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WI\webappdata\"/>
    </mc:Choice>
  </mc:AlternateContent>
  <xr:revisionPtr revIDLastSave="0" documentId="8_{97CD1232-EECC-4A9A-9118-24C143C37BDA}" xr6:coauthVersionLast="47" xr6:coauthVersionMax="47" xr10:uidLastSave="{00000000-0000-0000-0000-000000000000}"/>
  <bookViews>
    <workbookView xWindow="-120" yWindow="-120" windowWidth="29040" windowHeight="17520" activeTab="1"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2" i="8" l="1"/>
  <c r="B19" i="10"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F5"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10" i="27"/>
  <c r="G32" i="27"/>
  <c r="F4" i="23"/>
  <c r="N4" i="23"/>
  <c r="V4" i="23"/>
  <c r="AD4"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F1" i="23"/>
  <c r="M7" i="29"/>
  <c r="P232" i="31"/>
  <c r="P224" i="31"/>
  <c r="P216" i="31"/>
  <c r="P221" i="31"/>
  <c r="P217" i="31"/>
  <c r="P229" i="31"/>
  <c r="P225" i="31"/>
  <c r="P226" i="31"/>
  <c r="P218" i="31"/>
  <c r="P215" i="31"/>
  <c r="P231" i="31"/>
  <c r="P223" i="31"/>
  <c r="P227" i="31"/>
  <c r="P228" i="31"/>
  <c r="P220" i="31"/>
  <c r="P230" i="31"/>
  <c r="P222" i="31"/>
  <c r="P219" i="31"/>
  <c r="J10" i="27"/>
  <c r="K10" i="27" s="1"/>
  <c r="O10" i="27"/>
  <c r="P10" i="27" s="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E1" i="23" s="1"/>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AA1" i="23" s="1"/>
  <c r="I4" i="23"/>
  <c r="U76" i="23"/>
  <c r="W54" i="23"/>
  <c r="D45" i="23"/>
  <c r="T36" i="23"/>
  <c r="L31" i="23"/>
  <c r="L1" i="23" s="1"/>
  <c r="AG26" i="23"/>
  <c r="P23" i="23"/>
  <c r="Z21" i="23"/>
  <c r="I20" i="23"/>
  <c r="U18" i="23"/>
  <c r="M17" i="23"/>
  <c r="I16" i="23"/>
  <c r="I15" i="23"/>
  <c r="O14" i="23"/>
  <c r="U13" i="23"/>
  <c r="U12" i="23"/>
  <c r="Y11" i="23"/>
  <c r="AE10" i="23"/>
  <c r="AE9" i="23"/>
  <c r="E9" i="23"/>
  <c r="I8" i="23"/>
  <c r="I1" i="23" s="1"/>
  <c r="I7" i="23"/>
  <c r="O6" i="23"/>
  <c r="U5" i="23"/>
  <c r="Y4" i="23"/>
  <c r="H4" i="23"/>
  <c r="H1" i="23" s="1"/>
  <c r="E68" i="23"/>
  <c r="AG52" i="23"/>
  <c r="K42" i="23"/>
  <c r="K1" i="23" s="1"/>
  <c r="AA35" i="23"/>
  <c r="Y30" i="23"/>
  <c r="L25" i="23"/>
  <c r="H23" i="23"/>
  <c r="R21" i="23"/>
  <c r="Y19" i="23"/>
  <c r="Y1" i="23" s="1"/>
  <c r="O18" i="23"/>
  <c r="G17" i="23"/>
  <c r="AG15" i="23"/>
  <c r="G15" i="23"/>
  <c r="M14" i="23"/>
  <c r="M13" i="23"/>
  <c r="Q12" i="23"/>
  <c r="W11" i="23"/>
  <c r="W10" i="23"/>
  <c r="AC9" i="23"/>
  <c r="AC1" i="23" s="1"/>
  <c r="AG8" i="23"/>
  <c r="AG7" i="23"/>
  <c r="G7" i="23"/>
  <c r="M6" i="23"/>
  <c r="M5" i="23"/>
  <c r="W4" i="23"/>
  <c r="G4" i="23"/>
  <c r="O33" i="27"/>
  <c r="P33" i="27" s="1"/>
  <c r="J33" i="27"/>
  <c r="K33" i="27" s="1"/>
  <c r="V7" i="23"/>
  <c r="V5" i="23"/>
  <c r="J32" i="27"/>
  <c r="K32" i="27" s="1"/>
  <c r="O32" i="27"/>
  <c r="P32" i="27" s="1"/>
  <c r="AB1" i="23"/>
  <c r="Z1" i="23"/>
  <c r="T1" i="23"/>
  <c r="AH1" i="23"/>
  <c r="U1" i="23"/>
  <c r="J1" i="23"/>
  <c r="S1" i="23"/>
  <c r="D1" i="23"/>
  <c r="C1" i="23"/>
  <c r="AF1" i="23"/>
  <c r="X1" i="23"/>
  <c r="P1" i="23"/>
  <c r="Q1" i="23" l="1"/>
  <c r="R1" i="23"/>
  <c r="V1" i="23"/>
  <c r="AG1" i="23"/>
  <c r="L7" i="29"/>
  <c r="W1" i="23"/>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AN3" i="28"/>
  <c r="K10" i="2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K16" i="29" l="1" a="1"/>
  <c r="K16" i="29" s="1"/>
  <c r="L16" i="29" s="1"/>
  <c r="J14" i="19" s="1"/>
  <c r="R13" i="29"/>
  <c r="O13" i="29"/>
  <c r="L10" i="29"/>
  <c r="J7" i="19" s="1"/>
  <c r="L8" i="29"/>
  <c r="J74" i="19" s="1"/>
  <c r="P1605" i="31" s="1"/>
  <c r="K8" i="29"/>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P80" i="31" l="1"/>
  <c r="P97" i="31"/>
  <c r="P95" i="31"/>
  <c r="P99" i="31"/>
  <c r="P67" i="31"/>
  <c r="P72" i="31"/>
  <c r="P83" i="31"/>
  <c r="P79" i="31"/>
  <c r="P100" i="31"/>
  <c r="P102" i="31"/>
  <c r="P104" i="31"/>
  <c r="P77" i="31"/>
  <c r="P87" i="31"/>
  <c r="P89" i="31"/>
  <c r="P64" i="31"/>
  <c r="P98" i="31"/>
  <c r="P63" i="31"/>
  <c r="P92" i="31"/>
  <c r="P94" i="31"/>
  <c r="P93" i="31"/>
  <c r="P82" i="31"/>
  <c r="P76" i="31"/>
  <c r="P78" i="31"/>
  <c r="P70" i="31"/>
  <c r="P88" i="31"/>
  <c r="P69" i="31"/>
  <c r="P103" i="31"/>
  <c r="P101" i="31"/>
  <c r="P90" i="31"/>
  <c r="P73" i="31"/>
  <c r="P84" i="31"/>
  <c r="P86" i="31"/>
  <c r="P91" i="31"/>
  <c r="P74" i="31"/>
  <c r="P68" i="31"/>
  <c r="P65" i="31"/>
  <c r="P96" i="31"/>
  <c r="P85" i="31"/>
  <c r="P66" i="31"/>
  <c r="P71" i="31"/>
  <c r="P81" i="31"/>
  <c r="P75" i="31"/>
  <c r="L12" i="29"/>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4" i="8" s="1"/>
  <c r="F5"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B159" i="13"/>
  <c r="F96" i="8"/>
  <c r="F135" i="8"/>
  <c r="F189" i="8"/>
  <c r="F136" i="8"/>
  <c r="F124" i="8"/>
  <c r="B188" i="13"/>
  <c r="B189" i="13"/>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213" i="8" l="1"/>
  <c r="F72" i="8"/>
  <c r="F73" i="8"/>
  <c r="F104" i="8"/>
  <c r="F105" i="8"/>
  <c r="F199" i="8"/>
  <c r="F149" i="8"/>
  <c r="F39" i="8"/>
  <c r="F8" i="8"/>
  <c r="F134" i="8"/>
  <c r="F15" i="8"/>
  <c r="F27" i="8"/>
  <c r="F153" i="8"/>
  <c r="F11" i="8"/>
  <c r="F22" i="8"/>
  <c r="F169" i="8"/>
  <c r="F20" i="8"/>
  <c r="F3" i="8"/>
  <c r="F17" i="8"/>
  <c r="F13" i="8"/>
  <c r="F14" i="8"/>
  <c r="F148" i="8"/>
  <c r="F30" i="8"/>
  <c r="F21" i="8"/>
  <c r="F6" i="8"/>
  <c r="F16" i="8"/>
  <c r="F107" i="8"/>
  <c r="F10" i="8"/>
  <c r="F37" i="8"/>
  <c r="F150" i="8"/>
  <c r="F19" i="8"/>
  <c r="F183" i="8"/>
  <c r="F31" i="8"/>
  <c r="F32" i="8"/>
  <c r="F152"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<sst xmlns="http://schemas.openxmlformats.org/spreadsheetml/2006/main" count="30721" uniqueCount="2646">
  <si>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</si>
  <si>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</si>
  <si>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</si>
  <si>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</si>
  <si>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</si>
  <si>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</si>
  <si>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</si>
  <si>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</si>
  <si>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</si>
  <si>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</si>
  <si>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</si>
  <si>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</si>
  <si>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</si>
  <si>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</si>
  <si>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</si>
  <si>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</si>
  <si>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</si>
  <si>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</si>
  <si>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</si>
  <si>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</si>
  <si>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</si>
  <si>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</si>
  <si>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</si>
  <si>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</si>
  <si>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</si>
  <si>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</si>
  <si>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</si>
  <si>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</si>
  <si>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</si>
  <si>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</si>
  <si>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</si>
  <si>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</si>
  <si>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</si>
  <si>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</si>
  <si>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</si>
  <si>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</si>
  <si>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</si>
  <si>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</si>
  <si>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</si>
  <si>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</si>
  <si>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</si>
  <si>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</si>
  <si>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</si>
  <si>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</si>
  <si>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</si>
  <si>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</si>
  <si>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</si>
  <si>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</si>
  <si>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</si>
  <si>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</si>
  <si>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</si>
  <si>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</si>
  <si>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</si>
  <si>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</si>
  <si>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</si>
  <si>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</si>
  <si>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</si>
  <si>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</si>
  <si>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</si>
  <si>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</si>
  <si>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</si>
  <si>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</si>
  <si>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</si>
  <si>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</si>
  <si>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</si>
  <si>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</si>
  <si>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</si>
  <si>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</si>
  <si>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</si>
  <si>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</si>
  <si>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</si>
  <si>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</si>
  <si>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</si>
  <si>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</si>
  <si>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</si>
  <si>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</si>
  <si>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</si>
  <si>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</si>
  <si>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</si>
  <si>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</si>
  <si>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</si>
  <si>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</si>
  <si>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</si>
  <si>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</si>
  <si>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</si>
  <si>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</si>
  <si>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</si>
  <si>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</si>
  <si>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</si>
  <si>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</si>
  <si>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</si>
  <si>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</si>
  <si>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</si>
  <si>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</si>
  <si>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</si>
  <si>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</si>
  <si>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</si>
  <si>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</si>
  <si>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</si>
  <si>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</si>
  <si>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</si>
  <si>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</si>
  <si>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</si>
  <si>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</si>
  <si>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</si>
  <si>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</si>
  <si>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</si>
  <si>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</si>
  <si>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</si>
  <si>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</si>
  <si>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</si>
  <si>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</si>
  <si>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</si>
  <si>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</si>
  <si>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</si>
  <si>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</si>
  <si>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</si>
  <si>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</si>
  <si>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</si>
  <si>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</si>
  <si>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</si>
  <si>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</si>
  <si>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</si>
  <si>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</si>
  <si>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</si>
  <si>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</si>
  <si>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</si>
  <si>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</si>
  <si>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</si>
  <si>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</si>
  <si>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</si>
  <si>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</si>
  <si>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</si>
  <si>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</si>
  <si>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</si>
  <si>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</si>
  <si>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</si>
  <si>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</si>
  <si>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</si>
  <si>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</si>
  <si>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</si>
  <si>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</si>
  <si>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</si>
  <si>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</si>
  <si>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</si>
  <si>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</si>
  <si>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</si>
  <si>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</si>
  <si>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</si>
  <si>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</si>
  <si>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</si>
  <si>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</si>
  <si>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</si>
  <si>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</si>
  <si>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</si>
  <si>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</si>
  <si>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</si>
  <si>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</si>
  <si>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</si>
  <si>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</si>
  <si>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</si>
  <si>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</si>
  <si>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</si>
  <si>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</si>
  <si>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</si>
  <si>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</si>
  <si>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</si>
  <si>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</si>
  <si>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</si>
  <si>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</si>
  <si>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</si>
  <si>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</si>
  <si>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</si>
  <si>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</si>
  <si>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</si>
  <si>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</si>
  <si>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</si>
  <si>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</si>
  <si>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</si>
  <si>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</si>
  <si>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</si>
  <si>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</si>
  <si>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</si>
  <si>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</si>
  <si>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</si>
  <si>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</si>
  <si>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</si>
  <si>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</si>
  <si>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</si>
  <si>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</si>
  <si>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</si>
  <si>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</si>
  <si>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</si>
  <si>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</si>
  <si>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</si>
  <si>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</si>
  <si>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</si>
  <si>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</si>
  <si>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</si>
  <si>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</si>
  <si>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</si>
  <si>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</si>
  <si>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</si>
  <si>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</si>
  <si>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</si>
  <si>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</si>
  <si>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</si>
  <si>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</si>
  <si>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</si>
  <si>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</si>
  <si>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</si>
  <si>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</si>
  <si>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</si>
  <si>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</si>
  <si>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</si>
  <si>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</si>
  <si>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</si>
  <si>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</si>
  <si>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</si>
  <si>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</si>
  <si>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</si>
  <si>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</si>
  <si>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</si>
  <si>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</si>
  <si>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</si>
  <si>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</si>
  <si>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</si>
  <si>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</si>
  <si>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</si>
  <si>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</si>
  <si>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</si>
  <si>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</si>
  <si>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</si>
  <si>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</si>
  <si>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</si>
  <si>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</si>
  <si>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</si>
  <si>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</si>
  <si>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</si>
  <si>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</si>
  <si>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</si>
  <si>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</si>
  <si>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</si>
  <si>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</si>
  <si>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</si>
  <si>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</si>
  <si>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</si>
  <si>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</si>
  <si>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</si>
  <si>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</si>
  <si>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</si>
  <si>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</si>
  <si>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</si>
  <si>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</si>
  <si>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</si>
  <si>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</si>
  <si>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</si>
  <si>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</si>
  <si>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</si>
  <si>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</si>
  <si>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</si>
  <si>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</si>
  <si>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</si>
  <si>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</si>
  <si>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</si>
  <si>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</si>
  <si>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</si>
  <si>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</si>
  <si>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</si>
  <si>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</si>
  <si>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</si>
  <si>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</si>
  <si>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</si>
  <si>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</si>
  <si>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</si>
  <si>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</si>
  <si>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</si>
  <si>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</si>
  <si>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</si>
  <si>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</si>
  <si>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</si>
  <si>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</si>
  <si>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</si>
  <si>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</si>
  <si>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</si>
  <si>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</si>
  <si>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</si>
  <si>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</si>
  <si>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</si>
  <si>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</si>
  <si>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</si>
  <si>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</si>
  <si>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</si>
  <si>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</si>
  <si>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</si>
  <si>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</si>
  <si>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</si>
  <si>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</si>
  <si>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</si>
  <si>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</si>
  <si>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</si>
  <si>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</si>
  <si>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</si>
  <si>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</si>
  <si>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</si>
  <si>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</si>
  <si>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</si>
  <si>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</si>
  <si>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</si>
  <si>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</si>
  <si>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</si>
  <si>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</si>
  <si>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</si>
  <si>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</si>
  <si>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</si>
  <si>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</si>
  <si>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</si>
  <si>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</si>
  <si>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</si>
  <si>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</si>
  <si>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</si>
  <si>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</si>
  <si>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</si>
  <si>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</si>
  <si>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</si>
  <si>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</si>
  <si>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</si>
  <si>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</si>
  <si>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</si>
  <si>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</si>
  <si>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</si>
  <si>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</si>
  <si>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</si>
  <si>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</si>
  <si>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</si>
  <si>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</si>
  <si>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</si>
  <si>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</si>
  <si>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</si>
  <si>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</si>
  <si>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</si>
  <si>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</si>
  <si>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</si>
  <si>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</si>
  <si>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</si>
  <si>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</si>
  <si>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</si>
  <si>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</si>
  <si>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</si>
  <si>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</si>
  <si>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</si>
  <si>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</si>
  <si>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</si>
  <si>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</si>
  <si>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</si>
  <si>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</si>
  <si>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</si>
  <si>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</si>
  <si>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</si>
  <si>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</si>
  <si>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</si>
  <si>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</si>
  <si>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</si>
  <si>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</si>
  <si>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</si>
  <si>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</si>
  <si>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</si>
  <si>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</si>
  <si>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</si>
  <si>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</si>
  <si>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</si>
  <si>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</si>
  <si>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</si>
  <si>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</si>
  <si>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</si>
  <si>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</si>
  <si>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</si>
  <si>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</si>
  <si>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</si>
  <si>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</si>
  <si>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</si>
  <si>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</si>
  <si>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</si>
  <si>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</si>
  <si>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</si>
  <si>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</si>
  <si>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</si>
  <si>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</si>
  <si>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</si>
  <si>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</si>
  <si>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</si>
  <si>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</si>
  <si>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</si>
  <si>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</si>
  <si>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</si>
  <si>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</si>
  <si>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</si>
  <si>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</si>
  <si>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</si>
  <si>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</si>
  <si>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</si>
  <si>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</si>
  <si>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</si>
  <si>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</si>
  <si>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</si>
  <si>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</si>
  <si>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</si>
  <si>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</si>
  <si>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</si>
  <si>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</si>
  <si>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</si>
  <si>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</si>
  <si>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</si>
  <si>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</si>
  <si>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</si>
  <si>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</si>
  <si>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</si>
  <si>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</si>
  <si>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</si>
  <si>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</si>
  <si>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</si>
  <si>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</si>
  <si>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</si>
  <si>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</si>
  <si>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</si>
  <si>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</si>
  <si>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</si>
  <si>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</si>
  <si>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</si>
  <si>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</si>
  <si>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</si>
  <si>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</si>
  <si>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</si>
  <si>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</si>
  <si>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</si>
  <si>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</si>
  <si>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</si>
  <si>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</si>
  <si>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</si>
  <si>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</si>
  <si>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</si>
  <si>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</si>
  <si>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</si>
  <si>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</si>
  <si>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</si>
  <si>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</si>
  <si>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</si>
  <si>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</si>
  <si>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</si>
  <si>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</si>
  <si>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</si>
  <si>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</si>
  <si>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</si>
  <si>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</si>
  <si>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</si>
  <si>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</si>
  <si>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</si>
  <si>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</si>
  <si>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</si>
  <si>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</si>
  <si>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</si>
  <si>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</si>
  <si>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</si>
  <si>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</si>
  <si>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</si>
  <si>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</si>
  <si>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</si>
  <si>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</si>
  <si>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</si>
  <si>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</si>
  <si>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</si>
  <si>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</si>
  <si>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</si>
  <si>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</si>
  <si>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</si>
  <si>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</si>
  <si>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</si>
  <si>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</si>
  <si>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</si>
  <si>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</si>
  <si>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</si>
  <si>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</si>
  <si>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</si>
  <si>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</si>
  <si>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</si>
  <si>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</si>
  <si>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</si>
  <si>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</si>
  <si>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</si>
  <si>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</si>
  <si>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</si>
  <si>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</si>
  <si>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</si>
  <si>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</si>
  <si>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</si>
  <si>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</si>
  <si>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</si>
  <si>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</si>
  <si>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</si>
  <si>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</si>
  <si>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</si>
  <si>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</si>
  <si>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</si>
  <si>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</si>
  <si>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</si>
  <si>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</si>
  <si>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</si>
  <si>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</si>
  <si>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</si>
  <si>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</si>
  <si>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</si>
  <si>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</si>
  <si>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</si>
  <si>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</si>
  <si>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</si>
  <si>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</si>
  <si>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</si>
  <si>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</si>
  <si>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</si>
  <si>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</si>
  <si>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</si>
  <si>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</si>
  <si>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</si>
  <si>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</si>
  <si>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</si>
  <si>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</si>
  <si>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</si>
  <si>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</si>
  <si>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</si>
  <si>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</si>
  <si>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</si>
  <si>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</si>
  <si>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</si>
  <si>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</si>
  <si>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</si>
  <si>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</si>
  <si>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</si>
  <si>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</si>
  <si>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</si>
  <si>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</si>
  <si>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</si>
  <si>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</si>
  <si>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</si>
  <si>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</si>
  <si>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</si>
  <si>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</si>
  <si>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</si>
  <si>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</si>
  <si>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</si>
  <si>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</si>
  <si>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</si>
  <si>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</si>
  <si>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</si>
  <si>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</si>
  <si>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</si>
  <si>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</si>
  <si>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</si>
  <si>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</si>
  <si>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</si>
  <si>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</si>
  <si>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</si>
  <si>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</si>
  <si>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</si>
  <si>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</si>
  <si>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</si>
  <si>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</si>
  <si>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</si>
  <si>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</si>
  <si>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</si>
  <si>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</si>
  <si>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</si>
  <si>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</si>
  <si>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</si>
  <si>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</si>
  <si>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</si>
  <si>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</si>
  <si>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</si>
  <si>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</si>
  <si>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</si>
  <si>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</si>
  <si>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</si>
  <si>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</si>
  <si>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</si>
  <si>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</si>
  <si>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</si>
  <si>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</si>
  <si>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</si>
  <si>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</si>
  <si>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</si>
  <si>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</si>
  <si>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</si>
  <si>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</si>
  <si>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</si>
  <si>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</si>
  <si>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</si>
  <si>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</si>
  <si>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</si>
  <si>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</si>
  <si>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</si>
  <si>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</si>
  <si>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</si>
  <si>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</si>
  <si>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</si>
  <si>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</si>
  <si>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</si>
  <si>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</si>
  <si>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</si>
  <si>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</si>
  <si>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</si>
  <si>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</si>
  <si>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</si>
  <si>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</si>
  <si>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</si>
  <si>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</si>
  <si>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</si>
  <si>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</si>
  <si>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</si>
  <si>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</si>
  <si>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</si>
  <si>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</si>
  <si>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</si>
  <si>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</si>
  <si>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</si>
  <si>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</si>
  <si>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</si>
  <si>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</si>
  <si>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</si>
  <si>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</si>
  <si>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</si>
  <si>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</si>
  <si>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</si>
  <si>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</si>
  <si>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</si>
  <si>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</si>
  <si>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</si>
  <si>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</si>
  <si>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</si>
  <si>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</si>
  <si>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</si>
  <si>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</si>
  <si>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</si>
  <si>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</si>
  <si>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</si>
  <si>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</si>
  <si>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</si>
  <si>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</si>
  <si>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</si>
  <si>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</si>
  <si>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</si>
  <si>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</si>
  <si>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</si>
  <si>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</si>
  <si>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</si>
  <si>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</si>
  <si>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</si>
  <si>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</si>
  <si>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</si>
  <si>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</si>
  <si>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</si>
  <si>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</si>
  <si>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</si>
  <si>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</si>
  <si>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</si>
  <si>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</si>
  <si>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</si>
  <si>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</si>
  <si>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</si>
  <si>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</si>
  <si>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</si>
  <si>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</si>
  <si>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</si>
  <si>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</si>
  <si>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</si>
  <si>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</si>
  <si>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</si>
  <si>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</si>
  <si>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</si>
  <si>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</si>
  <si>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</si>
  <si>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</si>
  <si>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</si>
  <si>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</si>
  <si>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</si>
  <si>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</si>
  <si>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</si>
  <si>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</si>
  <si>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</si>
  <si>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</si>
  <si>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</si>
  <si>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</si>
  <si>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</si>
  <si>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</si>
  <si>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</si>
  <si>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</si>
  <si>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</si>
  <si>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</si>
  <si>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</si>
  <si>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</si>
  <si>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</si>
  <si>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</si>
  <si>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</si>
  <si>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</si>
  <si>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</si>
  <si>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</si>
  <si>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</si>
  <si>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</si>
  <si>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</si>
  <si>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</si>
  <si>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</si>
  <si>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</si>
  <si>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</si>
  <si>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</si>
  <si>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</si>
  <si>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</si>
  <si>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</si>
  <si>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</si>
  <si>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</si>
  <si>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</si>
  <si>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</si>
  <si>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</si>
  <si>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</si>
  <si>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</si>
  <si>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</si>
  <si>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</si>
  <si>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</si>
  <si>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</si>
  <si>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</si>
  <si>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</si>
  <si>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</si>
  <si>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</si>
  <si>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</si>
  <si>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</si>
  <si>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</si>
  <si>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</si>
  <si>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</si>
  <si>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</si>
  <si>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</si>
  <si>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</si>
  <si>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</si>
  <si>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</si>
  <si>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</si>
  <si>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</si>
  <si>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</si>
  <si>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</si>
  <si>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</si>
  <si>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</si>
  <si>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</si>
  <si>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</si>
  <si>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</si>
  <si>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</si>
  <si>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</si>
  <si>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</si>
  <si>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</si>
  <si>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</si>
  <si>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</si>
  <si>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</si>
  <si>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</si>
  <si>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</si>
  <si>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</si>
  <si>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</si>
  <si>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</si>
  <si>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</si>
  <si>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</si>
  <si>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</si>
  <si>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</si>
  <si>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</si>
  <si>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</si>
  <si>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</si>
  <si>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</si>
  <si>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</si>
  <si>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</si>
  <si>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</si>
  <si>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</si>
  <si>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</si>
  <si>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</si>
  <si>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</si>
  <si>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</si>
  <si>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</si>
  <si>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</si>
  <si>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</si>
  <si>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</si>
  <si>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</si>
  <si>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</si>
  <si>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</si>
  <si>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</si>
  <si>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</si>
  <si>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</si>
  <si>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</si>
  <si>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</si>
  <si>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</si>
  <si>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</si>
  <si>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</si>
  <si>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</si>
  <si>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</si>
  <si>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</si>
  <si>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</si>
  <si>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</si>
  <si>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</si>
  <si>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</si>
  <si>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</si>
  <si>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</si>
  <si>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</si>
  <si>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</si>
  <si>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</si>
  <si>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</si>
  <si>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</si>
  <si>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</si>
  <si>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</si>
  <si>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</si>
  <si>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</si>
  <si>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</si>
  <si>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</si>
  <si>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</si>
  <si>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</si>
  <si>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</si>
  <si>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</si>
  <si>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</si>
  <si>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</si>
  <si>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</si>
  <si>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</si>
  <si>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</si>
  <si>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</si>
  <si>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</si>
  <si>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</si>
  <si>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</si>
  <si>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</si>
  <si>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</si>
  <si>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</si>
  <si>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</si>
  <si>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</si>
  <si>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</si>
  <si>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</si>
  <si>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</si>
  <si>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</si>
  <si>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</si>
  <si>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</si>
  <si>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</si>
  <si>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</si>
  <si>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</si>
  <si>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</si>
  <si>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</si>
  <si>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</si>
  <si>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</si>
  <si>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</si>
  <si>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</si>
  <si>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</si>
  <si>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</si>
  <si>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</si>
  <si>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</si>
  <si>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</si>
  <si>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</si>
  <si>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</si>
  <si>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</si>
  <si>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</si>
  <si>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</si>
  <si>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</si>
  <si>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</si>
  <si>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</si>
  <si>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</si>
  <si>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</si>
  <si>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</si>
  <si>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</si>
  <si>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</si>
  <si>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</si>
  <si>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</si>
  <si>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</si>
  <si>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</si>
  <si>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</si>
  <si>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</si>
  <si>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</si>
  <si>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</si>
  <si>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</si>
  <si>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</si>
  <si>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</si>
  <si>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</si>
  <si>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</si>
  <si>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</si>
  <si>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</si>
  <si>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</si>
  <si>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</si>
  <si>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</si>
  <si>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</si>
  <si>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</si>
  <si>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</si>
  <si>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</si>
  <si>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</si>
  <si>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</si>
  <si>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</si>
  <si>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</si>
  <si>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</si>
  <si>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</si>
  <si>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</si>
  <si>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</si>
  <si>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</si>
  <si>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</si>
  <si>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</si>
  <si>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</si>
  <si>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</si>
  <si>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</si>
  <si>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</si>
  <si>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</si>
  <si>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</si>
  <si>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</si>
  <si>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</si>
  <si>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</si>
  <si>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</si>
  <si>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</si>
  <si>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</si>
  <si>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</si>
  <si>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</si>
  <si>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</si>
  <si>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</si>
  <si>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</si>
  <si>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</si>
  <si>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</si>
  <si>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</si>
  <si>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</si>
  <si>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</si>
  <si>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</si>
  <si>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</si>
  <si>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</si>
  <si>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</si>
  <si>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</si>
  <si>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</si>
  <si>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</si>
  <si>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</si>
  <si>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</si>
  <si>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</si>
  <si>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</si>
  <si>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</si>
  <si>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</si>
  <si>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</si>
  <si>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</si>
  <si>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</si>
  <si>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</si>
  <si>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</si>
  <si>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</si>
  <si>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</si>
  <si>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</si>
  <si>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</si>
  <si>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</si>
  <si>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</si>
  <si>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</si>
  <si>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</si>
  <si>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</si>
  <si>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</si>
  <si>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</si>
  <si>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</si>
  <si>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</si>
  <si>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</si>
  <si>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</si>
  <si>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</si>
  <si>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</si>
  <si>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</si>
  <si>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</si>
  <si>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</si>
  <si>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</si>
  <si>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</si>
  <si>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</si>
  <si>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</si>
  <si>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</si>
  <si>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</si>
  <si>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</si>
  <si>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</si>
  <si>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</si>
  <si>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</si>
  <si>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</si>
  <si>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</si>
  <si>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</si>
  <si>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</si>
  <si>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</si>
  <si>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</si>
  <si>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</si>
  <si>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</si>
  <si>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</si>
  <si>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</si>
  <si>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</si>
  <si>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</si>
  <si>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</si>
  <si>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</si>
  <si>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</si>
  <si>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</si>
  <si>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</si>
  <si>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</si>
  <si>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</si>
  <si>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</si>
  <si>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</si>
  <si>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</si>
  <si>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</si>
  <si>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</si>
  <si>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</si>
  <si>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</si>
  <si>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</si>
  <si>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</si>
  <si>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</si>
  <si>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</si>
  <si>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</si>
  <si>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</si>
  <si>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</si>
  <si>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</si>
  <si>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</si>
  <si>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</si>
  <si>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</si>
  <si>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</si>
  <si>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</si>
  <si>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</si>
  <si>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</si>
  <si>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</si>
  <si>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</si>
  <si>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</si>
  <si>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</si>
  <si>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</si>
  <si>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</si>
  <si>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</si>
  <si>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</si>
  <si>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</si>
  <si>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</si>
  <si>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</si>
  <si>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</si>
  <si>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</si>
  <si>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</si>
  <si>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</si>
  <si>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</si>
  <si>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</si>
  <si>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</si>
  <si>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</si>
  <si>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</si>
  <si>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</si>
  <si>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</si>
  <si>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</si>
  <si>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</si>
  <si>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</si>
  <si>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</si>
  <si>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</si>
  <si>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</si>
  <si>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</si>
  <si>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</si>
  <si>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</si>
  <si>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</si>
  <si>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</si>
  <si>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</si>
  <si>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</si>
  <si>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</si>
  <si>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</si>
  <si>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</si>
  <si>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</si>
  <si>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</si>
  <si>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</si>
  <si>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</si>
  <si>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</si>
  <si>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</si>
  <si>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</si>
  <si>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</si>
  <si>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</si>
  <si>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</si>
  <si>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</si>
  <si>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</si>
  <si>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</si>
  <si>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</si>
  <si>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</si>
  <si>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</si>
  <si>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</si>
  <si>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</si>
  <si>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</si>
  <si>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</si>
  <si>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</si>
  <si>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</si>
  <si>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</si>
  <si>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</si>
  <si>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</si>
  <si>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</si>
  <si>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</si>
  <si>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</si>
  <si>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</si>
  <si>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</si>
  <si>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</si>
  <si>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</si>
  <si>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</si>
  <si>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</si>
  <si>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</si>
  <si>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</si>
  <si>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</si>
  <si>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</si>
  <si>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</si>
  <si>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</si>
  <si>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</si>
  <si>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</si>
  <si>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</si>
  <si>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</si>
  <si>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</si>
  <si>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</si>
  <si>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</si>
  <si>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</si>
  <si>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</si>
  <si>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</si>
  <si>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</si>
  <si>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</si>
  <si>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</si>
  <si>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</si>
  <si>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</si>
  <si>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</si>
  <si>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</si>
  <si>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</si>
  <si>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</si>
  <si>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</si>
  <si>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</si>
  <si>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</si>
  <si>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</si>
  <si>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</si>
  <si>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</si>
  <si>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</si>
  <si>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</si>
  <si>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</si>
  <si>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</si>
  <si>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</si>
  <si>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</si>
  <si>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</si>
  <si>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</si>
  <si>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</si>
  <si>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</si>
  <si>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</si>
  <si>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</si>
  <si>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</si>
  <si>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</si>
  <si>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</si>
  <si>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</si>
  <si>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</si>
  <si>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</si>
  <si>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</si>
  <si>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</si>
  <si>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</si>
  <si>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</si>
  <si>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</si>
  <si>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</si>
  <si>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</si>
  <si>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</si>
  <si>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</si>
  <si>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</si>
  <si>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</si>
  <si>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</si>
  <si>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</si>
  <si>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</si>
  <si>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</si>
  <si>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</si>
  <si>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</si>
  <si>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</si>
  <si>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</si>
  <si>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</si>
  <si>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</si>
  <si>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</si>
  <si>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</si>
  <si>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</si>
  <si>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</si>
  <si>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</si>
  <si>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</si>
  <si>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</si>
  <si>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</si>
  <si>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</si>
  <si>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</si>
  <si>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</si>
  <si>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</si>
  <si>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</si>
  <si>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</si>
  <si>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</si>
  <si>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</si>
  <si>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</si>
  <si>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</si>
  <si>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</si>
  <si>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</si>
  <si>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</si>
  <si>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</si>
  <si>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</si>
  <si>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</si>
  <si>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</si>
  <si>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</si>
  <si>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</si>
  <si>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</si>
  <si>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</si>
  <si>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</si>
  <si>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</si>
  <si>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</si>
  <si>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</si>
  <si>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</si>
  <si>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</si>
  <si>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</si>
  <si>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</si>
  <si>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</si>
  <si>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</si>
  <si>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</si>
  <si>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</si>
  <si>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</si>
  <si>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</si>
  <si>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</si>
  <si>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</si>
  <si>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</si>
  <si>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</si>
  <si>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</si>
  <si>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</si>
  <si>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</si>
  <si>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</si>
  <si>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</si>
  <si>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</si>
  <si>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</si>
  <si>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</si>
  <si>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</si>
  <si>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</si>
  <si>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</si>
  <si>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</si>
  <si>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</si>
  <si>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</si>
  <si>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</si>
  <si>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</si>
  <si>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</si>
  <si>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</si>
  <si>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</si>
  <si>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</si>
  <si>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</si>
  <si>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</si>
  <si>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</si>
  <si>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</si>
  <si>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</si>
  <si>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</si>
  <si>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</si>
  <si>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</si>
  <si>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</si>
  <si>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</si>
  <si>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</si>
  <si>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</si>
  <si>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</si>
  <si>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</si>
  <si>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</si>
  <si>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</si>
  <si>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</si>
  <si>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</si>
  <si>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</si>
  <si>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</si>
  <si>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</si>
  <si>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</si>
  <si>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</si>
  <si>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</si>
  <si>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</si>
  <si>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</si>
  <si>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</si>
  <si>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</si>
  <si>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</si>
  <si>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</si>
  <si>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</si>
  <si>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</si>
  <si>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</si>
  <si>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</si>
  <si>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</si>
  <si>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</si>
  <si>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</si>
  <si>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</si>
  <si>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</si>
  <si>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</si>
  <si>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</si>
  <si>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</si>
  <si>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</si>
  <si>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</si>
  <si>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</si>
  <si>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</si>
  <si>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</si>
  <si>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</si>
  <si>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</si>
  <si>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</si>
  <si>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</si>
  <si>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</si>
  <si>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</si>
  <si>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</si>
  <si>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</si>
  <si>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</si>
  <si>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</si>
  <si>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</si>
  <si>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</si>
  <si>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</si>
  <si>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</si>
  <si>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</si>
  <si>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</si>
  <si>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</si>
  <si>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</si>
  <si>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</si>
  <si>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</si>
  <si>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</si>
  <si>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</si>
  <si>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</si>
  <si>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</si>
  <si>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</si>
  <si>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</si>
  <si>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</si>
  <si>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</si>
  <si>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</si>
  <si>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</si>
  <si>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</si>
  <si>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</si>
  <si>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</si>
  <si>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</si>
  <si>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</si>
  <si>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</si>
  <si>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</si>
  <si>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</si>
  <si>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</si>
  <si>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</si>
  <si>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</si>
  <si>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</si>
  <si>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</si>
  <si>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</si>
  <si>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</si>
  <si>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</si>
  <si>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</si>
  <si>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</si>
  <si>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</si>
  <si>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</si>
  <si>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</si>
  <si>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</si>
  <si>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</si>
  <si>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</si>
  <si>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</si>
  <si>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</si>
  <si>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</si>
  <si>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</si>
  <si>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</si>
  <si>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</si>
  <si>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</si>
  <si>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</si>
  <si>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</si>
  <si>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</si>
  <si>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</si>
  <si>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</si>
  <si>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</si>
  <si>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</si>
  <si>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</si>
  <si>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</si>
  <si>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</si>
  <si>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</si>
  <si>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</si>
  <si>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</si>
  <si>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</si>
  <si>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</si>
  <si>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</si>
  <si>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</si>
  <si>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</si>
  <si>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</si>
  <si>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</si>
  <si>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</si>
  <si>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</si>
  <si>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</si>
  <si>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</si>
  <si>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</si>
  <si>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</si>
  <si>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</si>
  <si>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</si>
  <si>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</si>
  <si>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</si>
  <si>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</si>
  <si>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</si>
  <si>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</si>
  <si>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</si>
  <si>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</si>
  <si>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</si>
  <si>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</si>
  <si>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</si>
  <si>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</si>
  <si>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</si>
  <si>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</si>
  <si>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</si>
  <si>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</si>
  <si>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</si>
  <si>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</si>
  <si>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</si>
  <si>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</si>
  <si>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</si>
  <si>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</si>
  <si>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</si>
  <si>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</si>
  <si>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</si>
  <si>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</si>
  <si>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</si>
  <si>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</si>
  <si>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</si>
  <si>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</si>
  <si>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</si>
  <si>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</si>
  <si>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</si>
  <si>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</si>
  <si>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</si>
  <si>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</si>
  <si>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</si>
  <si>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</si>
  <si>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</si>
  <si>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</si>
  <si>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</si>
  <si>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</si>
  <si>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</si>
  <si>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</si>
  <si>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</si>
  <si>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</si>
  <si>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</si>
  <si>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</si>
  <si>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</si>
  <si>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</si>
  <si>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</si>
  <si>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</si>
  <si>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</si>
  <si>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</si>
  <si>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</si>
  <si>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</si>
  <si>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</si>
  <si>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</si>
  <si>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</si>
  <si>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</si>
  <si>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</si>
  <si>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</si>
  <si>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</si>
  <si>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</si>
  <si>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</si>
  <si>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</si>
  <si>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</si>
  <si>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</si>
  <si>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</si>
  <si>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</si>
  <si>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</si>
  <si>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</si>
  <si>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</si>
  <si>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</si>
  <si>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</si>
  <si>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</si>
  <si>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</si>
  <si>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</si>
  <si>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</si>
  <si>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</si>
  <si>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</si>
  <si>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</si>
  <si>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</si>
  <si>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</si>
  <si>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</si>
  <si>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</si>
  <si>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</si>
  <si>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</si>
  <si>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</si>
  <si>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</si>
  <si>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</si>
  <si>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</si>
  <si>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</si>
  <si>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</si>
  <si>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</si>
  <si>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</si>
  <si>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</si>
  <si>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</si>
  <si>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</si>
  <si>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</si>
  <si>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</si>
  <si>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</si>
  <si>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</si>
  <si>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</si>
  <si>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</si>
  <si>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</si>
  <si>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</si>
  <si>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</si>
  <si>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</si>
  <si>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</si>
  <si>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</si>
  <si>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</si>
  <si>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</si>
  <si>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</si>
  <si>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</si>
  <si>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</si>
  <si>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</si>
  <si>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</si>
  <si>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</si>
  <si>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</si>
  <si>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</si>
  <si>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</si>
  <si>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</si>
  <si>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</si>
  <si>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</si>
  <si>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</si>
  <si>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</si>
  <si>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</si>
  <si>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</si>
  <si>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</si>
  <si>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</si>
  <si>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</si>
  <si>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</si>
  <si>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</si>
  <si>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</si>
  <si>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</si>
  <si>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</si>
  <si>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</si>
  <si>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</si>
  <si>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</si>
  <si>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</si>
  <si>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</si>
  <si>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</si>
  <si>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</si>
  <si>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</si>
  <si>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</si>
  <si>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</si>
  <si>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</si>
  <si>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</si>
  <si>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</si>
  <si>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</si>
  <si>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</si>
  <si>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</si>
  <si>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</si>
  <si>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</si>
  <si>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</si>
  <si>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</si>
  <si>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</si>
  <si>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</si>
  <si>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</si>
  <si>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</si>
  <si>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</si>
  <si>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</si>
  <si>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</si>
  <si>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</si>
  <si>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</si>
  <si>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</si>
  <si>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</si>
  <si>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</si>
  <si>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</si>
  <si>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</si>
  <si>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</si>
  <si>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</si>
  <si>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</si>
  <si>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</si>
  <si>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</si>
  <si>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</si>
  <si>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</si>
  <si>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</si>
  <si>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</si>
  <si>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</si>
  <si>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</si>
  <si>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</si>
  <si>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</si>
  <si>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</si>
  <si>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</si>
  <si>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</si>
  <si>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</si>
  <si>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</si>
  <si>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</si>
  <si>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</si>
  <si>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</si>
  <si>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</si>
  <si>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</si>
  <si>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</si>
  <si>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</si>
  <si>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</si>
  <si>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</si>
  <si>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</si>
  <si>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</si>
  <si>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</si>
  <si>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</si>
  <si>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</si>
  <si>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</si>
  <si>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</si>
  <si>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</si>
  <si>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</si>
  <si>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</si>
  <si>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</si>
  <si>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</si>
  <si>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</si>
  <si>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</si>
  <si>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</si>
  <si>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</si>
  <si>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</si>
  <si>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</si>
  <si>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</si>
  <si>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</si>
  <si>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</si>
  <si>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</si>
  <si>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</si>
  <si>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</si>
  <si>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</si>
  <si>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</si>
  <si>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</si>
  <si>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</si>
  <si>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</si>
  <si>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</si>
  <si>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</si>
  <si>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</si>
  <si>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</si>
  <si>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</si>
  <si>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</si>
  <si>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</si>
  <si>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</si>
  <si>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</si>
  <si>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</si>
  <si>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</si>
  <si>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</si>
  <si>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</si>
  <si>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</si>
  <si>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</si>
  <si>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</si>
  <si>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</si>
  <si>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</si>
  <si>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</si>
  <si>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</si>
  <si>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</si>
  <si>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</si>
  <si>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</si>
  <si>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</si>
  <si>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</si>
  <si>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</si>
  <si>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</si>
  <si>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</si>
  <si>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</si>
  <si>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</si>
  <si>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</si>
  <si>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</si>
  <si>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</si>
  <si>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</si>
  <si>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</si>
  <si>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</si>
  <si>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</si>
  <si>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</si>
  <si>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</si>
  <si>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</si>
  <si>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</si>
  <si>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</si>
  <si>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</si>
  <si>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</si>
  <si>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</si>
  <si>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</si>
  <si>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</si>
  <si>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</si>
  <si>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</si>
  <si>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</si>
  <si>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</si>
  <si>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</si>
  <si>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</si>
  <si>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</si>
  <si>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</si>
  <si>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</si>
  <si>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</si>
  <si>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</si>
  <si>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</si>
  <si>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</si>
  <si>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</si>
  <si>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</si>
  <si>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</si>
  <si>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</si>
  <si>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</si>
  <si>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</si>
  <si>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</si>
  <si>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</si>
  <si>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</si>
  <si>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</si>
  <si>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</si>
  <si>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</si>
  <si>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</si>
  <si>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</si>
  <si>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</si>
  <si>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</si>
  <si>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</si>
  <si>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</si>
  <si>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</si>
  <si>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</si>
  <si>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</si>
  <si>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</si>
  <si>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</si>
  <si>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</si>
  <si>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</si>
  <si>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</si>
  <si>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</si>
  <si>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</si>
  <si>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</si>
  <si>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</si>
  <si>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</si>
  <si>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</si>
  <si>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</si>
  <si>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</si>
  <si>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</si>
  <si>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</si>
  <si>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</si>
  <si>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</si>
  <si>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</si>
  <si>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</si>
  <si>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</si>
  <si>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</si>
  <si>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</si>
  <si>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</si>
  <si>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</si>
  <si>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</si>
  <si>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</si>
  <si>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</si>
  <si>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</si>
  <si>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</si>
  <si>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</si>
  <si>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</si>
  <si>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</si>
  <si>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</si>
  <si>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</si>
  <si>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</si>
  <si>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</si>
  <si>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</si>
  <si>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</si>
  <si>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</si>
  <si>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</si>
  <si>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</si>
  <si>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</si>
  <si>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</si>
  <si>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</si>
  <si>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</si>
  <si>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</si>
  <si>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</si>
  <si>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</si>
  <si>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</si>
  <si>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</si>
  <si>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</si>
  <si>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</si>
  <si>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</si>
  <si>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</si>
  <si>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</si>
  <si>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</si>
  <si>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</si>
  <si>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</si>
  <si>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</si>
  <si>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</si>
  <si>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</si>
  <si>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</si>
  <si>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</si>
  <si>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</si>
  <si>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</si>
  <si>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</si>
  <si>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</si>
  <si>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</si>
  <si>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</si>
  <si>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</si>
  <si>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</si>
  <si>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</si>
  <si>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</si>
  <si>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</si>
  <si>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</si>
  <si>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</si>
  <si>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</si>
  <si>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</si>
  <si>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</si>
  <si>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</si>
  <si>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</si>
  <si>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</si>
  <si>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</si>
  <si>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</si>
  <si>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</si>
  <si>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</si>
  <si>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</si>
  <si>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</si>
  <si>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</si>
  <si>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</si>
  <si>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</si>
  <si>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</si>
  <si>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</si>
  <si>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</si>
  <si>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</si>
  <si>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</si>
  <si>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</si>
  <si>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</si>
  <si>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</si>
  <si>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</si>
  <si>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</si>
  <si>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</si>
  <si>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</si>
  <si>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</si>
  <si>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</si>
  <si>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</si>
  <si>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</si>
  <si>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</si>
  <si>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</si>
  <si>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</si>
  <si>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</si>
  <si>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</si>
  <si>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</si>
  <si>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</si>
  <si>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</si>
  <si>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</si>
  <si>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</si>
  <si>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</si>
  <si>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</si>
  <si>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</si>
  <si>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</si>
  <si>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</si>
  <si>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</si>
  <si>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</si>
  <si>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</si>
  <si>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</si>
  <si>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</si>
  <si>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</si>
  <si>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</si>
  <si>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</si>
  <si>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</si>
  <si>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</si>
  <si>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</si>
  <si>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</si>
  <si>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</si>
  <si>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</si>
  <si>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</si>
  <si>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</si>
  <si>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</si>
  <si>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</si>
  <si>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</si>
  <si>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</si>
  <si>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</si>
  <si>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</si>
  <si>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</si>
  <si>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</si>
  <si>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</si>
  <si>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</si>
  <si>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</si>
  <si>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</si>
  <si>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</si>
  <si>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</si>
  <si>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</si>
  <si>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</si>
  <si>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</si>
  <si>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</si>
  <si>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</si>
  <si>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</si>
  <si>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</si>
  <si>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</si>
  <si>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</si>
  <si>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</si>
  <si>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</si>
  <si>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</si>
  <si>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</si>
  <si>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</si>
  <si>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</si>
  <si>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</si>
  <si>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</si>
  <si>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</si>
  <si>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</si>
  <si>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</si>
  <si>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</si>
  <si>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</si>
  <si>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</si>
  <si>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</si>
  <si>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</si>
  <si>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</si>
  <si>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</si>
  <si>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</si>
  <si>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2023 dollars / megawatt-hour (MWh)</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</si>
  <si>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</si>
  <si>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</si>
  <si>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</si>
  <si>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</si>
  <si>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</si>
  <si>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</si>
  <si>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</si>
  <si>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</si>
  <si>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</si>
  <si>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</si>
  <si>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</si>
  <si>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</si>
  <si>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</si>
  <si>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</si>
  <si>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</si>
  <si>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</si>
  <si>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</si>
  <si>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</si>
  <si>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</si>
  <si>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</si>
  <si>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</si>
  <si>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</si>
  <si>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</si>
  <si>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</si>
  <si>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</si>
  <si>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</si>
  <si>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</si>
  <si>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</si>
  <si>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</si>
  <si>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</si>
  <si>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</si>
  <si>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</si>
  <si>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</si>
  <si>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</si>
  <si>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</si>
  <si>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</si>
  <si>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</si>
  <si>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</si>
  <si>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</si>
  <si>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</si>
  <si>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</si>
  <si>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</si>
  <si>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</si>
  <si>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</si>
  <si>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</si>
  <si>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</si>
  <si>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</si>
  <si>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</si>
  <si>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</si>
  <si>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</si>
  <si>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</si>
  <si>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</si>
  <si>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</si>
  <si>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</si>
  <si>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</si>
  <si>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</si>
  <si>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</si>
  <si>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</si>
  <si>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</si>
  <si>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</si>
  <si>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</si>
  <si>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</si>
  <si>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</si>
  <si>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</si>
  <si>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</si>
  <si>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</si>
  <si>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</si>
  <si>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</si>
  <si>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</si>
  <si>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</si>
  <si>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</si>
  <si>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</si>
  <si>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</si>
  <si>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</si>
  <si>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</si>
  <si>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</si>
  <si>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</si>
  <si>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</si>
  <si>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</si>
  <si>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</si>
  <si>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</si>
  <si>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</si>
  <si>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</si>
  <si>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</si>
  <si>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</si>
  <si>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</si>
  <si>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</si>
  <si>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</si>
  <si>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</si>
  <si>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</si>
  <si>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</si>
  <si>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</si>
  <si>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</si>
  <si>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</si>
  <si>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</si>
  <si>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</si>
  <si>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</si>
  <si>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</si>
  <si>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</si>
  <si>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</si>
  <si>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</si>
  <si>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</si>
  <si>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</si>
  <si>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</si>
  <si>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</si>
  <si>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</si>
  <si>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</si>
  <si>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</si>
  <si>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</si>
  <si>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</si>
  <si>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</si>
  <si>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</si>
  <si>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Boolean Use Non BAU Industry CCS Subsidies</t>
  </si>
  <si>
    <t>Non BAU Industry CCS Subsidy</t>
  </si>
  <si>
    <t>indst non BAU CCS</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</si>
  <si>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</si>
  <si>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</si>
  <si>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</si>
  <si>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</si>
  <si>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 change in miles/gal</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</si>
  <si>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</si>
  <si>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</si>
  <si>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</si>
  <si>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</si>
  <si>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</si>
  <si>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</si>
  <si>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</si>
  <si>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</si>
  <si>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</si>
  <si>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</si>
  <si>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</si>
  <si>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</si>
  <si>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</si>
  <si>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</si>
  <si>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</si>
  <si>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</si>
  <si>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</si>
  <si>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</si>
  <si>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</si>
  <si>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</si>
  <si>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</si>
  <si>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</si>
  <si>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</si>
  <si>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</si>
  <si>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</si>
  <si>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</si>
  <si>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</si>
  <si>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</si>
  <si>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</si>
  <si>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</si>
  <si>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</si>
  <si>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</si>
  <si>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</si>
  <si>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</si>
  <si>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</si>
  <si>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</si>
  <si>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</si>
  <si>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</si>
  <si>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</si>
  <si>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</si>
  <si>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</si>
  <si>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</si>
  <si>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</si>
  <si>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</si>
  <si>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</si>
  <si>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</si>
  <si>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</si>
  <si>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</si>
  <si>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</si>
  <si>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</si>
  <si>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</si>
  <si>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</si>
  <si>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</si>
  <si>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</si>
  <si>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</si>
  <si>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</si>
  <si>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</si>
  <si>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</si>
  <si>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</si>
  <si>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</si>
  <si>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</si>
  <si>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</si>
  <si>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</si>
  <si>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</si>
  <si>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</si>
  <si>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</si>
  <si>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</si>
  <si>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</si>
  <si>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</si>
  <si>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</si>
  <si>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</si>
  <si>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</si>
  <si>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</si>
  <si>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</si>
  <si>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</si>
  <si>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</si>
  <si>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</si>
  <si>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</si>
  <si>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</si>
  <si>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</si>
  <si>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</si>
  <si>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</si>
  <si>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</si>
  <si>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</si>
  <si>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</si>
  <si>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</si>
  <si>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</si>
  <si>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</si>
  <si>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</si>
  <si>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</si>
  <si>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</si>
  <si>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</si>
  <si>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</si>
  <si>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</si>
  <si>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</si>
  <si>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</si>
  <si>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</si>
  <si>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</si>
  <si>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</si>
  <si>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</si>
  <si>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</si>
  <si>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</si>
  <si>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</si>
  <si>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</si>
  <si>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</si>
  <si>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</si>
  <si>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</si>
  <si>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</si>
  <si>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</si>
  <si>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</si>
  <si>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</si>
  <si>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</si>
  <si>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</si>
  <si>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</si>
  <si>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</si>
  <si>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</si>
  <si>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</si>
  <si>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</si>
  <si>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</si>
  <si>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</si>
  <si>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</si>
  <si>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</si>
  <si>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</si>
  <si>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</si>
  <si>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</si>
  <si>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</si>
  <si>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</si>
  <si>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</si>
  <si>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</si>
  <si>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</si>
  <si>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</si>
  <si>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</si>
  <si>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</si>
  <si>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</si>
  <si>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</si>
  <si>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</si>
  <si>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</si>
  <si>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</si>
  <si>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</si>
  <si>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</si>
  <si>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</si>
  <si>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</si>
  <si>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</si>
  <si>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</si>
  <si>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</si>
  <si>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</si>
  <si>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</si>
  <si>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</si>
  <si>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</si>
  <si>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</si>
  <si>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</si>
  <si>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</si>
  <si>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</si>
  <si>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</si>
  <si>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</si>
  <si>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</si>
  <si>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</si>
  <si>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</si>
  <si>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</si>
  <si>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</si>
  <si>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</si>
  <si>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</si>
  <si>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</si>
  <si>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</si>
  <si>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</si>
  <si>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</si>
  <si>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</si>
  <si>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</si>
  <si>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</si>
  <si>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</si>
  <si>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</si>
  <si>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</si>
  <si>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</si>
  <si>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</si>
  <si>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</si>
  <si>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</si>
  <si>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</si>
  <si>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</si>
  <si>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</si>
  <si>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</si>
  <si>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</si>
  <si>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</si>
  <si>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</si>
  <si>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</si>
  <si>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</si>
  <si>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</si>
  <si>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</si>
  <si>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</si>
  <si>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</si>
  <si>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</si>
  <si>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</si>
  <si>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</si>
  <si>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</si>
  <si>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</si>
  <si>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</si>
  <si>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</si>
  <si>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</si>
  <si>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</si>
  <si>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</si>
  <si>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</si>
  <si>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</si>
  <si>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</si>
  <si>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</si>
  <si>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</si>
  <si>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</si>
  <si>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</si>
  <si>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</si>
  <si>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</si>
  <si>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</si>
  <si>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</si>
  <si>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</si>
  <si>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</si>
  <si>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</si>
  <si>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</si>
  <si>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</si>
  <si>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</si>
  <si>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</si>
  <si>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</si>
  <si>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</si>
  <si>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</si>
  <si>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</si>
  <si>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</si>
  <si>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</si>
  <si>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</si>
  <si>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</si>
  <si>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</si>
  <si>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</si>
  <si>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</si>
  <si>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</si>
  <si>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</si>
  <si>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</si>
  <si>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</si>
  <si>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</si>
  <si>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</si>
  <si>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</si>
  <si>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</si>
  <si>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</si>
  <si>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</si>
  <si>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</si>
  <si>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</si>
  <si>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</si>
  <si>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</si>
  <si>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</si>
  <si>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</si>
  <si>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</si>
  <si>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</si>
  <si>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</si>
  <si>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</si>
  <si>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</si>
  <si>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</si>
  <si>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</si>
  <si>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</si>
  <si>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</si>
  <si>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</si>
  <si>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</si>
  <si>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</si>
  <si>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</si>
  <si>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</si>
  <si>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</si>
  <si>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</si>
  <si>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</si>
  <si>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</si>
  <si>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</si>
  <si>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</si>
  <si>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</si>
  <si>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</si>
  <si>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</si>
  <si>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</si>
  <si>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</si>
  <si>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</si>
  <si>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</si>
  <si>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</si>
  <si>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</si>
  <si>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</si>
  <si>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</si>
  <si>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</si>
  <si>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</si>
  <si>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</si>
  <si>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</si>
  <si>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</si>
  <si>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</si>
  <si>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</si>
  <si>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</si>
  <si>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</si>
  <si>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</si>
  <si>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</si>
  <si>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</si>
  <si>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</si>
  <si>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</si>
  <si>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</si>
  <si>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</si>
  <si>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</si>
  <si>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</si>
  <si>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</si>
  <si>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</si>
  <si>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</si>
  <si>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</si>
  <si>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</si>
  <si>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</si>
  <si>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</si>
  <si>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</si>
  <si>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</si>
  <si>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</si>
  <si>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</si>
  <si>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</si>
  <si>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</si>
  <si>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</si>
  <si>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</si>
  <si>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</si>
  <si>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</si>
  <si>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</si>
  <si>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</si>
  <si>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</si>
  <si>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</si>
  <si>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</si>
  <si>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</si>
  <si>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</si>
  <si>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</si>
  <si>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</si>
  <si>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</si>
  <si>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</si>
  <si>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</si>
  <si>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</si>
  <si>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</si>
  <si>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</si>
  <si>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</si>
  <si>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</si>
  <si>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</si>
  <si>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</si>
  <si>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</si>
  <si>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</si>
  <si>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</si>
  <si>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</si>
  <si>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</si>
  <si>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</si>
  <si>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</si>
  <si>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</si>
  <si>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</si>
  <si>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</si>
  <si>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</si>
  <si>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</si>
  <si>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</si>
  <si>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</si>
  <si>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</si>
  <si>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</si>
  <si>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</si>
  <si>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</si>
  <si>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</si>
  <si>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</si>
  <si>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</si>
  <si>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</si>
  <si>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</si>
  <si>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</si>
  <si>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</si>
  <si>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</si>
  <si>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</si>
  <si>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</si>
  <si>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</si>
  <si>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</si>
  <si>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</si>
  <si>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</si>
  <si>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</si>
  <si>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</si>
  <si>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</si>
  <si>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</si>
  <si>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</si>
  <si>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</si>
  <si>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</si>
  <si>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</si>
  <si>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</si>
  <si>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</si>
  <si>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</si>
  <si>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</si>
  <si>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</si>
  <si>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</si>
  <si>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</si>
  <si>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</si>
  <si>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</si>
  <si>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</si>
  <si>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</si>
  <si>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</si>
  <si>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</si>
  <si>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</si>
  <si>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</si>
  <si>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</si>
  <si>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</si>
  <si>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</si>
  <si>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</si>
  <si>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</si>
  <si>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</si>
  <si>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</si>
  <si>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</si>
  <si>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</si>
  <si>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</si>
  <si>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</si>
  <si>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</si>
  <si>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</si>
  <si>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</si>
  <si>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</si>
  <si>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</si>
  <si>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</si>
  <si>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</si>
  <si>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</si>
  <si>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</si>
  <si>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</si>
  <si>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</si>
  <si>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</si>
  <si>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</si>
  <si>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</si>
  <si>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</si>
  <si>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</si>
  <si>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</si>
  <si>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</si>
  <si>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</si>
  <si>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</si>
  <si>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</si>
  <si>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</si>
  <si>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</si>
  <si>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</si>
  <si>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</si>
  <si>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</si>
  <si>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</si>
  <si>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</si>
  <si>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</si>
  <si>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</si>
  <si>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</si>
  <si>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</si>
  <si>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</si>
  <si>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</si>
  <si>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</si>
  <si>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</si>
  <si>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</si>
  <si>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</si>
  <si>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</si>
  <si>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</si>
  <si>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</si>
  <si>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</si>
  <si>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</si>
  <si>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</si>
  <si>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</si>
  <si>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</si>
  <si>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</si>
  <si>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</si>
  <si>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</si>
  <si>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</si>
  <si>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</si>
  <si>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</si>
  <si>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</si>
  <si>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</si>
  <si>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</si>
  <si>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</si>
  <si>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</si>
  <si>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</si>
  <si>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</si>
  <si>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</si>
  <si>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</si>
  <si>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</si>
  <si>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</si>
  <si>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</si>
  <si>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</si>
  <si>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</si>
  <si>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</si>
  <si>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</si>
  <si>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</si>
  <si>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</si>
  <si>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</si>
  <si>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</si>
  <si>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</si>
  <si>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</si>
  <si>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</si>
  <si>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</si>
  <si>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</si>
  <si>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</si>
  <si>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</si>
  <si>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</si>
  <si>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</si>
  <si>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</si>
  <si>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</si>
  <si>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</si>
  <si>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</si>
  <si>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</si>
  <si>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</si>
  <si>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</si>
  <si>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</si>
  <si>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</si>
  <si>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</si>
  <si>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</si>
  <si>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</si>
  <si>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</si>
  <si>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</si>
  <si>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</si>
  <si>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</si>
  <si>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</si>
  <si>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</si>
  <si>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</si>
  <si>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</si>
  <si>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</si>
  <si>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</si>
  <si>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</si>
  <si>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</si>
  <si>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</si>
  <si>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</si>
  <si>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</si>
  <si>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</si>
  <si>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</si>
  <si>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</si>
  <si>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</si>
  <si>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</si>
  <si>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</si>
  <si>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</si>
  <si>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</si>
  <si>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</si>
  <si>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</si>
  <si>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</si>
  <si>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</si>
  <si>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</si>
  <si>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</si>
  <si>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</si>
  <si>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</si>
  <si>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</si>
  <si>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</si>
  <si>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</si>
  <si>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</si>
  <si>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</si>
  <si>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</si>
  <si>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</si>
  <si>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</si>
  <si>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</si>
  <si>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</si>
  <si>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</si>
  <si>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</si>
  <si>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</si>
  <si>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</si>
  <si>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</si>
  <si>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</si>
  <si>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</si>
  <si>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</si>
  <si>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</si>
  <si>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</si>
  <si>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</si>
  <si>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</si>
  <si>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</si>
  <si>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</si>
  <si>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</si>
  <si>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</si>
  <si>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</si>
  <si>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</si>
  <si>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</si>
  <si>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</si>
  <si>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</si>
  <si>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</si>
  <si>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</si>
  <si>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</si>
  <si>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</si>
  <si>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</si>
  <si>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</si>
  <si>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</si>
  <si>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</si>
  <si>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</si>
  <si>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</si>
  <si>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</si>
  <si>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</si>
  <si>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</si>
  <si>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</si>
  <si>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</si>
  <si>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</si>
  <si>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</si>
  <si>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</si>
  <si>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</si>
  <si>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</si>
  <si>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</si>
  <si>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</si>
  <si>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</si>
  <si>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</si>
  <si>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</si>
  <si>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</si>
  <si>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</si>
  <si>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</si>
  <si>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</si>
  <si>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</si>
  <si>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</si>
  <si>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</si>
  <si>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</si>
  <si>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</si>
  <si>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</si>
  <si>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</si>
  <si>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</si>
  <si>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</si>
  <si>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</si>
  <si>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</si>
  <si>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</si>
  <si>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</si>
  <si>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</si>
  <si>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</si>
  <si>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</si>
  <si>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</si>
  <si>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</si>
  <si>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</si>
  <si>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</si>
  <si>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</si>
  <si>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</si>
  <si>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</si>
  <si>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</si>
  <si>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</si>
  <si>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</si>
  <si>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</si>
  <si>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</si>
  <si>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</si>
  <si>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</si>
  <si>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</si>
  <si>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</si>
  <si>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</si>
  <si>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</si>
  <si>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</si>
  <si>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</si>
  <si>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</si>
  <si>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</si>
  <si>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</si>
  <si>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</si>
  <si>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</si>
  <si>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</si>
  <si>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</si>
  <si>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</si>
  <si>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</si>
  <si>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</si>
  <si>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</si>
  <si>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</si>
  <si>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</si>
  <si>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</si>
  <si>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</si>
  <si>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</si>
  <si>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Additional Minimum Required ZEV Sales Percentage for Model Region</t>
  </si>
  <si>
    <t>Subsidy for Grid Battery Production</t>
  </si>
  <si>
    <t>Battery Production Subsidy</t>
  </si>
  <si>
    <t>Additional Subsidy for Grid Battery Production</t>
  </si>
  <si>
    <t>elec battery production subsidy</t>
  </si>
  <si>
    <t>GRA for Battery Production Subsidy</t>
  </si>
  <si>
    <t>GRA battery production subsidy</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</si>
  <si>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</si>
  <si>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</si>
  <si>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</si>
  <si>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</si>
  <si>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</si>
  <si>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t>
  </si>
  <si>
    <t>**Description:**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</si>
  <si>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**Description:** This policy provides a dollar per metric ton CO2e subsidy, additional to any BAU subsidies.  A negative value implies a tax or removal of subsidies. // **Guidance for setting values:** The 45Q tax credits provide $85 per metric ton CO2e stored, which is included in the BAU case.</t>
  </si>
  <si>
    <t>Repeal_Scenario.cin</t>
  </si>
  <si>
    <t>Federal Policy Repeal and Rollback</t>
  </si>
  <si>
    <t>g CO2e / 2024 dollar</t>
  </si>
  <si>
    <t>g CO2 / 2024 dollar</t>
  </si>
  <si>
    <t>2024 dollars / metric ton CO2e abated, Annual average abatement (million metric tons CO2e)</t>
  </si>
  <si>
    <t>billion 2024 dollars / year</t>
  </si>
  <si>
    <t>billion 2024 dollars</t>
  </si>
  <si>
    <t>2024 dollars / employee-year</t>
  </si>
  <si>
    <t>kilowatt-hour / 2024 dollar</t>
  </si>
  <si>
    <t>2024 dollars / megawatt-hour (MWh)</t>
  </si>
  <si>
    <t>thousand BTU / 2024 dollar</t>
  </si>
  <si>
    <t>2024 dollars / short ton</t>
  </si>
  <si>
    <t>2024 dollars / thousand cubic feet</t>
  </si>
  <si>
    <t>2024 dollars / gallon</t>
  </si>
  <si>
    <t>2024 dollars / barrel of oil</t>
  </si>
  <si>
    <t>2024 dollars / kg</t>
  </si>
  <si>
    <t>2024 dollars / kilowatt-hour (kWh)</t>
  </si>
  <si>
    <t>million 2024 dollars / megawatt (MW)</t>
  </si>
  <si>
    <t>cost of eqpt. to produce 1 kg H2/yr (2024 dollars)</t>
  </si>
  <si>
    <t>**Description:**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</si>
  <si>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t>
  </si>
  <si>
    <t>**Description:**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</si>
  <si>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
  </si>
  <si>
    <t>**Description:**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</si>
  <si>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t>
  </si>
  <si>
    <t>**Description:**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</si>
  <si>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t>
  </si>
  <si>
    <t>**Description:**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</si>
  <si>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</si>
  <si>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</si>
  <si>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t>
  </si>
  <si>
    <t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</si>
  <si>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</si>
  <si>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t>
  </si>
  <si>
    <t>**Description:**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t>
  </si>
  <si>
    <t>**Description:** The BAU scenario includes all planned CCUS retrofits (as modeled by the EPA for its latest GHG standards for power plants). This policy assumes those retrofits do not happen.</t>
  </si>
  <si>
    <t>**Description:**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</si>
  <si>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t>
  </si>
  <si>
    <t>**Description:**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</si>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</sst>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85">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14" fillId="12" borderId="0" xfId="0" applyFont="1" applyFill="1"/>
    <xf numFmtId="0" fontId="14" fillId="12" borderId="0" xfId="0" applyFont="1" applyFill="1" applyAlignment="1">
      <alignment horizontal="left"/>
    </xf>
    <xf numFmtId="0" fontId="20" fillId="2" borderId="0" xfId="0" applyFont="1" applyFill="1" applyAlignment="1">
      <alignment wrapText="1"/>
    </xf>
    <xf numFmtId="0" fontId="20" fillId="2" borderId="0" xfId="0" applyFont="1" applyFill="1" applyAlignment="1">
      <alignment horizontal="left" wrapText="1"/>
    </xf>
    <xf numFmtId="0" fontId="20" fillId="2" borderId="0" xfId="0" applyFont="1" applyFill="1" applyAlignment="1">
      <alignment horizontal="right" wrapText="1"/>
    </xf>
    <xf numFmtId="9" fontId="0" fillId="0" borderId="0" xfId="3474" applyFont="1" applyFill="1" applyBorder="1" applyAlignment="1">
      <alignment wrapText="1"/>
    </xf>
    <xf numFmtId="0" fontId="94" fillId="0" borderId="0" xfId="0" applyFont="1" applyAlignment="1">
      <alignment wrapText="1"/>
    </xf>
    <xf numFmtId="9" fontId="0" fillId="0" borderId="0" xfId="0" applyNumberFormat="1" applyAlignment="1">
      <alignment wrapText="1"/>
    </xf>
    <xf numFmtId="49" fontId="0" fillId="12" borderId="0" xfId="0" applyNumberFormat="1" applyFill="1" applyAlignment="1">
      <alignment wrapText="1"/>
    </xf>
    <xf numFmtId="0" fontId="14" fillId="0" borderId="0" xfId="0" applyFont="1" applyAlignment="1">
      <alignment wrapText="1"/>
    </xf>
    <xf numFmtId="9" fontId="14" fillId="0" borderId="0" xfId="0" applyNumberFormat="1" applyFont="1" applyAlignment="1">
      <alignment wrapText="1"/>
    </xf>
    <xf numFmtId="49" fontId="14" fillId="0" borderId="0" xfId="0" applyNumberFormat="1" applyFont="1" applyAlignment="1">
      <alignment wrapText="1"/>
    </xf>
    <xf numFmtId="0" fontId="0" fillId="0" borderId="27" xfId="0" applyBorder="1" applyAlignment="1">
      <alignment wrapText="1"/>
    </xf>
    <xf numFmtId="0" fontId="14" fillId="0" borderId="0" xfId="3474" applyNumberFormat="1" applyFont="1" applyFill="1" applyBorder="1" applyAlignment="1">
      <alignment wrapText="1"/>
    </xf>
    <xf numFmtId="49" fontId="0" fillId="0" borderId="28" xfId="0" applyNumberFormat="1" applyBorder="1" applyAlignment="1">
      <alignment wrapText="1"/>
    </xf>
    <xf numFmtId="49" fontId="14" fillId="0" borderId="27" xfId="3474" applyNumberFormat="1" applyFont="1" applyFill="1" applyBorder="1" applyAlignment="1">
      <alignment wrapText="1"/>
    </xf>
    <xf numFmtId="49" fontId="14" fillId="0" borderId="0" xfId="3474" applyNumberFormat="1" applyFont="1" applyFill="1" applyBorder="1" applyAlignment="1">
      <alignment wrapText="1"/>
    </xf>
    <xf numFmtId="1" fontId="0" fillId="0" borderId="0" xfId="0" applyNumberFormat="1" applyAlignment="1">
      <alignment wrapText="1"/>
    </xf>
    <xf numFmtId="49" fontId="0" fillId="0" borderId="27" xfId="0" applyNumberFormat="1" applyBorder="1" applyAlignment="1">
      <alignment wrapText="1"/>
    </xf>
    <xf numFmtId="2" fontId="0" fillId="0" borderId="0" xfId="3474" applyNumberFormat="1" applyFont="1" applyFill="1" applyBorder="1" applyAlignment="1">
      <alignment wrapText="1"/>
    </xf>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workbookViewId="0">
      <selection activeCell="B2" sqref="B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2424</v>
      </c>
      <c r="C1" s="194">
        <v>45740</v>
      </c>
      <c r="G1" s="123" t="s">
        <v>2269</v>
      </c>
      <c r="H1" s="123" t="s">
        <v>2270</v>
      </c>
    </row>
    <row r="2" spans="1:8" x14ac:dyDescent="0.25">
      <c r="B2" t="str">
        <f>_xlfn.XLOOKUP(B1,H:H,G:G,0,0,1)</f>
        <v>WI</v>
      </c>
      <c r="C2" t="str">
        <f>_xlfn.XLOOKUP(B2,G:G, H:H, 0,0,1)</f>
        <v>Wisconsin</v>
      </c>
      <c r="G2" t="s">
        <v>2086</v>
      </c>
      <c r="H2" t="s">
        <v>2286</v>
      </c>
    </row>
    <row r="3" spans="1:8" x14ac:dyDescent="0.25">
      <c r="A3" t="s">
        <v>103</v>
      </c>
      <c r="G3" t="s">
        <v>2087</v>
      </c>
      <c r="H3" t="s">
        <v>2287</v>
      </c>
    </row>
    <row r="4" spans="1:8" x14ac:dyDescent="0.25">
      <c r="A4" t="s">
        <v>136</v>
      </c>
      <c r="G4" t="s">
        <v>2088</v>
      </c>
      <c r="H4" t="s">
        <v>2288</v>
      </c>
    </row>
    <row r="5" spans="1:8" x14ac:dyDescent="0.25">
      <c r="A5" t="s">
        <v>107</v>
      </c>
      <c r="G5" t="s">
        <v>2089</v>
      </c>
      <c r="H5" t="s">
        <v>2289</v>
      </c>
    </row>
    <row r="6" spans="1:8" x14ac:dyDescent="0.25">
      <c r="A6" t="s">
        <v>104</v>
      </c>
      <c r="G6" t="s">
        <v>2090</v>
      </c>
      <c r="H6" t="s">
        <v>2290</v>
      </c>
    </row>
    <row r="7" spans="1:8" x14ac:dyDescent="0.25">
      <c r="G7" t="s">
        <v>474</v>
      </c>
      <c r="H7" t="s">
        <v>2296</v>
      </c>
    </row>
    <row r="8" spans="1:8" x14ac:dyDescent="0.25">
      <c r="A8" t="s">
        <v>105</v>
      </c>
      <c r="G8" t="s">
        <v>2091</v>
      </c>
      <c r="H8" t="s">
        <v>2302</v>
      </c>
    </row>
    <row r="9" spans="1:8" x14ac:dyDescent="0.25">
      <c r="A9" t="s">
        <v>106</v>
      </c>
      <c r="G9" t="s">
        <v>2092</v>
      </c>
      <c r="H9" t="s">
        <v>2092</v>
      </c>
    </row>
    <row r="10" spans="1:8" x14ac:dyDescent="0.25">
      <c r="A10" s="36" t="s">
        <v>1003</v>
      </c>
      <c r="G10" t="s">
        <v>2093</v>
      </c>
      <c r="H10" t="s">
        <v>2308</v>
      </c>
    </row>
    <row r="11" spans="1:8" x14ac:dyDescent="0.25">
      <c r="A11" s="36"/>
      <c r="G11" t="s">
        <v>2094</v>
      </c>
      <c r="H11" t="s">
        <v>2313</v>
      </c>
    </row>
    <row r="12" spans="1:8" x14ac:dyDescent="0.25">
      <c r="A12" t="s">
        <v>108</v>
      </c>
      <c r="G12" t="s">
        <v>2095</v>
      </c>
      <c r="H12" t="s">
        <v>2317</v>
      </c>
    </row>
    <row r="13" spans="1:8" x14ac:dyDescent="0.25">
      <c r="A13" t="s">
        <v>109</v>
      </c>
      <c r="G13" t="s">
        <v>2096</v>
      </c>
      <c r="H13" t="s">
        <v>2318</v>
      </c>
    </row>
    <row r="14" spans="1:8" x14ac:dyDescent="0.25">
      <c r="A14" t="s">
        <v>110</v>
      </c>
      <c r="G14" t="s">
        <v>2097</v>
      </c>
      <c r="H14" t="s">
        <v>2319</v>
      </c>
    </row>
    <row r="15" spans="1:8" x14ac:dyDescent="0.25">
      <c r="G15" t="s">
        <v>2098</v>
      </c>
      <c r="H15" t="s">
        <v>2320</v>
      </c>
    </row>
    <row r="16" spans="1:8" x14ac:dyDescent="0.25">
      <c r="A16" s="37" t="s">
        <v>1089</v>
      </c>
      <c r="B16" s="38"/>
      <c r="G16" t="s">
        <v>2099</v>
      </c>
      <c r="H16" t="s">
        <v>2321</v>
      </c>
    </row>
    <row r="17" spans="1:8" x14ac:dyDescent="0.25">
      <c r="A17" t="s">
        <v>1072</v>
      </c>
      <c r="B17" s="15">
        <f>MAX(PolicyLevers!H:H)</f>
        <v>2769</v>
      </c>
      <c r="G17" t="s">
        <v>2100</v>
      </c>
      <c r="H17" t="s">
        <v>2322</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2101</v>
      </c>
      <c r="H18" t="s">
        <v>2323</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2102</v>
      </c>
      <c r="H19" t="s">
        <v>2324</v>
      </c>
    </row>
    <row r="20" spans="1:8" x14ac:dyDescent="0.25">
      <c r="G20" t="s">
        <v>2103</v>
      </c>
      <c r="H20" t="s">
        <v>2327</v>
      </c>
    </row>
    <row r="21" spans="1:8" x14ac:dyDescent="0.25">
      <c r="A21" s="37" t="s">
        <v>1439</v>
      </c>
      <c r="B21" s="38"/>
      <c r="G21" t="s">
        <v>2104</v>
      </c>
      <c r="H21" t="s">
        <v>2332</v>
      </c>
    </row>
    <row r="22" spans="1:8" x14ac:dyDescent="0.25">
      <c r="A22" t="s">
        <v>1433</v>
      </c>
      <c r="G22" t="s">
        <v>2105</v>
      </c>
      <c r="H22" t="s">
        <v>2337</v>
      </c>
    </row>
    <row r="23" spans="1:8" x14ac:dyDescent="0.25">
      <c r="A23" t="s">
        <v>1434</v>
      </c>
      <c r="G23" t="s">
        <v>2106</v>
      </c>
      <c r="H23" t="s">
        <v>2343</v>
      </c>
    </row>
    <row r="24" spans="1:8" x14ac:dyDescent="0.25">
      <c r="A24" t="s">
        <v>1435</v>
      </c>
      <c r="G24" t="s">
        <v>2107</v>
      </c>
      <c r="H24" t="s">
        <v>2348</v>
      </c>
    </row>
    <row r="25" spans="1:8" x14ac:dyDescent="0.25">
      <c r="A25" t="s">
        <v>1436</v>
      </c>
      <c r="G25" t="s">
        <v>2108</v>
      </c>
      <c r="H25" t="s">
        <v>2354</v>
      </c>
    </row>
    <row r="26" spans="1:8" x14ac:dyDescent="0.25">
      <c r="G26" t="s">
        <v>2109</v>
      </c>
      <c r="H26" t="s">
        <v>2360</v>
      </c>
    </row>
    <row r="27" spans="1:8" x14ac:dyDescent="0.25">
      <c r="A27" s="37" t="s">
        <v>1437</v>
      </c>
      <c r="B27" s="38"/>
      <c r="C27" s="38"/>
      <c r="G27" t="s">
        <v>2110</v>
      </c>
      <c r="H27" t="s">
        <v>2361</v>
      </c>
    </row>
    <row r="28" spans="1:8" x14ac:dyDescent="0.25">
      <c r="A28" t="s">
        <v>1082</v>
      </c>
      <c r="G28" t="s">
        <v>2111</v>
      </c>
      <c r="H28" t="s">
        <v>2362</v>
      </c>
    </row>
    <row r="29" spans="1:8" x14ac:dyDescent="0.25">
      <c r="A29" t="s">
        <v>1068</v>
      </c>
      <c r="G29" t="s">
        <v>2112</v>
      </c>
      <c r="H29" t="s">
        <v>2364</v>
      </c>
    </row>
    <row r="30" spans="1:8" x14ac:dyDescent="0.25">
      <c r="A30" t="s">
        <v>1069</v>
      </c>
      <c r="G30" t="s">
        <v>2113</v>
      </c>
      <c r="H30" t="s">
        <v>2368</v>
      </c>
    </row>
    <row r="31" spans="1:8" x14ac:dyDescent="0.25">
      <c r="A31" t="s">
        <v>1070</v>
      </c>
      <c r="G31" t="s">
        <v>475</v>
      </c>
      <c r="H31" t="s">
        <v>2369</v>
      </c>
    </row>
    <row r="32" spans="1:8" x14ac:dyDescent="0.25">
      <c r="A32" t="s">
        <v>1071</v>
      </c>
      <c r="G32" t="s">
        <v>2114</v>
      </c>
      <c r="H32" t="s">
        <v>2370</v>
      </c>
    </row>
    <row r="33" spans="1:8" x14ac:dyDescent="0.25">
      <c r="G33" t="s">
        <v>2115</v>
      </c>
      <c r="H33" t="s">
        <v>2375</v>
      </c>
    </row>
    <row r="34" spans="1:8" x14ac:dyDescent="0.25">
      <c r="A34" t="s">
        <v>1083</v>
      </c>
      <c r="G34" t="s">
        <v>2116</v>
      </c>
      <c r="H34" t="s">
        <v>2381</v>
      </c>
    </row>
    <row r="35" spans="1:8" x14ac:dyDescent="0.25">
      <c r="A35" t="s">
        <v>1066</v>
      </c>
      <c r="G35" t="s">
        <v>2117</v>
      </c>
      <c r="H35" t="s">
        <v>2384</v>
      </c>
    </row>
    <row r="36" spans="1:8" x14ac:dyDescent="0.25">
      <c r="A36" t="s">
        <v>1067</v>
      </c>
      <c r="G36" t="s">
        <v>2118</v>
      </c>
      <c r="H36" t="s">
        <v>2388</v>
      </c>
    </row>
    <row r="37" spans="1:8" x14ac:dyDescent="0.25">
      <c r="G37" t="s">
        <v>2119</v>
      </c>
      <c r="H37" t="s">
        <v>2392</v>
      </c>
    </row>
    <row r="38" spans="1:8" x14ac:dyDescent="0.25">
      <c r="A38" t="s">
        <v>1084</v>
      </c>
      <c r="G38" t="s">
        <v>2120</v>
      </c>
      <c r="H38" t="s">
        <v>2393</v>
      </c>
    </row>
    <row r="39" spans="1:8" x14ac:dyDescent="0.25">
      <c r="A39" t="s">
        <v>1073</v>
      </c>
      <c r="G39" t="s">
        <v>2121</v>
      </c>
      <c r="H39" t="s">
        <v>2394</v>
      </c>
    </row>
    <row r="40" spans="1:8" x14ac:dyDescent="0.25">
      <c r="A40" t="s">
        <v>1074</v>
      </c>
      <c r="G40" t="s">
        <v>2122</v>
      </c>
      <c r="H40" t="s">
        <v>2399</v>
      </c>
    </row>
    <row r="41" spans="1:8" x14ac:dyDescent="0.25">
      <c r="G41" t="s">
        <v>2123</v>
      </c>
      <c r="H41" t="s">
        <v>2404</v>
      </c>
    </row>
    <row r="42" spans="1:8" x14ac:dyDescent="0.25">
      <c r="A42" t="s">
        <v>1085</v>
      </c>
      <c r="G42" t="s">
        <v>2124</v>
      </c>
      <c r="H42" t="s">
        <v>2409</v>
      </c>
    </row>
    <row r="43" spans="1:8" x14ac:dyDescent="0.25">
      <c r="A43" t="s">
        <v>1075</v>
      </c>
      <c r="G43" t="s">
        <v>2125</v>
      </c>
      <c r="H43" t="s">
        <v>2410</v>
      </c>
    </row>
    <row r="44" spans="1:8" x14ac:dyDescent="0.25">
      <c r="A44" t="s">
        <v>1076</v>
      </c>
      <c r="G44" t="s">
        <v>2126</v>
      </c>
      <c r="H44" t="s">
        <v>2411</v>
      </c>
    </row>
    <row r="45" spans="1:8" x14ac:dyDescent="0.25">
      <c r="G45" t="s">
        <v>2127</v>
      </c>
      <c r="H45" t="s">
        <v>2412</v>
      </c>
    </row>
    <row r="46" spans="1:8" x14ac:dyDescent="0.25">
      <c r="A46" s="37" t="s">
        <v>1438</v>
      </c>
      <c r="B46" s="38"/>
      <c r="G46" t="s">
        <v>2128</v>
      </c>
      <c r="H46" t="s">
        <v>2413</v>
      </c>
    </row>
    <row r="47" spans="1:8" x14ac:dyDescent="0.25">
      <c r="A47" t="s">
        <v>1077</v>
      </c>
      <c r="G47" t="s">
        <v>2129</v>
      </c>
      <c r="H47" t="s">
        <v>2414</v>
      </c>
    </row>
    <row r="48" spans="1:8" x14ac:dyDescent="0.25">
      <c r="A48" t="s">
        <v>1078</v>
      </c>
      <c r="G48" t="s">
        <v>2130</v>
      </c>
      <c r="H48" t="s">
        <v>2416</v>
      </c>
    </row>
    <row r="49" spans="1:8" x14ac:dyDescent="0.25">
      <c r="G49" t="s">
        <v>2131</v>
      </c>
      <c r="H49" t="s">
        <v>2420</v>
      </c>
    </row>
    <row r="50" spans="1:8" x14ac:dyDescent="0.25">
      <c r="A50" t="s">
        <v>1079</v>
      </c>
      <c r="G50" t="s">
        <v>2132</v>
      </c>
      <c r="H50" t="s">
        <v>2424</v>
      </c>
    </row>
    <row r="51" spans="1:8" x14ac:dyDescent="0.25">
      <c r="A51" t="s">
        <v>1086</v>
      </c>
      <c r="G51" t="s">
        <v>2133</v>
      </c>
      <c r="H51" t="s">
        <v>2425</v>
      </c>
    </row>
    <row r="52" spans="1:8" x14ac:dyDescent="0.25">
      <c r="A52" t="s">
        <v>1080</v>
      </c>
      <c r="G52" t="s">
        <v>2134</v>
      </c>
      <c r="H52" t="s">
        <v>2426</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abSelected="1" topLeftCell="A8" zoomScaleNormal="100" workbookViewId="0">
      <selection activeCell="G39" sqref="G39"/>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1413</v>
      </c>
      <c r="M1"/>
    </row>
    <row r="2" spans="1:14" x14ac:dyDescent="0.25">
      <c r="A2" s="11" t="s">
        <v>1414</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06" t="s">
        <v>143</v>
      </c>
      <c r="N3" s="207" t="s">
        <v>144</v>
      </c>
    </row>
    <row r="4" spans="1:14" x14ac:dyDescent="0.25">
      <c r="A4" s="143" t="s">
        <v>4</v>
      </c>
      <c r="B4" s="143" t="s">
        <v>630</v>
      </c>
      <c r="C4" t="s">
        <v>625</v>
      </c>
      <c r="D4" s="143" t="s">
        <v>624</v>
      </c>
      <c r="E4" s="143" t="s">
        <v>626</v>
      </c>
      <c r="F4" s="199">
        <v>0</v>
      </c>
      <c r="G4" s="199">
        <v>1</v>
      </c>
      <c r="H4" s="199">
        <v>0.02</v>
      </c>
      <c r="I4" s="143" t="s">
        <v>627</v>
      </c>
      <c r="J4" s="88" t="s">
        <v>1629</v>
      </c>
      <c r="K4" s="101" t="s">
        <v>629</v>
      </c>
      <c r="L4" s="143" t="s">
        <v>628</v>
      </c>
    </row>
    <row r="5" spans="1:14" x14ac:dyDescent="0.25">
      <c r="A5" s="143" t="s">
        <v>4</v>
      </c>
      <c r="B5" s="143" t="s">
        <v>695</v>
      </c>
      <c r="C5" t="s">
        <v>1636</v>
      </c>
      <c r="D5" s="143" t="s">
        <v>696</v>
      </c>
      <c r="E5" s="143" t="s">
        <v>697</v>
      </c>
      <c r="F5" s="103">
        <v>-2</v>
      </c>
      <c r="G5" s="103">
        <v>3</v>
      </c>
      <c r="H5" s="103">
        <v>0.1</v>
      </c>
      <c r="I5" s="143" t="s">
        <v>1115</v>
      </c>
      <c r="J5" s="78" t="s">
        <v>2627</v>
      </c>
      <c r="K5" s="143"/>
      <c r="L5" s="143" t="s">
        <v>935</v>
      </c>
      <c r="M5" s="102" t="s">
        <v>1430</v>
      </c>
    </row>
    <row r="6" spans="1:14" x14ac:dyDescent="0.25">
      <c r="A6" s="143" t="s">
        <v>4</v>
      </c>
      <c r="B6" s="143" t="s">
        <v>1633</v>
      </c>
      <c r="C6" t="s">
        <v>1634</v>
      </c>
      <c r="D6" s="143" t="s">
        <v>699</v>
      </c>
      <c r="E6" t="s">
        <v>1637</v>
      </c>
      <c r="F6" s="104">
        <v>0</v>
      </c>
      <c r="G6" s="104">
        <v>1</v>
      </c>
      <c r="H6" s="104">
        <v>0.02</v>
      </c>
      <c r="I6" s="88" t="s">
        <v>694</v>
      </c>
      <c r="J6" s="88" t="s">
        <v>1635</v>
      </c>
      <c r="K6" s="101"/>
      <c r="L6" s="101" t="s">
        <v>936</v>
      </c>
      <c r="M6" s="105" t="s">
        <v>698</v>
      </c>
    </row>
    <row r="7" spans="1:14" ht="135" x14ac:dyDescent="0.25">
      <c r="A7" s="143" t="s">
        <v>4</v>
      </c>
      <c r="B7" s="143" t="s">
        <v>1613</v>
      </c>
      <c r="C7" t="s">
        <v>1615</v>
      </c>
      <c r="D7" s="143" t="s">
        <v>1617</v>
      </c>
      <c r="E7" t="s">
        <v>1618</v>
      </c>
      <c r="F7" s="225">
        <v>-45000</v>
      </c>
      <c r="G7" s="225">
        <v>50000</v>
      </c>
      <c r="H7" s="225">
        <v>100</v>
      </c>
      <c r="I7" s="225" t="s">
        <v>1620</v>
      </c>
      <c r="J7" s="246" t="str">
        <f>_xlfn.XLOOKUP($C7,'State Policy Descriptions'!$C:$C,'State Policy Descriptions'!$L:$L,0,1,1)</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K7" s="101" t="s">
        <v>457</v>
      </c>
      <c r="L7" s="101" t="s">
        <v>458</v>
      </c>
      <c r="M7" s="105" t="s">
        <v>459</v>
      </c>
    </row>
    <row r="8" spans="1:14" x14ac:dyDescent="0.25">
      <c r="A8" s="143" t="s">
        <v>4</v>
      </c>
      <c r="B8" s="143" t="s">
        <v>1614</v>
      </c>
      <c r="C8" t="s">
        <v>1616</v>
      </c>
      <c r="D8" s="143" t="s">
        <v>1617</v>
      </c>
      <c r="E8" t="s">
        <v>1619</v>
      </c>
      <c r="F8" s="225">
        <v>-45000</v>
      </c>
      <c r="G8" s="225">
        <v>50000</v>
      </c>
      <c r="H8" s="225">
        <v>100</v>
      </c>
      <c r="I8" s="225" t="s">
        <v>1620</v>
      </c>
      <c r="J8" s="202" t="str">
        <f>_xlfn.XLOOKUP($C8,'State Policy Descriptions'!$C:$C,'State Policy Descriptions'!$L:$L,0,1,1)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1483</v>
      </c>
      <c r="K9" s="88" t="s">
        <v>188</v>
      </c>
      <c r="L9" s="78" t="s">
        <v>189</v>
      </c>
      <c r="M9" s="201" t="s">
        <v>145</v>
      </c>
      <c r="N9" s="88" t="s">
        <v>171</v>
      </c>
    </row>
    <row r="10" spans="1:14" x14ac:dyDescent="0.25">
      <c r="A10" t="s">
        <v>4</v>
      </c>
      <c r="B10" t="s">
        <v>5</v>
      </c>
      <c r="C10" t="s">
        <v>296</v>
      </c>
      <c r="D10" s="15" t="s">
        <v>342</v>
      </c>
      <c r="E10" t="s">
        <v>544</v>
      </c>
      <c r="F10" s="106">
        <v>-0.25</v>
      </c>
      <c r="G10" s="106">
        <f>ROUND(MaxBoundCalculations!B88,1)</f>
        <v>1</v>
      </c>
      <c r="H10" s="106">
        <v>0.01</v>
      </c>
      <c r="I10" s="88" t="s">
        <v>1959</v>
      </c>
      <c r="J10" s="88" t="s">
        <v>2638</v>
      </c>
      <c r="K10" s="88" t="s">
        <v>190</v>
      </c>
      <c r="L10" s="78" t="s">
        <v>191</v>
      </c>
      <c r="M10" s="201" t="s">
        <v>1416</v>
      </c>
      <c r="N10" s="88" t="s">
        <v>1417</v>
      </c>
    </row>
    <row r="11" spans="1:14" x14ac:dyDescent="0.25">
      <c r="A11" s="143" t="s">
        <v>4</v>
      </c>
      <c r="B11" s="143" t="s">
        <v>462</v>
      </c>
      <c r="C11" t="s">
        <v>463</v>
      </c>
      <c r="D11" s="143" t="s">
        <v>462</v>
      </c>
      <c r="E11" t="s">
        <v>543</v>
      </c>
      <c r="F11" s="199">
        <v>0</v>
      </c>
      <c r="G11" s="199">
        <v>1</v>
      </c>
      <c r="H11" s="199">
        <v>0.01</v>
      </c>
      <c r="I11" s="78" t="s">
        <v>464</v>
      </c>
      <c r="J11" s="88" t="s">
        <v>2603</v>
      </c>
      <c r="K11" s="88" t="s">
        <v>465</v>
      </c>
      <c r="L11" s="78" t="s">
        <v>466</v>
      </c>
      <c r="M11" s="208" t="s">
        <v>467</v>
      </c>
    </row>
    <row r="12" spans="1:14" x14ac:dyDescent="0.25">
      <c r="A12" s="143" t="s">
        <v>4</v>
      </c>
      <c r="B12" s="143" t="s">
        <v>1829</v>
      </c>
      <c r="C12" t="s">
        <v>1830</v>
      </c>
      <c r="D12" s="143" t="s">
        <v>462</v>
      </c>
      <c r="E12" t="s">
        <v>1831</v>
      </c>
      <c r="F12" s="107">
        <v>0</v>
      </c>
      <c r="G12" s="107">
        <v>1</v>
      </c>
      <c r="H12" s="107">
        <v>1</v>
      </c>
      <c r="I12" s="88" t="s">
        <v>29</v>
      </c>
      <c r="J12" s="88" t="s">
        <v>1832</v>
      </c>
      <c r="K12" s="88" t="s">
        <v>465</v>
      </c>
      <c r="L12" s="78" t="s">
        <v>466</v>
      </c>
      <c r="M12" s="208" t="s">
        <v>467</v>
      </c>
    </row>
    <row r="13" spans="1:14" x14ac:dyDescent="0.25">
      <c r="A13" t="s">
        <v>4</v>
      </c>
      <c r="B13" t="s">
        <v>1225</v>
      </c>
      <c r="C13" t="s">
        <v>1226</v>
      </c>
      <c r="D13" t="s">
        <v>1225</v>
      </c>
      <c r="E13" t="s">
        <v>1227</v>
      </c>
      <c r="F13" s="8">
        <v>0</v>
      </c>
      <c r="G13" s="8">
        <f>-ROUND(MaxBoundCalculations!$B$206,2)</f>
        <v>0.33</v>
      </c>
      <c r="H13" s="8">
        <v>0.01</v>
      </c>
      <c r="I13" s="88" t="s">
        <v>1228</v>
      </c>
      <c r="J13" s="88" t="s">
        <v>2604</v>
      </c>
      <c r="K13" s="88" t="s">
        <v>192</v>
      </c>
      <c r="L13" s="78" t="s">
        <v>193</v>
      </c>
      <c r="M13" s="209" t="s">
        <v>1429</v>
      </c>
    </row>
    <row r="14" spans="1:14" ht="15.75" x14ac:dyDescent="0.25">
      <c r="A14" s="143" t="s">
        <v>4</v>
      </c>
      <c r="B14" s="143" t="s">
        <v>1605</v>
      </c>
      <c r="C14" s="226" t="s">
        <v>2591</v>
      </c>
      <c r="D14" s="143" t="s">
        <v>1606</v>
      </c>
      <c r="E14" t="s">
        <v>1607</v>
      </c>
      <c r="F14" s="106">
        <v>-1</v>
      </c>
      <c r="G14" s="106">
        <v>1</v>
      </c>
      <c r="H14" s="106">
        <v>0.01</v>
      </c>
      <c r="I14" s="88" t="s">
        <v>1838</v>
      </c>
      <c r="J14"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1415</v>
      </c>
    </row>
    <row r="15" spans="1:14" x14ac:dyDescent="0.25">
      <c r="A15" s="143" t="s">
        <v>4</v>
      </c>
      <c r="B15" s="143" t="s">
        <v>1610</v>
      </c>
      <c r="C15" t="s">
        <v>1611</v>
      </c>
      <c r="D15" s="143" t="s">
        <v>1606</v>
      </c>
      <c r="E15" t="s">
        <v>1608</v>
      </c>
      <c r="F15" s="107">
        <v>0</v>
      </c>
      <c r="G15" s="107">
        <v>1</v>
      </c>
      <c r="H15" s="107">
        <v>1</v>
      </c>
      <c r="I15" s="88" t="s">
        <v>29</v>
      </c>
      <c r="J15" s="88" t="s">
        <v>1609</v>
      </c>
      <c r="K15" s="101"/>
      <c r="L15" s="101"/>
    </row>
    <row r="16" spans="1:14" x14ac:dyDescent="0.25">
      <c r="A16" s="143" t="s">
        <v>4</v>
      </c>
      <c r="B16" s="143" t="s">
        <v>1794</v>
      </c>
      <c r="C16" t="s">
        <v>1795</v>
      </c>
      <c r="D16" s="143" t="s">
        <v>1796</v>
      </c>
      <c r="E16" t="s">
        <v>1797</v>
      </c>
      <c r="F16" s="107">
        <v>-50</v>
      </c>
      <c r="G16" s="107">
        <v>50</v>
      </c>
      <c r="H16" s="107">
        <v>1</v>
      </c>
      <c r="I16" s="88" t="s">
        <v>1837</v>
      </c>
      <c r="J16" s="88" t="s">
        <v>2629</v>
      </c>
      <c r="K16" s="101"/>
      <c r="L16" s="101"/>
    </row>
    <row r="17" spans="1:14" s="112" customFormat="1" x14ac:dyDescent="0.25">
      <c r="A17" s="112" t="s">
        <v>4</v>
      </c>
      <c r="B17" s="112" t="s">
        <v>1942</v>
      </c>
      <c r="C17" s="112" t="s">
        <v>1945</v>
      </c>
      <c r="D17" s="210" t="s">
        <v>1606</v>
      </c>
      <c r="E17" s="112" t="s">
        <v>1943</v>
      </c>
      <c r="F17" s="195">
        <v>0</v>
      </c>
      <c r="G17" s="195">
        <v>1</v>
      </c>
      <c r="H17" s="195">
        <v>1</v>
      </c>
      <c r="I17" s="203" t="s">
        <v>29</v>
      </c>
      <c r="J17" s="203" t="s">
        <v>1944</v>
      </c>
      <c r="K17" s="196"/>
      <c r="L17" s="196"/>
      <c r="M17" s="211"/>
    </row>
    <row r="18" spans="1:14" x14ac:dyDescent="0.25">
      <c r="A18" t="s">
        <v>71</v>
      </c>
      <c r="B18" t="s">
        <v>15</v>
      </c>
      <c r="C18" t="s">
        <v>727</v>
      </c>
      <c r="D18" t="s">
        <v>15</v>
      </c>
      <c r="E18" t="s">
        <v>726</v>
      </c>
      <c r="F18" s="106">
        <v>0</v>
      </c>
      <c r="G18" s="106">
        <v>1</v>
      </c>
      <c r="H18" s="106">
        <v>0.01</v>
      </c>
      <c r="I18" s="88" t="s">
        <v>113</v>
      </c>
      <c r="J18" s="202"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K18" s="88" t="s">
        <v>194</v>
      </c>
      <c r="L18" s="78" t="s">
        <v>195</v>
      </c>
      <c r="M18" s="201" t="s">
        <v>1418</v>
      </c>
    </row>
    <row r="19" spans="1:14" x14ac:dyDescent="0.25">
      <c r="A19" t="s">
        <v>71</v>
      </c>
      <c r="B19" t="s">
        <v>100</v>
      </c>
      <c r="C19" t="s">
        <v>297</v>
      </c>
      <c r="D19" t="s">
        <v>100</v>
      </c>
      <c r="E19" t="s">
        <v>542</v>
      </c>
      <c r="F19" s="106">
        <v>0</v>
      </c>
      <c r="G19" s="106">
        <v>0.75</v>
      </c>
      <c r="H19" s="106">
        <v>0.01</v>
      </c>
      <c r="I19" s="88" t="s">
        <v>30</v>
      </c>
      <c r="J19" s="202"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K19" s="88" t="s">
        <v>196</v>
      </c>
      <c r="L19" s="78" t="s">
        <v>197</v>
      </c>
      <c r="M19" s="201"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2">
        <v>5.0000000000000001E-3</v>
      </c>
      <c r="I21" s="88" t="s">
        <v>258</v>
      </c>
      <c r="J21" s="88" t="s">
        <v>2598</v>
      </c>
      <c r="K21" s="88" t="s">
        <v>259</v>
      </c>
      <c r="L21" s="78" t="s">
        <v>260</v>
      </c>
      <c r="M21" s="208" t="s">
        <v>302</v>
      </c>
      <c r="N21" s="78" t="s">
        <v>393</v>
      </c>
    </row>
    <row r="22" spans="1:14" x14ac:dyDescent="0.25">
      <c r="A22" t="s">
        <v>71</v>
      </c>
      <c r="B22" t="s">
        <v>261</v>
      </c>
      <c r="C22" t="s">
        <v>1632</v>
      </c>
      <c r="D22" s="15" t="s">
        <v>343</v>
      </c>
      <c r="E22" t="s">
        <v>539</v>
      </c>
      <c r="F22" s="106">
        <v>0</v>
      </c>
      <c r="G22" s="106">
        <v>0.5</v>
      </c>
      <c r="H22" s="8">
        <v>0.01</v>
      </c>
      <c r="I22" s="88" t="s">
        <v>264</v>
      </c>
      <c r="J22" s="88" t="s">
        <v>2639</v>
      </c>
      <c r="K22" s="88" t="s">
        <v>262</v>
      </c>
      <c r="L22" s="78" t="s">
        <v>263</v>
      </c>
      <c r="M22" s="208" t="s">
        <v>303</v>
      </c>
      <c r="N22" s="213"/>
    </row>
    <row r="23" spans="1:14" s="112" customFormat="1" x14ac:dyDescent="0.25">
      <c r="A23" s="112" t="s">
        <v>71</v>
      </c>
      <c r="B23" s="112" t="s">
        <v>1900</v>
      </c>
      <c r="C23" s="112" t="s">
        <v>1901</v>
      </c>
      <c r="D23" s="197" t="s">
        <v>343</v>
      </c>
      <c r="E23" s="112" t="s">
        <v>1902</v>
      </c>
      <c r="F23" s="214">
        <v>0</v>
      </c>
      <c r="G23" s="214">
        <v>600000</v>
      </c>
      <c r="H23" s="214">
        <v>5000</v>
      </c>
      <c r="I23" s="203" t="s">
        <v>1903</v>
      </c>
      <c r="J23" s="203" t="s">
        <v>2599</v>
      </c>
      <c r="K23" s="203"/>
      <c r="L23" s="205"/>
      <c r="M23" s="211"/>
    </row>
    <row r="24" spans="1:14" s="112" customFormat="1" x14ac:dyDescent="0.25">
      <c r="A24" s="112" t="s">
        <v>71</v>
      </c>
      <c r="B24" s="112" t="s">
        <v>1956</v>
      </c>
      <c r="C24" s="112" t="s">
        <v>1955</v>
      </c>
      <c r="D24" s="197" t="s">
        <v>343</v>
      </c>
      <c r="E24" s="112" t="s">
        <v>1957</v>
      </c>
      <c r="F24" s="112">
        <v>0</v>
      </c>
      <c r="G24" s="112">
        <v>1</v>
      </c>
      <c r="H24" s="112">
        <v>1</v>
      </c>
      <c r="I24" s="203" t="s">
        <v>29</v>
      </c>
      <c r="J24" s="203" t="s">
        <v>1958</v>
      </c>
      <c r="K24" s="203"/>
      <c r="L24" s="205"/>
      <c r="M24" s="211"/>
    </row>
    <row r="25" spans="1:14" x14ac:dyDescent="0.25">
      <c r="A25" t="s">
        <v>71</v>
      </c>
      <c r="B25" t="s">
        <v>13</v>
      </c>
      <c r="C25" t="s">
        <v>126</v>
      </c>
      <c r="D25" t="s">
        <v>13</v>
      </c>
      <c r="E25" t="s">
        <v>538</v>
      </c>
      <c r="F25">
        <v>0</v>
      </c>
      <c r="G25">
        <v>1</v>
      </c>
      <c r="H25">
        <v>1</v>
      </c>
      <c r="I25" s="88" t="s">
        <v>29</v>
      </c>
      <c r="J25" s="88" t="s">
        <v>1181</v>
      </c>
      <c r="K25" s="88" t="s">
        <v>200</v>
      </c>
      <c r="L25" s="78" t="s">
        <v>201</v>
      </c>
      <c r="M25" s="208" t="s">
        <v>74</v>
      </c>
      <c r="N25" s="213"/>
    </row>
    <row r="26" spans="1:14" x14ac:dyDescent="0.25">
      <c r="A26" t="s">
        <v>71</v>
      </c>
      <c r="B26" t="s">
        <v>704</v>
      </c>
      <c r="C26" t="s">
        <v>703</v>
      </c>
      <c r="D26" t="s">
        <v>16</v>
      </c>
      <c r="E26" t="s">
        <v>537</v>
      </c>
      <c r="F26" s="106">
        <v>0</v>
      </c>
      <c r="G26" s="106">
        <v>1</v>
      </c>
      <c r="H26" s="106">
        <v>0.01</v>
      </c>
      <c r="I26" s="88" t="s">
        <v>705</v>
      </c>
      <c r="J26" s="88" t="s">
        <v>2600</v>
      </c>
      <c r="K26" s="88" t="s">
        <v>202</v>
      </c>
      <c r="L26" s="78" t="s">
        <v>203</v>
      </c>
      <c r="M26" s="201" t="s">
        <v>150</v>
      </c>
    </row>
    <row r="27" spans="1:14" x14ac:dyDescent="0.25">
      <c r="A27" t="s">
        <v>71</v>
      </c>
      <c r="B27" t="s">
        <v>12</v>
      </c>
      <c r="C27" t="s">
        <v>6</v>
      </c>
      <c r="D27" t="s">
        <v>12</v>
      </c>
      <c r="E27" t="s">
        <v>536</v>
      </c>
      <c r="F27">
        <v>0</v>
      </c>
      <c r="G27">
        <v>1</v>
      </c>
      <c r="H27">
        <v>1</v>
      </c>
      <c r="I27" s="88" t="s">
        <v>29</v>
      </c>
      <c r="J27" s="88" t="s">
        <v>1420</v>
      </c>
      <c r="K27" s="88" t="s">
        <v>204</v>
      </c>
      <c r="L27" s="78" t="s">
        <v>205</v>
      </c>
    </row>
    <row r="28" spans="1:14" x14ac:dyDescent="0.25">
      <c r="A28" s="143" t="s">
        <v>8</v>
      </c>
      <c r="B28" s="143" t="s">
        <v>326</v>
      </c>
      <c r="C28" t="s">
        <v>327</v>
      </c>
      <c r="D28" s="143" t="s">
        <v>326</v>
      </c>
      <c r="E28" t="s">
        <v>535</v>
      </c>
      <c r="F28" s="143">
        <v>0</v>
      </c>
      <c r="G28" s="143">
        <v>1</v>
      </c>
      <c r="H28" s="143">
        <v>1</v>
      </c>
      <c r="I28" s="78" t="s">
        <v>29</v>
      </c>
      <c r="J28" s="202" t="str">
        <f>_xlfn.XLOOKUP($C28,'State Policy Descriptions'!$C:$C,'State Policy Descriptions'!$L:$L,0,1,1)</f>
        <v>**Description:** This policy prevents new capacity of the selected type(s) from being built or deployed.  // **Guidance for setting values:** No new coal is planned in Wisconsin.</v>
      </c>
      <c r="K28" s="88" t="s">
        <v>328</v>
      </c>
      <c r="L28" s="78" t="s">
        <v>329</v>
      </c>
    </row>
    <row r="29" spans="1:14" s="112" customFormat="1" x14ac:dyDescent="0.25">
      <c r="A29" s="210" t="s">
        <v>8</v>
      </c>
      <c r="B29" s="210" t="s">
        <v>1904</v>
      </c>
      <c r="C29" s="112" t="s">
        <v>1905</v>
      </c>
      <c r="D29" s="210" t="s">
        <v>1904</v>
      </c>
      <c r="E29" s="112" t="s">
        <v>1906</v>
      </c>
      <c r="F29" s="210">
        <v>0</v>
      </c>
      <c r="G29" s="210">
        <v>1</v>
      </c>
      <c r="H29" s="210">
        <v>1</v>
      </c>
      <c r="I29" s="205" t="s">
        <v>29</v>
      </c>
      <c r="J29" s="204" t="s">
        <v>1907</v>
      </c>
      <c r="K29" s="203"/>
      <c r="L29" s="205"/>
      <c r="M29" s="211"/>
    </row>
    <row r="30" spans="1:14" x14ac:dyDescent="0.25">
      <c r="A30" t="s">
        <v>8</v>
      </c>
      <c r="B30" s="88" t="s">
        <v>1360</v>
      </c>
      <c r="C30" t="s">
        <v>980</v>
      </c>
      <c r="D30" s="88" t="s">
        <v>1360</v>
      </c>
      <c r="E30" t="s">
        <v>526</v>
      </c>
      <c r="F30" s="8">
        <v>0</v>
      </c>
      <c r="G30" s="8">
        <v>1</v>
      </c>
      <c r="H30" s="8">
        <v>0.01</v>
      </c>
      <c r="I30" s="88" t="s">
        <v>34</v>
      </c>
      <c r="J30" s="202"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08" t="s">
        <v>148</v>
      </c>
    </row>
    <row r="31" spans="1:14" x14ac:dyDescent="0.25">
      <c r="A31" t="s">
        <v>8</v>
      </c>
      <c r="B31" s="88" t="s">
        <v>1715</v>
      </c>
      <c r="C31" t="s">
        <v>1716</v>
      </c>
      <c r="D31" s="58"/>
      <c r="E31" s="58"/>
      <c r="F31" s="143">
        <v>0</v>
      </c>
      <c r="G31" s="143">
        <v>1</v>
      </c>
      <c r="H31" s="143">
        <v>1</v>
      </c>
      <c r="I31" s="78" t="s">
        <v>29</v>
      </c>
      <c r="J31" s="88" t="s">
        <v>1717</v>
      </c>
      <c r="K31" s="88"/>
      <c r="L31" s="78"/>
      <c r="M31" s="208"/>
    </row>
    <row r="32" spans="1:14" x14ac:dyDescent="0.25">
      <c r="A32" t="s">
        <v>8</v>
      </c>
      <c r="B32" s="88" t="s">
        <v>1892</v>
      </c>
      <c r="C32" t="s">
        <v>1893</v>
      </c>
      <c r="D32" s="88" t="s">
        <v>1360</v>
      </c>
      <c r="E32" t="s">
        <v>1890</v>
      </c>
      <c r="F32" s="143">
        <v>0</v>
      </c>
      <c r="G32" s="143">
        <v>1</v>
      </c>
      <c r="H32" s="143">
        <v>1</v>
      </c>
      <c r="I32" s="143" t="s">
        <v>29</v>
      </c>
      <c r="J32" s="198" t="str">
        <f>_xlfn.XLOOKUP($C32,'State Policy Descriptions'!$C:$C,'State Policy Descriptions'!$L:$L,0,1,1)</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08"/>
    </row>
    <row r="33" spans="1:14" x14ac:dyDescent="0.25">
      <c r="A33" s="143" t="s">
        <v>8</v>
      </c>
      <c r="B33" s="143" t="s">
        <v>265</v>
      </c>
      <c r="C33" t="s">
        <v>268</v>
      </c>
      <c r="D33" s="143" t="s">
        <v>344</v>
      </c>
      <c r="E33" t="s">
        <v>534</v>
      </c>
      <c r="F33" s="199">
        <v>-0.5</v>
      </c>
      <c r="G33" s="199">
        <v>1</v>
      </c>
      <c r="H33" s="199">
        <v>0.02</v>
      </c>
      <c r="I33" s="78" t="s">
        <v>269</v>
      </c>
      <c r="J33" s="202"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08" t="s">
        <v>304</v>
      </c>
    </row>
    <row r="34" spans="1:14" x14ac:dyDescent="0.25">
      <c r="A34" s="143" t="s">
        <v>8</v>
      </c>
      <c r="B34" s="143" t="s">
        <v>266</v>
      </c>
      <c r="C34" t="s">
        <v>267</v>
      </c>
      <c r="D34" s="143" t="s">
        <v>344</v>
      </c>
      <c r="E34" t="s">
        <v>533</v>
      </c>
      <c r="F34" s="199">
        <v>-0.5</v>
      </c>
      <c r="G34" s="199">
        <v>1</v>
      </c>
      <c r="H34" s="199">
        <v>0.02</v>
      </c>
      <c r="I34" s="78" t="s">
        <v>270</v>
      </c>
      <c r="J34" s="202"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K34" s="88" t="s">
        <v>272</v>
      </c>
      <c r="L34" s="78" t="s">
        <v>273</v>
      </c>
      <c r="M34" s="208" t="s">
        <v>304</v>
      </c>
    </row>
    <row r="35" spans="1:14" x14ac:dyDescent="0.25">
      <c r="A35" t="s">
        <v>8</v>
      </c>
      <c r="B35" t="s">
        <v>300</v>
      </c>
      <c r="C35" t="s">
        <v>299</v>
      </c>
      <c r="D35" t="s">
        <v>300</v>
      </c>
      <c r="E35" t="s">
        <v>532</v>
      </c>
      <c r="F35">
        <v>0</v>
      </c>
      <c r="G35">
        <v>1</v>
      </c>
      <c r="H35">
        <v>1</v>
      </c>
      <c r="I35" s="88" t="s">
        <v>29</v>
      </c>
    </row>
    <row r="36" spans="1:14" x14ac:dyDescent="0.25">
      <c r="A36" t="s">
        <v>8</v>
      </c>
      <c r="B36" t="s">
        <v>1653</v>
      </c>
      <c r="C36" t="s">
        <v>1654</v>
      </c>
      <c r="D36" t="s">
        <v>1655</v>
      </c>
      <c r="E36" t="s">
        <v>1811</v>
      </c>
      <c r="F36" s="103">
        <v>0</v>
      </c>
      <c r="G36" s="103">
        <v>1</v>
      </c>
      <c r="H36" s="143">
        <v>1</v>
      </c>
      <c r="I36" s="143" t="s">
        <v>1656</v>
      </c>
      <c r="J36" s="88" t="s">
        <v>1657</v>
      </c>
      <c r="K36" s="88"/>
      <c r="L36" s="78"/>
      <c r="M36" s="36" t="s">
        <v>1658</v>
      </c>
    </row>
    <row r="37" spans="1:14" x14ac:dyDescent="0.25">
      <c r="A37" t="s">
        <v>8</v>
      </c>
      <c r="B37" t="s">
        <v>17</v>
      </c>
      <c r="C37" t="s">
        <v>27</v>
      </c>
      <c r="D37" t="s">
        <v>17</v>
      </c>
      <c r="E37" t="s">
        <v>531</v>
      </c>
      <c r="F37" s="8">
        <v>0</v>
      </c>
      <c r="G37" s="8">
        <v>1</v>
      </c>
      <c r="H37" s="8">
        <v>0.01</v>
      </c>
      <c r="I37" s="88" t="s">
        <v>33</v>
      </c>
      <c r="J37" s="202"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K37" s="88" t="s">
        <v>206</v>
      </c>
      <c r="L37" s="78" t="s">
        <v>207</v>
      </c>
      <c r="M37" s="201" t="s">
        <v>150</v>
      </c>
    </row>
    <row r="38" spans="1:14" x14ac:dyDescent="0.25">
      <c r="A38" t="s">
        <v>8</v>
      </c>
      <c r="B38" t="s">
        <v>128</v>
      </c>
      <c r="C38" t="s">
        <v>127</v>
      </c>
      <c r="D38" t="s">
        <v>128</v>
      </c>
      <c r="E38" t="s">
        <v>530</v>
      </c>
      <c r="F38" s="34">
        <v>0</v>
      </c>
      <c r="G38" s="34">
        <v>5000</v>
      </c>
      <c r="H38" s="34">
        <v>50</v>
      </c>
      <c r="I38" s="88" t="s">
        <v>185</v>
      </c>
      <c r="J38" s="202" t="str">
        <f>_xlfn.XLOOKUP($C38,'State Policy Descriptions'!$C:$C,'State Policy Descriptions'!$L:$L,0,1,1)</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K38" s="88" t="s">
        <v>208</v>
      </c>
      <c r="L38" s="78" t="s">
        <v>209</v>
      </c>
      <c r="M38" s="201" t="s">
        <v>147</v>
      </c>
      <c r="N38" s="88" t="s">
        <v>186</v>
      </c>
    </row>
    <row r="39" spans="1:14" x14ac:dyDescent="0.25">
      <c r="A39" t="s">
        <v>8</v>
      </c>
      <c r="B39" t="s">
        <v>1257</v>
      </c>
      <c r="C39" t="s">
        <v>1258</v>
      </c>
      <c r="D39" t="s">
        <v>1257</v>
      </c>
      <c r="E39" s="58"/>
      <c r="F39">
        <v>0</v>
      </c>
      <c r="G39">
        <v>1</v>
      </c>
      <c r="H39">
        <v>1</v>
      </c>
      <c r="I39" s="88" t="s">
        <v>29</v>
      </c>
      <c r="J39" s="200" t="s">
        <v>2631</v>
      </c>
    </row>
    <row r="40" spans="1:14" x14ac:dyDescent="0.25">
      <c r="A40" t="s">
        <v>8</v>
      </c>
      <c r="B40" t="s">
        <v>59</v>
      </c>
      <c r="C40" t="s">
        <v>129</v>
      </c>
      <c r="D40" t="s">
        <v>59</v>
      </c>
      <c r="E40" s="58"/>
      <c r="F40">
        <v>0</v>
      </c>
      <c r="G40">
        <v>1</v>
      </c>
      <c r="H40">
        <v>1</v>
      </c>
      <c r="I40" s="88" t="s">
        <v>29</v>
      </c>
      <c r="J40" s="200" t="s">
        <v>2640</v>
      </c>
    </row>
    <row r="41" spans="1:14" x14ac:dyDescent="0.25">
      <c r="A41" t="s">
        <v>8</v>
      </c>
      <c r="B41" t="s">
        <v>1861</v>
      </c>
      <c r="C41" t="s">
        <v>1862</v>
      </c>
      <c r="D41" t="s">
        <v>1861</v>
      </c>
      <c r="E41" s="58"/>
      <c r="F41">
        <v>0</v>
      </c>
      <c r="G41">
        <v>1</v>
      </c>
      <c r="H41">
        <v>1</v>
      </c>
      <c r="I41" s="88" t="s">
        <v>29</v>
      </c>
      <c r="J41" s="200" t="s">
        <v>2641</v>
      </c>
    </row>
    <row r="42" spans="1:14" s="215" customFormat="1" x14ac:dyDescent="0.25">
      <c r="A42" s="215" t="s">
        <v>8</v>
      </c>
      <c r="B42" s="215" t="s">
        <v>355</v>
      </c>
      <c r="C42" s="215" t="s">
        <v>356</v>
      </c>
      <c r="D42" s="215" t="s">
        <v>355</v>
      </c>
      <c r="E42" s="215" t="s">
        <v>529</v>
      </c>
      <c r="F42" s="216">
        <v>0</v>
      </c>
      <c r="G42" s="216">
        <v>1</v>
      </c>
      <c r="H42" s="216">
        <v>1</v>
      </c>
      <c r="I42" s="217" t="s">
        <v>29</v>
      </c>
      <c r="J42" s="202" t="s">
        <v>2552</v>
      </c>
      <c r="K42" s="217"/>
      <c r="L42" s="218" t="s">
        <v>2553</v>
      </c>
      <c r="M42" s="219"/>
      <c r="N42" s="217"/>
    </row>
    <row r="43" spans="1:14" x14ac:dyDescent="0.25">
      <c r="A43" s="143" t="s">
        <v>8</v>
      </c>
      <c r="B43" s="143" t="s">
        <v>252</v>
      </c>
      <c r="C43" t="s">
        <v>253</v>
      </c>
      <c r="D43" s="143" t="s">
        <v>252</v>
      </c>
      <c r="E43" t="s">
        <v>528</v>
      </c>
      <c r="F43" s="199">
        <v>-0.3</v>
      </c>
      <c r="G43" s="199">
        <v>0.6</v>
      </c>
      <c r="H43" s="199">
        <v>0.01</v>
      </c>
      <c r="I43" s="78" t="s">
        <v>254</v>
      </c>
      <c r="J43" s="88" t="s">
        <v>2635</v>
      </c>
      <c r="K43" s="78" t="s">
        <v>489</v>
      </c>
      <c r="L43" s="78" t="s">
        <v>255</v>
      </c>
      <c r="M43" s="201" t="s">
        <v>1428</v>
      </c>
    </row>
    <row r="44" spans="1:14" x14ac:dyDescent="0.25">
      <c r="A44" s="143" t="s">
        <v>8</v>
      </c>
      <c r="B44" s="80" t="s">
        <v>565</v>
      </c>
      <c r="C44" t="s">
        <v>566</v>
      </c>
      <c r="D44" s="80" t="s">
        <v>565</v>
      </c>
      <c r="E44" s="143" t="s">
        <v>567</v>
      </c>
      <c r="F44" s="199">
        <v>0</v>
      </c>
      <c r="G44" s="199">
        <v>0.9</v>
      </c>
      <c r="H44" s="199">
        <v>0.01</v>
      </c>
      <c r="I44" s="78" t="s">
        <v>568</v>
      </c>
      <c r="J44" s="88" t="s">
        <v>1421</v>
      </c>
      <c r="K44" s="78" t="s">
        <v>621</v>
      </c>
      <c r="L44" s="78" t="s">
        <v>620</v>
      </c>
    </row>
    <row r="45" spans="1:14" x14ac:dyDescent="0.25">
      <c r="A45" s="143" t="s">
        <v>8</v>
      </c>
      <c r="B45" s="143" t="s">
        <v>249</v>
      </c>
      <c r="C45" t="s">
        <v>279</v>
      </c>
      <c r="D45" s="143" t="s">
        <v>345</v>
      </c>
      <c r="E45" t="s">
        <v>527</v>
      </c>
      <c r="F45" s="199">
        <v>0</v>
      </c>
      <c r="G45" s="199">
        <v>0.4</v>
      </c>
      <c r="H45" s="199">
        <v>0.01</v>
      </c>
      <c r="I45" s="78" t="s">
        <v>250</v>
      </c>
      <c r="J45" s="88" t="s">
        <v>546</v>
      </c>
      <c r="K45" s="78" t="s">
        <v>490</v>
      </c>
      <c r="L45" s="78" t="s">
        <v>251</v>
      </c>
      <c r="M45" s="208" t="s">
        <v>305</v>
      </c>
    </row>
    <row r="46" spans="1:14" x14ac:dyDescent="0.25">
      <c r="A46" s="143" t="s">
        <v>8</v>
      </c>
      <c r="B46" t="s">
        <v>1026</v>
      </c>
      <c r="C46" t="s">
        <v>1028</v>
      </c>
      <c r="D46" t="s">
        <v>1026</v>
      </c>
      <c r="E46" t="s">
        <v>1029</v>
      </c>
      <c r="F46" s="199">
        <v>0</v>
      </c>
      <c r="G46" s="199">
        <v>0.95</v>
      </c>
      <c r="H46" s="199">
        <v>0.01</v>
      </c>
      <c r="I46" s="78" t="s">
        <v>1030</v>
      </c>
      <c r="J46" s="202"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K46" s="88" t="s">
        <v>210</v>
      </c>
      <c r="L46" s="78"/>
      <c r="M46" s="201" t="s">
        <v>1427</v>
      </c>
    </row>
    <row r="47" spans="1:14" x14ac:dyDescent="0.25">
      <c r="A47" t="s">
        <v>8</v>
      </c>
      <c r="B47" t="s">
        <v>18</v>
      </c>
      <c r="C47" t="s">
        <v>130</v>
      </c>
      <c r="D47" t="s">
        <v>18</v>
      </c>
      <c r="E47" t="s">
        <v>1027</v>
      </c>
      <c r="F47" s="143">
        <v>0</v>
      </c>
      <c r="G47" s="143">
        <v>60</v>
      </c>
      <c r="H47" s="143">
        <v>1</v>
      </c>
      <c r="I47" s="143" t="str">
        <f>UnitControlCenter!$B$51</f>
        <v>$/MWh</v>
      </c>
      <c r="J47" s="88" t="s">
        <v>2642</v>
      </c>
      <c r="K47" s="88" t="s">
        <v>210</v>
      </c>
      <c r="L47" s="78" t="s">
        <v>211</v>
      </c>
      <c r="M47" s="201" t="s">
        <v>149</v>
      </c>
    </row>
    <row r="48" spans="1:14" x14ac:dyDescent="0.25">
      <c r="A48" t="s">
        <v>8</v>
      </c>
      <c r="B48" t="s">
        <v>1744</v>
      </c>
      <c r="C48" t="s">
        <v>1745</v>
      </c>
      <c r="D48" t="s">
        <v>1746</v>
      </c>
      <c r="E48" t="s">
        <v>1747</v>
      </c>
      <c r="F48" s="8">
        <v>0</v>
      </c>
      <c r="G48" s="8">
        <v>1</v>
      </c>
      <c r="H48" s="8">
        <v>0.01</v>
      </c>
      <c r="I48" s="143" t="s">
        <v>1748</v>
      </c>
      <c r="J48" s="88" t="s">
        <v>1749</v>
      </c>
      <c r="K48" s="88"/>
      <c r="L48" s="78"/>
      <c r="M48" s="201"/>
    </row>
    <row r="49" spans="1:14" x14ac:dyDescent="0.25">
      <c r="A49" t="s">
        <v>8</v>
      </c>
      <c r="B49" t="s">
        <v>2592</v>
      </c>
      <c r="C49" t="s">
        <v>2594</v>
      </c>
      <c r="D49" t="s">
        <v>1799</v>
      </c>
      <c r="E49" t="s">
        <v>2595</v>
      </c>
      <c r="F49" s="245">
        <v>-100</v>
      </c>
      <c r="G49">
        <v>100</v>
      </c>
      <c r="H49">
        <v>5</v>
      </c>
      <c r="I49" s="88" t="s">
        <v>1837</v>
      </c>
      <c r="J49" s="88" t="s">
        <v>2636</v>
      </c>
      <c r="K49" s="88"/>
      <c r="L49" s="78"/>
      <c r="M49" s="201"/>
    </row>
    <row r="50" spans="1:14" x14ac:dyDescent="0.25">
      <c r="A50" t="s">
        <v>8</v>
      </c>
      <c r="B50" t="s">
        <v>1800</v>
      </c>
      <c r="C50" t="s">
        <v>1798</v>
      </c>
      <c r="D50" t="s">
        <v>1799</v>
      </c>
      <c r="E50" t="s">
        <v>1803</v>
      </c>
      <c r="F50" s="245">
        <v>-100</v>
      </c>
      <c r="G50">
        <v>100</v>
      </c>
      <c r="H50">
        <v>5</v>
      </c>
      <c r="I50" t="s">
        <v>1806</v>
      </c>
      <c r="J50" s="88" t="s">
        <v>1960</v>
      </c>
      <c r="K50" s="88"/>
      <c r="L50" s="88"/>
      <c r="M50" s="201"/>
    </row>
    <row r="51" spans="1:14" x14ac:dyDescent="0.25">
      <c r="A51" t="s">
        <v>8</v>
      </c>
      <c r="B51" t="s">
        <v>1801</v>
      </c>
      <c r="C51" t="s">
        <v>1802</v>
      </c>
      <c r="D51" t="s">
        <v>1799</v>
      </c>
      <c r="E51" t="s">
        <v>1804</v>
      </c>
      <c r="F51" s="106">
        <v>-1</v>
      </c>
      <c r="G51" s="8">
        <v>1</v>
      </c>
      <c r="H51" s="8">
        <v>0.01</v>
      </c>
      <c r="I51" s="143" t="s">
        <v>1805</v>
      </c>
      <c r="J51" s="88" t="s">
        <v>2643</v>
      </c>
      <c r="K51" s="88"/>
      <c r="L51" s="78"/>
      <c r="M51" s="201"/>
    </row>
    <row r="52" spans="1:14" x14ac:dyDescent="0.25">
      <c r="A52" t="s">
        <v>8</v>
      </c>
      <c r="B52" t="s">
        <v>1807</v>
      </c>
      <c r="C52" t="s">
        <v>1808</v>
      </c>
      <c r="D52" t="s">
        <v>1807</v>
      </c>
      <c r="E52" t="s">
        <v>1809</v>
      </c>
      <c r="F52">
        <v>-100</v>
      </c>
      <c r="G52">
        <v>100</v>
      </c>
      <c r="H52">
        <v>5</v>
      </c>
      <c r="I52" s="143" t="s">
        <v>1810</v>
      </c>
      <c r="J52" s="88" t="s">
        <v>2605</v>
      </c>
      <c r="K52" s="88"/>
      <c r="L52" s="78"/>
      <c r="M52" s="201"/>
    </row>
    <row r="53" spans="1:14" x14ac:dyDescent="0.25">
      <c r="A53" t="s">
        <v>9</v>
      </c>
      <c r="B53" t="s">
        <v>1448</v>
      </c>
      <c r="C53" t="s">
        <v>1411</v>
      </c>
      <c r="D53" t="s">
        <v>1448</v>
      </c>
      <c r="E53" t="s">
        <v>1412</v>
      </c>
      <c r="F53" s="199">
        <v>0</v>
      </c>
      <c r="G53" s="199">
        <v>0.5</v>
      </c>
      <c r="H53" s="199">
        <v>0.01</v>
      </c>
      <c r="I53" s="78" t="s">
        <v>1410</v>
      </c>
      <c r="J53" s="88" t="s">
        <v>1449</v>
      </c>
    </row>
    <row r="54" spans="1:14" x14ac:dyDescent="0.25">
      <c r="A54" t="s">
        <v>9</v>
      </c>
      <c r="B54" t="s">
        <v>26</v>
      </c>
      <c r="C54" t="s">
        <v>1260</v>
      </c>
      <c r="D54" t="s">
        <v>1261</v>
      </c>
      <c r="E54" t="s">
        <v>1259</v>
      </c>
      <c r="F54" s="8">
        <v>0</v>
      </c>
      <c r="G54" s="8">
        <v>1</v>
      </c>
      <c r="H54" s="8">
        <v>0.01</v>
      </c>
      <c r="I54" s="88" t="s">
        <v>1053</v>
      </c>
      <c r="J54" s="88" t="s">
        <v>2644</v>
      </c>
      <c r="K54" s="88" t="s">
        <v>237</v>
      </c>
      <c r="L54" s="78" t="s">
        <v>238</v>
      </c>
    </row>
    <row r="55" spans="1:14" s="112" customFormat="1" x14ac:dyDescent="0.25">
      <c r="A55" s="112" t="s">
        <v>9</v>
      </c>
      <c r="B55" s="112" t="s">
        <v>1953</v>
      </c>
      <c r="C55" s="112" t="s">
        <v>1952</v>
      </c>
      <c r="D55" s="112" t="s">
        <v>1261</v>
      </c>
      <c r="E55" s="112" t="s">
        <v>1954</v>
      </c>
      <c r="F55" s="112">
        <v>0</v>
      </c>
      <c r="G55" s="112">
        <v>1</v>
      </c>
      <c r="H55" s="112">
        <v>1</v>
      </c>
      <c r="I55" s="203" t="s">
        <v>29</v>
      </c>
      <c r="J55" s="203" t="s">
        <v>2637</v>
      </c>
      <c r="K55" s="203" t="s">
        <v>237</v>
      </c>
      <c r="L55" s="205" t="s">
        <v>238</v>
      </c>
      <c r="M55" s="211"/>
    </row>
    <row r="56" spans="1:14" x14ac:dyDescent="0.25">
      <c r="A56" t="s">
        <v>9</v>
      </c>
      <c r="B56" t="s">
        <v>20</v>
      </c>
      <c r="C56" t="s">
        <v>1008</v>
      </c>
      <c r="D56" t="s">
        <v>20</v>
      </c>
      <c r="E56" t="s">
        <v>1009</v>
      </c>
      <c r="F56" s="8">
        <v>0</v>
      </c>
      <c r="G56" s="8">
        <v>1</v>
      </c>
      <c r="H56" s="8">
        <v>0.01</v>
      </c>
      <c r="I56" s="88" t="s">
        <v>33</v>
      </c>
      <c r="J56" s="88" t="s">
        <v>633</v>
      </c>
      <c r="K56" s="88" t="s">
        <v>212</v>
      </c>
      <c r="L56" s="78" t="s">
        <v>213</v>
      </c>
      <c r="M56" s="201"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1"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1" t="s">
        <v>150</v>
      </c>
    </row>
    <row r="59" spans="1:14" x14ac:dyDescent="0.25">
      <c r="A59" t="s">
        <v>9</v>
      </c>
      <c r="B59" t="s">
        <v>101</v>
      </c>
      <c r="C59" t="s">
        <v>281</v>
      </c>
      <c r="D59" t="s">
        <v>101</v>
      </c>
      <c r="E59" t="s">
        <v>523</v>
      </c>
      <c r="F59" s="8">
        <v>0</v>
      </c>
      <c r="G59" s="8">
        <v>0.25</v>
      </c>
      <c r="H59" s="8">
        <v>0.01</v>
      </c>
      <c r="I59" s="88" t="s">
        <v>30</v>
      </c>
      <c r="J59" s="88" t="s">
        <v>1265</v>
      </c>
      <c r="K59" s="88" t="s">
        <v>218</v>
      </c>
      <c r="L59" s="78" t="s">
        <v>219</v>
      </c>
      <c r="M59" s="208"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1" t="s">
        <v>150</v>
      </c>
    </row>
    <row r="61" spans="1:14" x14ac:dyDescent="0.25">
      <c r="A61" t="s">
        <v>9</v>
      </c>
      <c r="B61" t="s">
        <v>1707</v>
      </c>
      <c r="C61" t="s">
        <v>1709</v>
      </c>
      <c r="D61" t="s">
        <v>1707</v>
      </c>
      <c r="E61" t="s">
        <v>1711</v>
      </c>
      <c r="F61" s="106">
        <v>0</v>
      </c>
      <c r="G61" s="106">
        <v>1</v>
      </c>
      <c r="H61" s="8">
        <v>0.01</v>
      </c>
      <c r="I61" s="88" t="s">
        <v>654</v>
      </c>
      <c r="J61" s="88" t="s">
        <v>1714</v>
      </c>
      <c r="K61" s="88" t="s">
        <v>222</v>
      </c>
      <c r="L61" s="78" t="s">
        <v>942</v>
      </c>
      <c r="M61" s="201"/>
    </row>
    <row r="62" spans="1:14" x14ac:dyDescent="0.25">
      <c r="A62" s="143" t="s">
        <v>9</v>
      </c>
      <c r="B62" s="143" t="s">
        <v>1013</v>
      </c>
      <c r="C62" t="s">
        <v>1016</v>
      </c>
      <c r="D62" s="143" t="s">
        <v>1020</v>
      </c>
      <c r="E62" s="143" t="s">
        <v>1021</v>
      </c>
      <c r="F62" s="199">
        <v>0</v>
      </c>
      <c r="G62" s="199">
        <v>1</v>
      </c>
      <c r="H62" s="199">
        <v>0.01</v>
      </c>
      <c r="I62" s="78" t="s">
        <v>33</v>
      </c>
      <c r="J62" s="78" t="s">
        <v>1846</v>
      </c>
      <c r="K62" s="78" t="s">
        <v>504</v>
      </c>
      <c r="L62" s="78" t="s">
        <v>505</v>
      </c>
      <c r="M62" s="208" t="s">
        <v>150</v>
      </c>
    </row>
    <row r="63" spans="1:14" x14ac:dyDescent="0.25">
      <c r="A63" s="143" t="s">
        <v>9</v>
      </c>
      <c r="B63" s="143" t="s">
        <v>1014</v>
      </c>
      <c r="C63" t="s">
        <v>1017</v>
      </c>
      <c r="D63" s="143" t="s">
        <v>1020</v>
      </c>
      <c r="E63" s="143" t="s">
        <v>1022</v>
      </c>
      <c r="F63" s="199">
        <v>0</v>
      </c>
      <c r="G63" s="199">
        <v>1</v>
      </c>
      <c r="H63" s="199">
        <v>0.01</v>
      </c>
      <c r="I63" s="78" t="s">
        <v>33</v>
      </c>
      <c r="J63" s="78" t="s">
        <v>1847</v>
      </c>
      <c r="K63" s="78" t="s">
        <v>504</v>
      </c>
      <c r="L63" s="78" t="s">
        <v>505</v>
      </c>
      <c r="M63" s="208"/>
    </row>
    <row r="64" spans="1:14" x14ac:dyDescent="0.25">
      <c r="A64" s="143" t="s">
        <v>9</v>
      </c>
      <c r="B64" s="143" t="s">
        <v>1015</v>
      </c>
      <c r="C64" t="s">
        <v>1018</v>
      </c>
      <c r="D64" s="143" t="s">
        <v>1020</v>
      </c>
      <c r="E64" s="143" t="s">
        <v>1023</v>
      </c>
      <c r="F64" s="199">
        <v>0</v>
      </c>
      <c r="G64" s="199">
        <v>1</v>
      </c>
      <c r="H64" s="199">
        <v>0.01</v>
      </c>
      <c r="I64" s="78" t="s">
        <v>33</v>
      </c>
      <c r="J64" s="78" t="s">
        <v>1848</v>
      </c>
      <c r="K64" s="78" t="s">
        <v>504</v>
      </c>
      <c r="L64" s="78" t="s">
        <v>505</v>
      </c>
      <c r="M64" s="208"/>
    </row>
    <row r="65" spans="1:14" x14ac:dyDescent="0.25">
      <c r="A65" s="143" t="s">
        <v>9</v>
      </c>
      <c r="B65" s="143" t="s">
        <v>1025</v>
      </c>
      <c r="C65" t="s">
        <v>1019</v>
      </c>
      <c r="D65" s="143" t="s">
        <v>1020</v>
      </c>
      <c r="E65" s="143" t="s">
        <v>1024</v>
      </c>
      <c r="F65" s="199">
        <v>0</v>
      </c>
      <c r="G65" s="199">
        <v>1</v>
      </c>
      <c r="H65" s="199">
        <v>0.01</v>
      </c>
      <c r="I65" s="78" t="s">
        <v>33</v>
      </c>
      <c r="J65" s="78" t="s">
        <v>1849</v>
      </c>
      <c r="K65" s="78" t="s">
        <v>504</v>
      </c>
      <c r="L65" s="78" t="s">
        <v>505</v>
      </c>
      <c r="M65" s="208"/>
    </row>
    <row r="66" spans="1:14" s="112" customFormat="1" x14ac:dyDescent="0.25">
      <c r="A66" s="112" t="s">
        <v>9</v>
      </c>
      <c r="B66" s="112" t="s">
        <v>1908</v>
      </c>
      <c r="C66" s="112" t="s">
        <v>1929</v>
      </c>
      <c r="D66" s="112" t="s">
        <v>1908</v>
      </c>
      <c r="E66" s="210" t="s">
        <v>1909</v>
      </c>
      <c r="F66" s="220">
        <v>0</v>
      </c>
      <c r="G66" s="220">
        <v>1</v>
      </c>
      <c r="H66" s="220">
        <v>0.01</v>
      </c>
      <c r="I66" s="205" t="s">
        <v>33</v>
      </c>
      <c r="J66" s="205" t="s">
        <v>1910</v>
      </c>
      <c r="K66" s="205"/>
      <c r="L66" s="205"/>
      <c r="M66" s="221"/>
    </row>
    <row r="67" spans="1:14" x14ac:dyDescent="0.25">
      <c r="A67" t="s">
        <v>9</v>
      </c>
      <c r="B67" t="s">
        <v>1708</v>
      </c>
      <c r="C67" t="s">
        <v>1710</v>
      </c>
      <c r="D67" t="s">
        <v>1708</v>
      </c>
      <c r="E67" t="s">
        <v>1712</v>
      </c>
      <c r="F67" s="106">
        <v>0</v>
      </c>
      <c r="G67" s="106">
        <v>1</v>
      </c>
      <c r="H67" s="8">
        <v>0.01</v>
      </c>
      <c r="I67" s="88" t="s">
        <v>654</v>
      </c>
      <c r="J67" s="88" t="s">
        <v>1713</v>
      </c>
      <c r="K67" s="88" t="s">
        <v>222</v>
      </c>
      <c r="L67" s="78" t="s">
        <v>942</v>
      </c>
      <c r="M67" s="201"/>
    </row>
    <row r="68" spans="1:14" x14ac:dyDescent="0.25">
      <c r="A68" t="s">
        <v>9</v>
      </c>
      <c r="B68" t="s">
        <v>679</v>
      </c>
      <c r="C68" t="s">
        <v>678</v>
      </c>
      <c r="D68" t="s">
        <v>679</v>
      </c>
      <c r="E68" t="s">
        <v>681</v>
      </c>
      <c r="F68" s="8">
        <v>0</v>
      </c>
      <c r="G68" s="8">
        <v>1</v>
      </c>
      <c r="H68" s="8">
        <v>0.01</v>
      </c>
      <c r="I68" s="88" t="s">
        <v>682</v>
      </c>
      <c r="J68" s="88" t="s">
        <v>1422</v>
      </c>
      <c r="K68" s="88"/>
      <c r="L68" s="78" t="s">
        <v>937</v>
      </c>
      <c r="M68" s="201" t="s">
        <v>1426</v>
      </c>
    </row>
    <row r="69" spans="1:14" x14ac:dyDescent="0.25">
      <c r="A69" t="s">
        <v>9</v>
      </c>
      <c r="B69" t="s">
        <v>21</v>
      </c>
      <c r="C69" t="s">
        <v>283</v>
      </c>
      <c r="D69" s="15" t="s">
        <v>346</v>
      </c>
      <c r="E69" t="s">
        <v>521</v>
      </c>
      <c r="F69" s="8">
        <v>0</v>
      </c>
      <c r="G69" s="8">
        <v>1</v>
      </c>
      <c r="H69" s="8">
        <v>0.01</v>
      </c>
      <c r="I69" s="88" t="s">
        <v>33</v>
      </c>
      <c r="J69" s="88" t="s">
        <v>2601</v>
      </c>
      <c r="K69" s="88" t="s">
        <v>223</v>
      </c>
      <c r="L69" s="78" t="s">
        <v>224</v>
      </c>
      <c r="M69" s="201"/>
    </row>
    <row r="70" spans="1:14" x14ac:dyDescent="0.25">
      <c r="A70" t="s">
        <v>9</v>
      </c>
      <c r="B70" t="s">
        <v>19</v>
      </c>
      <c r="C70" t="s">
        <v>284</v>
      </c>
      <c r="D70" s="15" t="s">
        <v>346</v>
      </c>
      <c r="E70" t="s">
        <v>520</v>
      </c>
      <c r="F70" s="8">
        <v>0</v>
      </c>
      <c r="G70" s="8">
        <v>1</v>
      </c>
      <c r="H70" s="8">
        <v>0.01</v>
      </c>
      <c r="I70" s="88" t="s">
        <v>33</v>
      </c>
      <c r="J70" s="88" t="s">
        <v>1845</v>
      </c>
      <c r="K70" s="88" t="s">
        <v>225</v>
      </c>
      <c r="L70" s="78" t="s">
        <v>226</v>
      </c>
      <c r="M70" s="201"/>
    </row>
    <row r="71" spans="1:14" x14ac:dyDescent="0.25">
      <c r="A71" t="s">
        <v>9</v>
      </c>
      <c r="B71" t="s">
        <v>1456</v>
      </c>
      <c r="C71" t="s">
        <v>1457</v>
      </c>
      <c r="D71" t="s">
        <v>1456</v>
      </c>
      <c r="E71" t="s">
        <v>1458</v>
      </c>
      <c r="F71" s="8">
        <v>0</v>
      </c>
      <c r="G71" s="8">
        <v>1</v>
      </c>
      <c r="H71" s="8">
        <v>0.01</v>
      </c>
      <c r="I71" s="88" t="s">
        <v>33</v>
      </c>
      <c r="J71" s="88" t="s">
        <v>1850</v>
      </c>
      <c r="K71" s="88"/>
      <c r="L71" s="78"/>
      <c r="M71" s="201"/>
    </row>
    <row r="72" spans="1:14" s="112" customFormat="1" x14ac:dyDescent="0.25">
      <c r="A72" s="112" t="s">
        <v>9</v>
      </c>
      <c r="B72" s="112" t="s">
        <v>2588</v>
      </c>
      <c r="C72" s="112" t="s">
        <v>1946</v>
      </c>
      <c r="D72" s="112" t="s">
        <v>2589</v>
      </c>
      <c r="E72" s="112" t="s">
        <v>2590</v>
      </c>
      <c r="F72" s="222">
        <v>0</v>
      </c>
      <c r="G72" s="222">
        <v>1</v>
      </c>
      <c r="H72" s="222">
        <v>1</v>
      </c>
      <c r="I72" s="203" t="s">
        <v>29</v>
      </c>
      <c r="J72" s="203" t="s">
        <v>2634</v>
      </c>
      <c r="K72" s="203"/>
      <c r="L72" s="205"/>
      <c r="M72" s="223"/>
    </row>
    <row r="73" spans="1:14" x14ac:dyDescent="0.25">
      <c r="A73" t="s">
        <v>9</v>
      </c>
      <c r="B73" t="s">
        <v>731</v>
      </c>
      <c r="C73" t="s">
        <v>732</v>
      </c>
      <c r="D73" t="s">
        <v>732</v>
      </c>
      <c r="E73" t="s">
        <v>733</v>
      </c>
      <c r="F73" s="8">
        <v>0</v>
      </c>
      <c r="G73" s="8">
        <v>1</v>
      </c>
      <c r="H73" s="8">
        <v>0.01</v>
      </c>
      <c r="I73" s="88" t="s">
        <v>734</v>
      </c>
      <c r="J73" s="202"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K73" s="88"/>
      <c r="L73" s="78" t="s">
        <v>938</v>
      </c>
      <c r="M73" s="201" t="s">
        <v>150</v>
      </c>
    </row>
    <row r="74" spans="1:14" x14ac:dyDescent="0.25">
      <c r="A74" t="s">
        <v>132</v>
      </c>
      <c r="B74" t="s">
        <v>134</v>
      </c>
      <c r="C74" t="s">
        <v>428</v>
      </c>
      <c r="D74" t="s">
        <v>134</v>
      </c>
      <c r="E74" t="s">
        <v>519</v>
      </c>
      <c r="F74" s="8">
        <v>0</v>
      </c>
      <c r="G74" s="8">
        <v>1</v>
      </c>
      <c r="H74" s="8">
        <v>0.01</v>
      </c>
      <c r="I74" s="88" t="s">
        <v>33</v>
      </c>
      <c r="J74" s="202" t="str">
        <f>_xlfn.XLOOKUP($C74,'State Policy Descriptions'!$C:$C,'State Policy Descriptions'!$L:$L,0,1,1)</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72 thousand acres per year in 2050.</v>
      </c>
      <c r="K74" s="88" t="s">
        <v>227</v>
      </c>
      <c r="L74" s="78" t="s">
        <v>228</v>
      </c>
      <c r="M74" s="201" t="s">
        <v>150</v>
      </c>
      <c r="N74" s="88" t="s">
        <v>183</v>
      </c>
    </row>
    <row r="75" spans="1:14" x14ac:dyDescent="0.25">
      <c r="A75" t="s">
        <v>132</v>
      </c>
      <c r="B75" t="s">
        <v>256</v>
      </c>
      <c r="C75" t="s">
        <v>435</v>
      </c>
      <c r="D75" t="s">
        <v>256</v>
      </c>
      <c r="E75" t="s">
        <v>518</v>
      </c>
      <c r="F75" s="8">
        <v>0</v>
      </c>
      <c r="G75" s="8">
        <v>1</v>
      </c>
      <c r="H75" s="8">
        <v>0.01</v>
      </c>
      <c r="I75" s="88" t="s">
        <v>33</v>
      </c>
      <c r="J75" s="88" t="s">
        <v>1492</v>
      </c>
      <c r="K75" s="88" t="s">
        <v>310</v>
      </c>
      <c r="L75" s="78" t="s">
        <v>311</v>
      </c>
      <c r="M75" s="201"/>
      <c r="N75" s="88"/>
    </row>
    <row r="76" spans="1:14" x14ac:dyDescent="0.25">
      <c r="A76" t="s">
        <v>132</v>
      </c>
      <c r="B76" t="s">
        <v>1591</v>
      </c>
      <c r="C76" t="s">
        <v>432</v>
      </c>
      <c r="D76" t="s">
        <v>1591</v>
      </c>
      <c r="E76" t="s">
        <v>517</v>
      </c>
      <c r="F76" s="8">
        <v>0</v>
      </c>
      <c r="G76" s="8">
        <v>1</v>
      </c>
      <c r="H76" s="8">
        <v>0.01</v>
      </c>
      <c r="I76" s="88" t="s">
        <v>33</v>
      </c>
      <c r="J76" s="88" t="s">
        <v>1592</v>
      </c>
      <c r="K76" s="88"/>
      <c r="L76" s="78" t="s">
        <v>943</v>
      </c>
      <c r="M76" s="201" t="s">
        <v>1593</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1" t="s">
        <v>150</v>
      </c>
      <c r="N77" s="88"/>
    </row>
    <row r="78" spans="1:14" x14ac:dyDescent="0.25">
      <c r="A78" t="s">
        <v>132</v>
      </c>
      <c r="B78" t="s">
        <v>1010</v>
      </c>
      <c r="C78" t="s">
        <v>1011</v>
      </c>
      <c r="D78" t="s">
        <v>1010</v>
      </c>
      <c r="E78" t="s">
        <v>1012</v>
      </c>
      <c r="F78" s="8">
        <v>0</v>
      </c>
      <c r="G78" s="8">
        <v>1</v>
      </c>
      <c r="H78" s="8">
        <v>0.01</v>
      </c>
      <c r="I78" s="88" t="s">
        <v>33</v>
      </c>
      <c r="J78" s="88" t="s">
        <v>1871</v>
      </c>
      <c r="K78" s="88" t="s">
        <v>231</v>
      </c>
      <c r="L78" s="78" t="s">
        <v>232</v>
      </c>
      <c r="M78" s="201" t="s">
        <v>150</v>
      </c>
      <c r="N78" s="88"/>
    </row>
    <row r="79" spans="1:14" x14ac:dyDescent="0.25">
      <c r="A79" t="s">
        <v>132</v>
      </c>
      <c r="B79" t="s">
        <v>1594</v>
      </c>
      <c r="C79" t="s">
        <v>1537</v>
      </c>
      <c r="D79" t="s">
        <v>1594</v>
      </c>
      <c r="E79" t="s">
        <v>1538</v>
      </c>
      <c r="F79" s="8">
        <v>0</v>
      </c>
      <c r="G79" s="8">
        <v>1</v>
      </c>
      <c r="H79" s="8">
        <v>0.01</v>
      </c>
      <c r="I79" s="88" t="s">
        <v>33</v>
      </c>
      <c r="J79" s="88" t="s">
        <v>1595</v>
      </c>
      <c r="K79" s="88"/>
      <c r="L79" s="78"/>
      <c r="M79" s="201"/>
      <c r="N79" s="88"/>
    </row>
    <row r="80" spans="1:14" x14ac:dyDescent="0.25">
      <c r="A80" t="s">
        <v>132</v>
      </c>
      <c r="B80" t="s">
        <v>135</v>
      </c>
      <c r="C80" t="s">
        <v>430</v>
      </c>
      <c r="D80" t="s">
        <v>135</v>
      </c>
      <c r="E80" t="s">
        <v>515</v>
      </c>
      <c r="F80" s="8">
        <v>0</v>
      </c>
      <c r="G80" s="8">
        <v>1</v>
      </c>
      <c r="H80" s="8">
        <v>0.01</v>
      </c>
      <c r="I80" s="88" t="s">
        <v>33</v>
      </c>
      <c r="J80" s="88" t="s">
        <v>2633</v>
      </c>
      <c r="K80" s="88" t="s">
        <v>233</v>
      </c>
      <c r="L80" s="78" t="s">
        <v>234</v>
      </c>
      <c r="M80" s="201" t="s">
        <v>150</v>
      </c>
      <c r="N80" s="88"/>
    </row>
    <row r="81" spans="1:14" x14ac:dyDescent="0.25">
      <c r="A81" t="s">
        <v>132</v>
      </c>
      <c r="B81" t="s">
        <v>133</v>
      </c>
      <c r="C81" t="s">
        <v>1043</v>
      </c>
      <c r="D81" t="s">
        <v>133</v>
      </c>
      <c r="E81" t="s">
        <v>514</v>
      </c>
      <c r="F81" s="8">
        <v>0</v>
      </c>
      <c r="G81" s="8">
        <v>1</v>
      </c>
      <c r="H81" s="8">
        <v>0.01</v>
      </c>
      <c r="I81" s="88" t="s">
        <v>33</v>
      </c>
      <c r="J81" s="88" t="s">
        <v>1872</v>
      </c>
      <c r="K81" s="88" t="s">
        <v>235</v>
      </c>
      <c r="L81" s="78" t="s">
        <v>236</v>
      </c>
      <c r="M81" s="201" t="s">
        <v>150</v>
      </c>
      <c r="N81" s="88"/>
    </row>
    <row r="82" spans="1:14" x14ac:dyDescent="0.25">
      <c r="A82" t="s">
        <v>132</v>
      </c>
      <c r="B82" t="s">
        <v>1588</v>
      </c>
      <c r="C82" t="s">
        <v>431</v>
      </c>
      <c r="D82" t="s">
        <v>1588</v>
      </c>
      <c r="E82" t="s">
        <v>513</v>
      </c>
      <c r="F82" s="8">
        <v>0</v>
      </c>
      <c r="G82" s="8">
        <v>1</v>
      </c>
      <c r="H82" s="8">
        <v>0.01</v>
      </c>
      <c r="I82" s="88" t="s">
        <v>33</v>
      </c>
      <c r="J82" s="88" t="s">
        <v>1589</v>
      </c>
      <c r="K82" s="88"/>
      <c r="L82" s="78" t="s">
        <v>944</v>
      </c>
      <c r="M82" s="201" t="s">
        <v>1590</v>
      </c>
      <c r="N82" s="88"/>
    </row>
    <row r="83" spans="1:14" x14ac:dyDescent="0.25">
      <c r="A83" t="s">
        <v>132</v>
      </c>
      <c r="B83" t="s">
        <v>683</v>
      </c>
      <c r="C83" t="s">
        <v>684</v>
      </c>
      <c r="D83" t="s">
        <v>683</v>
      </c>
      <c r="E83" t="s">
        <v>685</v>
      </c>
      <c r="F83" s="8">
        <v>0</v>
      </c>
      <c r="G83" s="8">
        <v>1</v>
      </c>
      <c r="H83" s="8">
        <v>0.01</v>
      </c>
      <c r="I83" s="88" t="s">
        <v>686</v>
      </c>
      <c r="J83" s="88" t="s">
        <v>1459</v>
      </c>
      <c r="K83" s="88"/>
      <c r="L83" s="78" t="s">
        <v>939</v>
      </c>
      <c r="M83" s="102" t="s">
        <v>687</v>
      </c>
      <c r="N83" s="88"/>
    </row>
    <row r="84" spans="1:14" x14ac:dyDescent="0.25">
      <c r="A84" s="143" t="s">
        <v>720</v>
      </c>
      <c r="B84" s="143" t="s">
        <v>723</v>
      </c>
      <c r="C84" t="s">
        <v>285</v>
      </c>
      <c r="D84" s="143" t="s">
        <v>722</v>
      </c>
      <c r="E84" t="s">
        <v>512</v>
      </c>
      <c r="F84" s="199">
        <v>0</v>
      </c>
      <c r="G84" s="199">
        <v>1</v>
      </c>
      <c r="H84" s="199">
        <v>0.01</v>
      </c>
      <c r="I84" s="78" t="s">
        <v>57</v>
      </c>
      <c r="J84" s="78" t="s">
        <v>551</v>
      </c>
      <c r="K84" s="78" t="s">
        <v>241</v>
      </c>
      <c r="L84" s="78" t="s">
        <v>242</v>
      </c>
      <c r="M84" s="201" t="s">
        <v>150</v>
      </c>
      <c r="N84" s="78"/>
    </row>
    <row r="85" spans="1:14" x14ac:dyDescent="0.25">
      <c r="A85" s="143" t="s">
        <v>720</v>
      </c>
      <c r="B85" s="143" t="s">
        <v>1896</v>
      </c>
      <c r="C85" t="s">
        <v>979</v>
      </c>
      <c r="D85" s="143" t="s">
        <v>347</v>
      </c>
      <c r="E85" t="s">
        <v>977</v>
      </c>
      <c r="F85" s="199">
        <v>0</v>
      </c>
      <c r="G85" s="199">
        <v>1</v>
      </c>
      <c r="H85" s="199">
        <v>0.01</v>
      </c>
      <c r="I85" s="88" t="s">
        <v>978</v>
      </c>
      <c r="J85" s="78" t="s">
        <v>1851</v>
      </c>
      <c r="K85" s="78" t="s">
        <v>340</v>
      </c>
      <c r="L85" s="78" t="s">
        <v>940</v>
      </c>
      <c r="M85" s="201" t="s">
        <v>150</v>
      </c>
      <c r="N85" s="78"/>
    </row>
    <row r="86" spans="1:14" x14ac:dyDescent="0.25">
      <c r="A86" s="143" t="s">
        <v>720</v>
      </c>
      <c r="B86" s="143" t="s">
        <v>1950</v>
      </c>
      <c r="C86" t="s">
        <v>721</v>
      </c>
      <c r="D86" s="143" t="s">
        <v>1950</v>
      </c>
      <c r="E86" t="s">
        <v>724</v>
      </c>
      <c r="F86" s="199">
        <v>0</v>
      </c>
      <c r="G86" s="199">
        <v>1</v>
      </c>
      <c r="H86" s="199">
        <v>0.01</v>
      </c>
      <c r="I86" s="88" t="s">
        <v>725</v>
      </c>
      <c r="J86" s="78" t="s">
        <v>2632</v>
      </c>
      <c r="K86" s="78"/>
      <c r="L86" s="78" t="s">
        <v>941</v>
      </c>
      <c r="M86" s="201"/>
      <c r="N86" s="78"/>
    </row>
    <row r="87" spans="1:14" s="112" customFormat="1" x14ac:dyDescent="0.25">
      <c r="A87" s="210" t="s">
        <v>720</v>
      </c>
      <c r="B87" s="112" t="s">
        <v>1951</v>
      </c>
      <c r="C87" s="112" t="s">
        <v>1947</v>
      </c>
      <c r="D87" s="112" t="s">
        <v>1948</v>
      </c>
      <c r="E87" s="112" t="s">
        <v>1949</v>
      </c>
      <c r="F87" s="112">
        <v>0</v>
      </c>
      <c r="G87" s="112">
        <v>1</v>
      </c>
      <c r="H87" s="112">
        <v>1</v>
      </c>
      <c r="I87" s="203" t="s">
        <v>29</v>
      </c>
      <c r="J87" s="205" t="s">
        <v>2630</v>
      </c>
      <c r="K87" s="205"/>
      <c r="L87" s="205" t="s">
        <v>941</v>
      </c>
      <c r="M87" s="223"/>
      <c r="N87" s="205"/>
    </row>
    <row r="88" spans="1:14" x14ac:dyDescent="0.25">
      <c r="A88" t="s">
        <v>10</v>
      </c>
      <c r="B88" t="s">
        <v>1359</v>
      </c>
      <c r="C88" t="s">
        <v>655</v>
      </c>
      <c r="D88" t="s">
        <v>1359</v>
      </c>
      <c r="E88" t="s">
        <v>511</v>
      </c>
      <c r="F88">
        <v>0</v>
      </c>
      <c r="G88">
        <v>300</v>
      </c>
      <c r="H88">
        <v>5</v>
      </c>
      <c r="I88" s="58" t="str">
        <f>UnitControlCenter!$B$50</f>
        <v>$/metric ton CO2e</v>
      </c>
      <c r="J88" s="88" t="s">
        <v>1844</v>
      </c>
      <c r="K88" s="88" t="s">
        <v>239</v>
      </c>
      <c r="L88" s="78" t="s">
        <v>240</v>
      </c>
      <c r="M88" s="208" t="s">
        <v>631</v>
      </c>
      <c r="N88" s="78" t="s">
        <v>395</v>
      </c>
    </row>
    <row r="89" spans="1:14" x14ac:dyDescent="0.25">
      <c r="A89" t="s">
        <v>10</v>
      </c>
      <c r="B89" t="s">
        <v>25</v>
      </c>
      <c r="C89" t="s">
        <v>138</v>
      </c>
      <c r="D89" t="s">
        <v>25</v>
      </c>
      <c r="E89" t="s">
        <v>510</v>
      </c>
      <c r="F89" s="199">
        <v>0</v>
      </c>
      <c r="G89" s="199">
        <v>1</v>
      </c>
      <c r="H89" s="199">
        <v>0.01</v>
      </c>
      <c r="I89" s="88" t="s">
        <v>140</v>
      </c>
      <c r="J89" s="88" t="s">
        <v>1423</v>
      </c>
      <c r="K89" s="78" t="s">
        <v>243</v>
      </c>
      <c r="L89" s="78" t="s">
        <v>244</v>
      </c>
      <c r="M89" s="201" t="s">
        <v>150</v>
      </c>
    </row>
    <row r="90" spans="1:14" x14ac:dyDescent="0.25">
      <c r="A90" s="143" t="s">
        <v>10</v>
      </c>
      <c r="B90" s="143" t="s">
        <v>688</v>
      </c>
      <c r="C90" t="s">
        <v>689</v>
      </c>
      <c r="D90" s="58"/>
      <c r="E90" s="143" t="s">
        <v>690</v>
      </c>
      <c r="F90">
        <v>0</v>
      </c>
      <c r="G90">
        <v>1</v>
      </c>
      <c r="H90">
        <v>1</v>
      </c>
      <c r="I90" s="88" t="s">
        <v>29</v>
      </c>
      <c r="J90" s="88" t="s">
        <v>1522</v>
      </c>
      <c r="K90" s="88" t="s">
        <v>239</v>
      </c>
      <c r="L90" s="78" t="s">
        <v>240</v>
      </c>
    </row>
    <row r="91" spans="1:14" x14ac:dyDescent="0.25">
      <c r="A91" s="143" t="s">
        <v>10</v>
      </c>
      <c r="B91" s="143" t="s">
        <v>1213</v>
      </c>
      <c r="C91" t="s">
        <v>1564</v>
      </c>
      <c r="D91" s="58"/>
      <c r="E91" s="143" t="s">
        <v>1566</v>
      </c>
      <c r="F91">
        <v>0</v>
      </c>
      <c r="G91">
        <v>1</v>
      </c>
      <c r="H91">
        <v>1</v>
      </c>
      <c r="I91" s="88" t="s">
        <v>29</v>
      </c>
      <c r="J91" s="88" t="s">
        <v>1563</v>
      </c>
      <c r="K91" s="88" t="s">
        <v>239</v>
      </c>
      <c r="L91" s="78" t="s">
        <v>240</v>
      </c>
    </row>
    <row r="92" spans="1:14" x14ac:dyDescent="0.25">
      <c r="A92" s="143" t="s">
        <v>10</v>
      </c>
      <c r="B92" t="s">
        <v>1521</v>
      </c>
      <c r="C92" t="s">
        <v>1565</v>
      </c>
      <c r="D92" s="58"/>
      <c r="E92" s="58"/>
      <c r="F92">
        <v>0</v>
      </c>
      <c r="G92">
        <v>1</v>
      </c>
      <c r="H92">
        <v>1</v>
      </c>
      <c r="I92" s="88" t="s">
        <v>29</v>
      </c>
      <c r="J92" t="s">
        <v>1598</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199">
        <v>0</v>
      </c>
      <c r="G94" s="199">
        <v>1</v>
      </c>
      <c r="H94" s="199">
        <v>0.01</v>
      </c>
      <c r="I94" s="88" t="s">
        <v>998</v>
      </c>
      <c r="J94" s="88" t="s">
        <v>1424</v>
      </c>
      <c r="K94" s="78" t="s">
        <v>1148</v>
      </c>
    </row>
    <row r="95" spans="1:14" x14ac:dyDescent="0.25">
      <c r="A95" t="s">
        <v>10</v>
      </c>
      <c r="B95" t="s">
        <v>1468</v>
      </c>
      <c r="C95" t="s">
        <v>1467</v>
      </c>
      <c r="D95" t="s">
        <v>1468</v>
      </c>
      <c r="E95" t="s">
        <v>509</v>
      </c>
      <c r="F95" s="106">
        <v>-0.9</v>
      </c>
      <c r="G95" s="106">
        <v>0.9</v>
      </c>
      <c r="H95" s="199">
        <v>0.01</v>
      </c>
      <c r="I95" s="88" t="s">
        <v>141</v>
      </c>
      <c r="J95" s="88" t="s">
        <v>1469</v>
      </c>
      <c r="K95" s="78" t="s">
        <v>245</v>
      </c>
      <c r="L95" s="78" t="s">
        <v>246</v>
      </c>
      <c r="M95" s="208" t="s">
        <v>151</v>
      </c>
    </row>
    <row r="96" spans="1:14" s="112" customFormat="1" x14ac:dyDescent="0.25">
      <c r="A96" s="112" t="s">
        <v>10</v>
      </c>
      <c r="B96" s="112" t="s">
        <v>1852</v>
      </c>
      <c r="C96" s="112" t="s">
        <v>1855</v>
      </c>
      <c r="F96" s="112">
        <v>0</v>
      </c>
      <c r="G96" s="112">
        <v>1</v>
      </c>
      <c r="H96" s="112">
        <v>1</v>
      </c>
      <c r="I96" s="203" t="s">
        <v>29</v>
      </c>
      <c r="J96" s="203" t="s">
        <v>1858</v>
      </c>
      <c r="M96" s="211"/>
    </row>
    <row r="97" spans="1:13" s="112" customFormat="1" x14ac:dyDescent="0.25">
      <c r="A97" s="112" t="s">
        <v>10</v>
      </c>
      <c r="B97" s="112" t="s">
        <v>1853</v>
      </c>
      <c r="C97" s="112" t="s">
        <v>1856</v>
      </c>
      <c r="F97" s="112">
        <v>0</v>
      </c>
      <c r="G97" s="112">
        <v>1</v>
      </c>
      <c r="H97" s="112">
        <v>1</v>
      </c>
      <c r="I97" s="203" t="s">
        <v>29</v>
      </c>
      <c r="J97" s="203" t="s">
        <v>1859</v>
      </c>
      <c r="M97" s="211"/>
    </row>
    <row r="98" spans="1:13" s="112" customFormat="1" x14ac:dyDescent="0.25">
      <c r="A98" s="112" t="s">
        <v>10</v>
      </c>
      <c r="B98" s="112" t="s">
        <v>1854</v>
      </c>
      <c r="C98" s="112" t="s">
        <v>1857</v>
      </c>
      <c r="F98" s="112">
        <v>0</v>
      </c>
      <c r="G98" s="112">
        <v>1</v>
      </c>
      <c r="H98" s="112">
        <v>1</v>
      </c>
      <c r="I98" s="203" t="s">
        <v>29</v>
      </c>
      <c r="J98" s="203" t="s">
        <v>1860</v>
      </c>
      <c r="M98" s="211"/>
    </row>
    <row r="99" spans="1:13" x14ac:dyDescent="0.25">
      <c r="A99" t="s">
        <v>899</v>
      </c>
      <c r="B99" s="58" t="s">
        <v>312</v>
      </c>
      <c r="C99" t="s">
        <v>286</v>
      </c>
      <c r="D99" t="s">
        <v>348</v>
      </c>
      <c r="E99" t="s">
        <v>508</v>
      </c>
      <c r="F99" s="8">
        <v>0</v>
      </c>
      <c r="G99" s="8">
        <v>0.4</v>
      </c>
      <c r="H99" s="106">
        <v>0.01</v>
      </c>
      <c r="I99" s="88" t="s">
        <v>31</v>
      </c>
      <c r="J99" s="88" t="s">
        <v>1425</v>
      </c>
      <c r="K99" s="88" t="s">
        <v>247</v>
      </c>
      <c r="L99" s="78" t="s">
        <v>248</v>
      </c>
      <c r="M99" s="201"/>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1440</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1"/>
    </row>
    <row r="101" spans="1:13" x14ac:dyDescent="0.25">
      <c r="A101" s="76" t="str">
        <f t="shared" ref="A101:A103" si="2">A$99</f>
        <v>Research and Development</v>
      </c>
      <c r="B101" s="76" t="str">
        <f t="shared" si="0"/>
        <v>Capital Cost Reduction</v>
      </c>
      <c r="C101" t="s">
        <v>288</v>
      </c>
      <c r="D101" s="76" t="str">
        <f t="shared" si="1"/>
        <v>R&amp;D Capital Cost Reductions</v>
      </c>
      <c r="E101" t="s">
        <v>1441</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1"/>
    </row>
    <row r="102" spans="1:13" x14ac:dyDescent="0.25">
      <c r="A102" s="76" t="str">
        <f t="shared" si="2"/>
        <v>Research and Development</v>
      </c>
      <c r="B102" s="76" t="str">
        <f t="shared" si="0"/>
        <v>Capital Cost Reduction</v>
      </c>
      <c r="C102" t="s">
        <v>289</v>
      </c>
      <c r="D102" s="76" t="str">
        <f t="shared" si="1"/>
        <v>R&amp;D Capital Cost Reductions</v>
      </c>
      <c r="E102" t="s">
        <v>1442</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1"/>
    </row>
    <row r="103" spans="1:13" x14ac:dyDescent="0.25">
      <c r="A103" s="76" t="str">
        <f t="shared" si="2"/>
        <v>Research and Development</v>
      </c>
      <c r="B103" s="76" t="str">
        <f t="shared" si="0"/>
        <v>Capital Cost Reduction</v>
      </c>
      <c r="C103" s="143" t="s">
        <v>290</v>
      </c>
      <c r="D103" s="76" t="str">
        <f t="shared" si="1"/>
        <v>R&amp;D Capital Cost Reductions</v>
      </c>
      <c r="E103" t="s">
        <v>1443</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1"/>
    </row>
    <row r="104" spans="1:13" x14ac:dyDescent="0.25">
      <c r="A104" s="143" t="s">
        <v>899</v>
      </c>
      <c r="B104" s="143" t="s">
        <v>1041</v>
      </c>
      <c r="C104" t="s">
        <v>1042</v>
      </c>
      <c r="D104" s="143" t="s">
        <v>1899</v>
      </c>
      <c r="E104" s="104" t="s">
        <v>1044</v>
      </c>
      <c r="F104" s="8">
        <v>0</v>
      </c>
      <c r="G104" s="8">
        <v>1</v>
      </c>
      <c r="H104" s="106">
        <v>0.01</v>
      </c>
      <c r="I104" s="88" t="s">
        <v>33</v>
      </c>
      <c r="J104" s="88" t="s">
        <v>1587</v>
      </c>
      <c r="K104" s="78" t="s">
        <v>1047</v>
      </c>
      <c r="L104" s="78" t="s">
        <v>1046</v>
      </c>
      <c r="M104" s="208" t="s">
        <v>1045</v>
      </c>
    </row>
    <row r="105" spans="1:13" x14ac:dyDescent="0.25">
      <c r="A105" s="143" t="s">
        <v>899</v>
      </c>
      <c r="B105" s="143" t="s">
        <v>1885</v>
      </c>
      <c r="C105" t="s">
        <v>1886</v>
      </c>
      <c r="D105" s="143" t="s">
        <v>1899</v>
      </c>
      <c r="E105" s="104" t="s">
        <v>1887</v>
      </c>
      <c r="F105" s="8">
        <v>0</v>
      </c>
      <c r="G105" s="8">
        <v>1</v>
      </c>
      <c r="H105" s="106">
        <v>0.01</v>
      </c>
      <c r="I105" s="88" t="s">
        <v>33</v>
      </c>
      <c r="J105" s="88" t="s">
        <v>1889</v>
      </c>
      <c r="K105" s="78"/>
      <c r="L105" s="78"/>
      <c r="M105" s="208" t="s">
        <v>1888</v>
      </c>
    </row>
    <row r="106" spans="1:13" x14ac:dyDescent="0.25">
      <c r="A106" t="s">
        <v>899</v>
      </c>
      <c r="B106" s="58" t="s">
        <v>325</v>
      </c>
      <c r="C106" t="s">
        <v>291</v>
      </c>
      <c r="D106" t="s">
        <v>349</v>
      </c>
      <c r="E106" t="s">
        <v>507</v>
      </c>
      <c r="F106" s="8">
        <v>0</v>
      </c>
      <c r="G106" s="8">
        <v>0.4</v>
      </c>
      <c r="H106" s="106">
        <v>0.01</v>
      </c>
      <c r="I106" s="88" t="s">
        <v>32</v>
      </c>
      <c r="J106" s="88" t="s">
        <v>1431</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1444</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1445</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1446</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1447</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1432</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1617</v>
      </c>
      <c r="C113" t="s">
        <v>1790</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2593</v>
      </c>
      <c r="C114" t="s">
        <v>2596</v>
      </c>
      <c r="D114" s="58"/>
      <c r="E114" t="s">
        <v>2597</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1791</v>
      </c>
      <c r="C119" t="s">
        <v>1792</v>
      </c>
      <c r="D119" s="58"/>
      <c r="E119" t="s">
        <v>1793</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1596</v>
      </c>
      <c r="D122" s="58"/>
      <c r="E122" t="s">
        <v>1064</v>
      </c>
      <c r="F122">
        <v>0</v>
      </c>
      <c r="G122">
        <v>1</v>
      </c>
      <c r="H122">
        <v>1</v>
      </c>
      <c r="I122" s="88" t="s">
        <v>29</v>
      </c>
      <c r="J122" t="s">
        <v>1597</v>
      </c>
      <c r="M122" s="224"/>
    </row>
    <row r="123" spans="1:13" x14ac:dyDescent="0.25">
      <c r="A123" t="s">
        <v>1062</v>
      </c>
      <c r="B123" t="s">
        <v>1481</v>
      </c>
      <c r="C123" t="s">
        <v>1479</v>
      </c>
      <c r="D123" s="58"/>
      <c r="E123" s="58"/>
      <c r="F123">
        <v>0</v>
      </c>
      <c r="G123">
        <v>1</v>
      </c>
      <c r="H123">
        <v>1</v>
      </c>
      <c r="I123" s="88" t="s">
        <v>29</v>
      </c>
      <c r="J123" t="s">
        <v>1480</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H8" zoomScaleNormal="100" workbookViewId="0">
      <selection activeCell="J10" sqref="J10"/>
    </sheetView>
  </sheetViews>
  <sheetFormatPr defaultColWidth="9.140625" defaultRowHeight="15" x14ac:dyDescent="0.25"/>
  <cols>
    <col min="1" max="1" width="15.85546875" style="1" customWidth="1"/>
    <col min="2" max="2" width="15.140625" style="1" customWidth="1"/>
    <col min="3" max="3" width="21.42578125" style="1" customWidth="1"/>
    <col min="4" max="4" width="31.7109375" style="1" customWidth="1"/>
    <col min="5" max="5" width="11.85546875" style="1" customWidth="1"/>
    <col min="6" max="8" width="9.140625" style="1"/>
    <col min="9" max="9" width="8.7109375" style="1" customWidth="1"/>
    <col min="10" max="10" width="88.42578125" style="1" customWidth="1"/>
    <col min="11" max="11" width="64.42578125" style="1" customWidth="1"/>
    <col min="12" max="12" width="67.5703125" style="1" customWidth="1"/>
    <col min="13" max="13" width="37.140625" style="1" customWidth="1"/>
    <col min="14" max="14" width="29.85546875" style="1" customWidth="1"/>
    <col min="15" max="15" width="31.7109375" style="1" customWidth="1"/>
    <col min="16" max="16" width="34" style="1" customWidth="1"/>
    <col min="17" max="17" width="29.5703125" style="1" customWidth="1"/>
    <col min="18" max="18" width="23.5703125" style="1" customWidth="1"/>
    <col min="19" max="19" width="23.85546875" style="1" customWidth="1"/>
    <col min="20" max="20" width="24.85546875" style="1" customWidth="1"/>
    <col min="21" max="16384" width="9.140625" style="1"/>
  </cols>
  <sheetData>
    <row r="1" spans="1:20" ht="45" x14ac:dyDescent="0.25">
      <c r="A1" s="249" t="s">
        <v>3</v>
      </c>
      <c r="B1" s="249" t="s">
        <v>0</v>
      </c>
      <c r="C1" s="249" t="s">
        <v>1</v>
      </c>
      <c r="D1" s="250" t="s">
        <v>341</v>
      </c>
      <c r="E1" s="249" t="s">
        <v>506</v>
      </c>
      <c r="F1" s="251" t="s">
        <v>69</v>
      </c>
      <c r="G1" s="251" t="s">
        <v>70</v>
      </c>
      <c r="H1" s="251" t="s">
        <v>81</v>
      </c>
      <c r="I1" s="249" t="s">
        <v>28</v>
      </c>
      <c r="J1" s="249" t="s">
        <v>2522</v>
      </c>
      <c r="K1" s="249" t="s">
        <v>2523</v>
      </c>
      <c r="L1" s="249" t="s">
        <v>2</v>
      </c>
      <c r="M1" s="249" t="s">
        <v>2524</v>
      </c>
      <c r="N1" s="249" t="s">
        <v>2525</v>
      </c>
      <c r="O1" s="249" t="s">
        <v>2526</v>
      </c>
      <c r="P1" s="249" t="s">
        <v>2527</v>
      </c>
      <c r="Q1" s="249" t="s">
        <v>2528</v>
      </c>
      <c r="R1" s="249" t="s">
        <v>2529</v>
      </c>
      <c r="S1" s="249" t="s">
        <v>2530</v>
      </c>
      <c r="T1" s="249" t="s">
        <v>2531</v>
      </c>
    </row>
    <row r="2" spans="1:20" ht="405" x14ac:dyDescent="0.25">
      <c r="A2" s="1" t="s">
        <v>71</v>
      </c>
      <c r="B2" s="1" t="s">
        <v>15</v>
      </c>
      <c r="C2" s="1" t="s">
        <v>727</v>
      </c>
      <c r="D2" s="1" t="s">
        <v>15</v>
      </c>
      <c r="E2" s="1" t="s">
        <v>726</v>
      </c>
      <c r="F2" s="252">
        <v>0</v>
      </c>
      <c r="G2" s="252">
        <v>1</v>
      </c>
      <c r="H2" s="252">
        <v>0.01</v>
      </c>
      <c r="I2" s="227" t="s">
        <v>113</v>
      </c>
      <c r="J2" s="227" t="s">
        <v>2532</v>
      </c>
      <c r="K2" s="1"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Wisconsin, the share of electricity among fuels used for heating in urban, residential buildings will rise from 8% to 11% through 2050.</v>
      </c>
      <c r="L2" s="1"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M2" s="1"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Wisconsin, the share of electricity among fuels used for appliances in urban, residential buildings will fall from 39% to 39% through 2050.</v>
      </c>
      <c r="N2" s="1"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s="1"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Wisconsin, the share of electricity among fuels used for heating in rural, residential buildings will rise from 8% to 11% through 2050.</v>
      </c>
      <c r="P2" s="1"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Wisconsin, the share of electricity among fuels used for appliances in rural, residential buildings will fall from 39% to 39% through 2050.</v>
      </c>
      <c r="Q2" s="1"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s="1"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Wisconsin, the share of electricity among fuels used for heating in commercial buildings will fall from 3% to 3% through 2050.</v>
      </c>
      <c r="S2" s="1"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Wisconsin, the share of electricity among fuels used for appliances in commercial buildings will fall from 38% to 35% through 2050.</v>
      </c>
      <c r="T2" s="1"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Wisconsin, the share of electricity among fuels used for other components in commercial buildings will rise from 64% to 75% through 2050.</v>
      </c>
    </row>
    <row r="3" spans="1:20" ht="270" x14ac:dyDescent="0.25">
      <c r="A3" s="1" t="s">
        <v>8</v>
      </c>
      <c r="B3" s="227" t="s">
        <v>1360</v>
      </c>
      <c r="C3" s="253" t="s">
        <v>2533</v>
      </c>
      <c r="D3" s="227" t="s">
        <v>1360</v>
      </c>
      <c r="E3" s="1" t="s">
        <v>526</v>
      </c>
      <c r="F3" s="252">
        <v>0</v>
      </c>
      <c r="G3" s="254">
        <v>1</v>
      </c>
      <c r="H3" s="254">
        <v>0.01</v>
      </c>
      <c r="I3" s="227" t="s">
        <v>34</v>
      </c>
      <c r="J3" s="255" t="s">
        <v>2534</v>
      </c>
      <c r="K3" s="1"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s="1"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ht="180" x14ac:dyDescent="0.25">
      <c r="A4" s="256" t="s">
        <v>8</v>
      </c>
      <c r="B4" s="256" t="s">
        <v>265</v>
      </c>
      <c r="C4" s="1" t="s">
        <v>268</v>
      </c>
      <c r="D4" s="256" t="s">
        <v>344</v>
      </c>
      <c r="E4" s="1" t="s">
        <v>534</v>
      </c>
      <c r="F4" s="257">
        <v>-0.5</v>
      </c>
      <c r="G4" s="257">
        <v>1</v>
      </c>
      <c r="H4" s="257">
        <v>0.02</v>
      </c>
      <c r="I4" s="258" t="s">
        <v>269</v>
      </c>
      <c r="J4" s="227" t="s">
        <v>2535</v>
      </c>
      <c r="K4" s="1"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s="1"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ht="75" x14ac:dyDescent="0.25">
      <c r="A5" s="256" t="s">
        <v>8</v>
      </c>
      <c r="B5" s="256" t="s">
        <v>266</v>
      </c>
      <c r="C5" s="1" t="s">
        <v>267</v>
      </c>
      <c r="D5" s="256" t="s">
        <v>344</v>
      </c>
      <c r="E5" s="1" t="s">
        <v>533</v>
      </c>
      <c r="F5" s="257">
        <v>-0.5</v>
      </c>
      <c r="G5" s="257">
        <v>1</v>
      </c>
      <c r="H5" s="257">
        <v>0.02</v>
      </c>
      <c r="I5" s="258" t="s">
        <v>270</v>
      </c>
      <c r="J5" s="227" t="s">
        <v>2536</v>
      </c>
      <c r="K5" s="1" t="str">
        <f>_xlfn.CONCAT("From 2008 to 2021, electricity imports grew by ",'Supporting Data'!F3,"%.")</f>
        <v>From 2008 to 2021, electricity imports grew by -27%.</v>
      </c>
      <c r="L5" s="1"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row>
    <row r="6" spans="1:20" ht="180" x14ac:dyDescent="0.25">
      <c r="A6" s="1" t="s">
        <v>8</v>
      </c>
      <c r="B6" s="1" t="s">
        <v>17</v>
      </c>
      <c r="C6" s="1" t="s">
        <v>27</v>
      </c>
      <c r="D6" s="1" t="s">
        <v>17</v>
      </c>
      <c r="E6" s="1" t="s">
        <v>531</v>
      </c>
      <c r="F6" s="252">
        <v>0</v>
      </c>
      <c r="G6" s="254">
        <v>1</v>
      </c>
      <c r="H6" s="254">
        <v>0.01</v>
      </c>
      <c r="I6" s="227" t="s">
        <v>33</v>
      </c>
      <c r="J6" s="227" t="s">
        <v>2537</v>
      </c>
      <c r="K6" s="1" t="str">
        <f>_xlfn.CONCAT("For ", About!$C$2, ", a 100% setting provides for an additional  ",'Supporting Data'!J3," MW of demand response capacity in 2050 (on top of a BAU quantity of ", 'Supporting Data'!L3, " MW).")</f>
        <v>For Wisconsin, a 100% setting provides for an additional  5813 MW of demand response capacity in 2050 (on top of a BAU quantity of 2781 MW).</v>
      </c>
      <c r="L6" s="1"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row>
    <row r="7" spans="1:20" ht="390" x14ac:dyDescent="0.25">
      <c r="A7" s="256" t="s">
        <v>8</v>
      </c>
      <c r="B7" s="1" t="s">
        <v>1026</v>
      </c>
      <c r="C7" s="1" t="s">
        <v>1028</v>
      </c>
      <c r="D7" s="1" t="s">
        <v>1026</v>
      </c>
      <c r="E7" s="1" t="s">
        <v>1029</v>
      </c>
      <c r="F7" s="257">
        <v>0</v>
      </c>
      <c r="G7" s="257">
        <v>0.95</v>
      </c>
      <c r="H7" s="257">
        <v>0.01</v>
      </c>
      <c r="I7" s="258" t="s">
        <v>1030</v>
      </c>
      <c r="J7" s="227" t="s">
        <v>2538</v>
      </c>
      <c r="K7" s="1" t="s">
        <v>2539</v>
      </c>
      <c r="L7" s="1"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M7" s="1" t="str">
        <f>_xlfn.CONCAT("//**Onshore Wind:** ",About!$C$2," does not have a capacity construction subsidy. ")&amp;N7</f>
        <v>//**Onshore Wind:** Wisconsin does not have a capacity construction subsidy. However, the Investment Tax Credit, a similar program for solar power, covers 30% of system costs through 2019, with declining amounts thereafter.</v>
      </c>
      <c r="N7" s="1" t="s">
        <v>2540</v>
      </c>
      <c r="O7" s="1" t="str">
        <f>_xlfn.CONCAT("//**Solar PV: **",About!$C$2," does not have a capacity construction subsidy. ")&amp;N7</f>
        <v>//**Solar PV: **Wisconsin does not have a capacity construction subsidy. However, the Investment Tax Credit, a similar program for solar power, covers 30% of system costs through 2019, with declining amounts thereafter.</v>
      </c>
      <c r="P7" s="1" t="s">
        <v>2541</v>
      </c>
      <c r="Q7" s="1" t="str">
        <f>_xlfn.CONCAT("//**Offshore Wind: **",About!$C$2," does not have a capacity construction subsidy. ")&amp;N7</f>
        <v>//**Offshore Wind: **Wisconsin does not have a capacity construction subsidy. However, the Investment Tax Credit, a similar program for solar power, covers 30% of system costs through 2019, with declining amounts thereafter.</v>
      </c>
    </row>
    <row r="8" spans="1:20" ht="105" x14ac:dyDescent="0.25">
      <c r="A8" s="1" t="s">
        <v>132</v>
      </c>
      <c r="B8" s="1" t="s">
        <v>134</v>
      </c>
      <c r="C8" s="1" t="s">
        <v>428</v>
      </c>
      <c r="D8" s="1" t="s">
        <v>134</v>
      </c>
      <c r="E8" s="1" t="s">
        <v>519</v>
      </c>
      <c r="F8" s="252">
        <v>0</v>
      </c>
      <c r="G8" s="254">
        <v>1</v>
      </c>
      <c r="H8" s="254">
        <v>0.01</v>
      </c>
      <c r="I8" s="227" t="s">
        <v>33</v>
      </c>
      <c r="J8" s="227" t="s">
        <v>2625</v>
      </c>
      <c r="K8" s="1" t="str">
        <f>_xlfn.CONCAT(" If this policy is fully implemented, the afforestation/reforestation rate reaches ",'Supporting Data'!C3," thousand acres per year in 2050.")</f>
        <v xml:space="preserve"> If this policy is fully implemented, the afforestation/reforestation rate reaches 72 thousand acres per year in 2050.</v>
      </c>
      <c r="L8" s="1" t="str">
        <f>J8&amp;K8</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72 thousand acres per year in 2050.</v>
      </c>
    </row>
    <row r="9" spans="1:20" ht="45" x14ac:dyDescent="0.25">
      <c r="A9" s="256" t="s">
        <v>8</v>
      </c>
      <c r="B9" s="256" t="s">
        <v>326</v>
      </c>
      <c r="C9" s="1" t="s">
        <v>327</v>
      </c>
      <c r="D9" s="256" t="s">
        <v>326</v>
      </c>
      <c r="E9" s="1" t="s">
        <v>535</v>
      </c>
      <c r="F9" s="256">
        <v>0</v>
      </c>
      <c r="G9" s="256">
        <v>1</v>
      </c>
      <c r="H9" s="256">
        <v>1</v>
      </c>
      <c r="I9" s="258" t="s">
        <v>29</v>
      </c>
      <c r="J9" s="227" t="s">
        <v>2542</v>
      </c>
      <c r="K9" s="1" t="str">
        <f>_xlfn.CONCAT(" No new coal is planned in ", 'Supporting Data'!A3, ".")</f>
        <v xml:space="preserve"> No new coal is planned in Wisconsin.</v>
      </c>
      <c r="L9" s="256" t="str">
        <f>J9&amp;K9</f>
        <v>**Description:** This policy prevents new capacity of the selected type(s) from being built or deployed.  // **Guidance for setting values:** No new coal is planned in Wisconsin.</v>
      </c>
      <c r="M9" s="259"/>
    </row>
    <row r="10" spans="1:20" ht="165" x14ac:dyDescent="0.25">
      <c r="A10" s="256" t="s">
        <v>4</v>
      </c>
      <c r="B10" s="256" t="s">
        <v>1613</v>
      </c>
      <c r="C10" s="1" t="s">
        <v>1615</v>
      </c>
      <c r="D10" s="256" t="s">
        <v>1617</v>
      </c>
      <c r="E10" s="1" t="s">
        <v>1618</v>
      </c>
      <c r="F10" s="260">
        <v>0</v>
      </c>
      <c r="G10" s="260">
        <v>50000</v>
      </c>
      <c r="H10" s="260">
        <v>100</v>
      </c>
      <c r="I10" s="260" t="s">
        <v>1620</v>
      </c>
      <c r="J10" s="261" t="s">
        <v>2645</v>
      </c>
      <c r="K10" s="260"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 xml:space="preserve">To simulate federal subsidies, calculate the percentage of EVs you predict will qualify and multiple this value by 15%. This state has no additional state subsidies. </v>
      </c>
      <c r="L10" s="260" t="str">
        <f>J10&amp;K10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M10" s="262"/>
      <c r="N10" s="263"/>
    </row>
    <row r="11" spans="1:20" ht="105" x14ac:dyDescent="0.25">
      <c r="A11" s="256" t="s">
        <v>4</v>
      </c>
      <c r="B11" s="256" t="s">
        <v>1614</v>
      </c>
      <c r="C11" s="1" t="s">
        <v>1616</v>
      </c>
      <c r="D11" s="256" t="s">
        <v>1617</v>
      </c>
      <c r="E11" s="1" t="s">
        <v>1619</v>
      </c>
      <c r="F11" s="260">
        <v>0</v>
      </c>
      <c r="G11" s="260">
        <v>50000</v>
      </c>
      <c r="H11" s="260">
        <v>100</v>
      </c>
      <c r="I11" s="260" t="s">
        <v>1620</v>
      </c>
      <c r="J11" s="261" t="s">
        <v>2628</v>
      </c>
      <c r="K11" s="260" t="str">
        <f>_xlfn.CONCAT(IF('Supporting Data'!$AO$3=0," This state has no additional state subsidies. ",_xlfn.CONCAT(" As of late 2020, there is an additional state subsidy of $",'Supporting Data'!$AO$3,".")))</f>
        <v xml:space="preserve"> This state has no additional state subsidies. </v>
      </c>
      <c r="L11" s="260" t="str">
        <f>J11&amp;K11</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M11" s="262"/>
      <c r="N11" s="263"/>
    </row>
    <row r="12" spans="1:20" ht="180" x14ac:dyDescent="0.25">
      <c r="A12" s="1" t="s">
        <v>8</v>
      </c>
      <c r="B12" s="1" t="s">
        <v>128</v>
      </c>
      <c r="C12" s="1" t="s">
        <v>127</v>
      </c>
      <c r="D12" s="1" t="s">
        <v>128</v>
      </c>
      <c r="E12" s="1" t="s">
        <v>530</v>
      </c>
      <c r="F12" s="264">
        <v>0</v>
      </c>
      <c r="G12" s="264">
        <v>25000</v>
      </c>
      <c r="H12" s="264">
        <v>500</v>
      </c>
      <c r="I12" s="227" t="s">
        <v>185</v>
      </c>
      <c r="J12" s="227" t="s">
        <v>2543</v>
      </c>
      <c r="K12" s="256" t="str">
        <f>_xlfn.CONCAT("**Hard coal:** The EIA projects that ", About!$C$2, " will retire ", 'Supporting Data'!M3, " MW of coal by 2050. ", About!$C$2, " currently has ",'Supporting Data'!T3, " MW of coal capacity." )</f>
        <v>**Hard coal:** The EIA projects that Wisconsin will retire 2650 MW of coal by 2050. Wisconsin currently has 5487 MW of coal capacity.</v>
      </c>
      <c r="L12" s="258" t="str">
        <f>J12&amp;K12&amp;M12&amp;N12&amp;O12&amp;P12</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M12" s="259" t="str">
        <f>_xlfn.CONCAT("//**Natural gas non-peaker:** The EIA projects that ", About!B2, " will retire ", 'Supporting Data'!N3, " MW of natural gas by 2050. ", About!B2, " currently has ",'Supporting Data'!U3, " MW of natural gas non-peaker capacity." )</f>
        <v>//**Natural gas non-peaker:** The EIA projects that WI will retire 50 MW of natural gas by 2050. WI currently has 2727 MW of natural gas non-peaker capacity.</v>
      </c>
      <c r="N12" s="1" t="str">
        <f>_xlfn.CONCAT("//**Nuclear:** The EIA projects that ", About!B2, " will retire ", 'Supporting Data'!$O$3, " MW of nuclear by 2050. ", About!B2, " currently has ",'Supporting Data'!$V$3, " MW of nuclear capacity." )</f>
        <v>//**Nuclear:** The EIA projects that WI will retire 0 MW of nuclear by 2050. WI currently has 1201 MW of nuclear capacity.</v>
      </c>
      <c r="O12" s="259" t="str">
        <f>_xlfn.CONCAT("//**Natural gas peaker:** The EIA projects that ", About!B2, " will retire ",'Supporting Data'!$R$3, " MW of natural gas by 2050. ", About!B2, " currently has ",'Supporting Data'!$AD$3, " MW of natural gas peaker capacity." )</f>
        <v>//**Natural gas peaker:** The EIA projects that WI will retire 500 MW of natural gas by 2050. WI currently has 3830 MW of natural gas peaker capacity.</v>
      </c>
      <c r="P12" s="1" t="str">
        <f>_xlfn.CONCAT("//**Lignite:** The EIA projects that ", About!B2, " will retire ", 'Supporting Data'!$S$3, " MW of lignite by 2050. ", About!B2, " currently has ",'Supporting Data'!$AE$3, " MW of lignite capacity." )</f>
        <v>//**Lignite:** The EIA projects that WI will retire 0 MW of lignite by 2050. WI currently has 0 MW of lignite capacity.</v>
      </c>
    </row>
    <row r="13" spans="1:20" ht="270" x14ac:dyDescent="0.25">
      <c r="A13" s="1" t="s">
        <v>9</v>
      </c>
      <c r="B13" s="1" t="s">
        <v>731</v>
      </c>
      <c r="C13" s="1" t="s">
        <v>732</v>
      </c>
      <c r="D13" s="1" t="s">
        <v>732</v>
      </c>
      <c r="E13" s="1" t="s">
        <v>733</v>
      </c>
      <c r="F13" s="252">
        <v>0</v>
      </c>
      <c r="G13" s="254">
        <v>1</v>
      </c>
      <c r="H13" s="254">
        <v>0.01</v>
      </c>
      <c r="I13" s="227" t="s">
        <v>734</v>
      </c>
      <c r="J13" s="227" t="s">
        <v>2602</v>
      </c>
      <c r="K13" s="1"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256"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M13" s="259"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s="1"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0% of the state's production.</v>
      </c>
      <c r="O13" s="1"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0% of the state's production.</v>
      </c>
      <c r="P13" s="1"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79.47% of the state's production.</v>
      </c>
      <c r="Q13" s="1"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s="1"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0% of the state's production.</v>
      </c>
      <c r="S13" s="1"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ht="345" x14ac:dyDescent="0.25">
      <c r="A14" s="1" t="s">
        <v>71</v>
      </c>
      <c r="B14" s="1" t="s">
        <v>100</v>
      </c>
      <c r="C14" s="1" t="s">
        <v>297</v>
      </c>
      <c r="D14" s="1" t="s">
        <v>100</v>
      </c>
      <c r="E14" s="1" t="s">
        <v>542</v>
      </c>
      <c r="F14" s="252">
        <v>0</v>
      </c>
      <c r="G14" s="252">
        <v>0.75</v>
      </c>
      <c r="H14" s="252">
        <v>0.01</v>
      </c>
      <c r="I14" s="227" t="s">
        <v>30</v>
      </c>
      <c r="J14" s="227" t="s">
        <v>1419</v>
      </c>
      <c r="K14" s="227" t="s">
        <v>2544</v>
      </c>
      <c r="L14" s="256"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M14" s="265" t="s">
        <v>2545</v>
      </c>
      <c r="N14" s="227"/>
    </row>
    <row r="15" spans="1:20" x14ac:dyDescent="0.25">
      <c r="K15" s="40" t="s">
        <v>2546</v>
      </c>
      <c r="M15" s="40" t="s">
        <v>2547</v>
      </c>
    </row>
    <row r="16" spans="1:20" ht="409.5" x14ac:dyDescent="0.25">
      <c r="A16" s="256" t="s">
        <v>4</v>
      </c>
      <c r="B16" s="256" t="s">
        <v>1605</v>
      </c>
      <c r="C16" s="1" t="s">
        <v>2591</v>
      </c>
      <c r="D16" s="256" t="s">
        <v>1606</v>
      </c>
      <c r="E16" s="1" t="s">
        <v>1607</v>
      </c>
      <c r="F16" s="252">
        <v>0</v>
      </c>
      <c r="G16" s="252">
        <v>1</v>
      </c>
      <c r="H16" s="252">
        <v>0.01</v>
      </c>
      <c r="I16" s="227" t="s">
        <v>1838</v>
      </c>
      <c r="J16" s="227" t="s">
        <v>2626</v>
      </c>
      <c r="K16" s="1"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not adopted ACC or ACC II.</v>
      </c>
      <c r="L16" s="1"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s="1" t="s">
        <v>2548</v>
      </c>
      <c r="N16" s="1" t="s">
        <v>2549</v>
      </c>
    </row>
    <row r="17" spans="1:13" ht="73.7" customHeight="1" x14ac:dyDescent="0.25">
      <c r="A17" s="1" t="s">
        <v>8</v>
      </c>
      <c r="B17" s="227" t="s">
        <v>2550</v>
      </c>
      <c r="C17" s="1" t="s">
        <v>1893</v>
      </c>
      <c r="F17" s="256">
        <v>0</v>
      </c>
      <c r="G17" s="256">
        <v>1000</v>
      </c>
      <c r="H17" s="266">
        <v>20</v>
      </c>
      <c r="I17" s="256" t="s">
        <v>1839</v>
      </c>
      <c r="J17" s="227" t="s">
        <v>1891</v>
      </c>
      <c r="K17" s="1" t="s">
        <v>2551</v>
      </c>
      <c r="L17" s="1" t="str">
        <f>M17&amp;K17</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M17" s="1" t="str">
        <f>_xlfn.CONCAT(IF('Supporting Data'!$CL$3="FALSE","**Description:** This setting caps the CES credit price. ",_xlfn.CONCAT("**Description:** The BAU scenario includes a CES alternative compliance payment of roughly ",'Supporting Data'!$CM$3," $/MWh.")))</f>
        <v xml:space="preserve">**Description:** This setting caps the CES credit price. </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68" t="s">
        <v>2441</v>
      </c>
      <c r="C1" s="268"/>
      <c r="D1" s="162"/>
      <c r="E1" s="163" t="s">
        <v>2442</v>
      </c>
      <c r="F1" s="164"/>
      <c r="H1" s="163" t="s">
        <v>2443</v>
      </c>
      <c r="J1" s="165" t="s">
        <v>2444</v>
      </c>
      <c r="K1" s="268" t="s">
        <v>2445</v>
      </c>
      <c r="L1" s="268"/>
      <c r="M1" s="268" t="s">
        <v>2446</v>
      </c>
      <c r="N1" s="268"/>
      <c r="O1" s="268"/>
      <c r="P1" s="268"/>
      <c r="Q1" s="268"/>
      <c r="R1" s="268"/>
      <c r="S1" s="268"/>
      <c r="T1" s="268" t="s">
        <v>2447</v>
      </c>
      <c r="U1" s="268"/>
      <c r="V1" s="268"/>
      <c r="W1" s="268"/>
      <c r="X1" s="268"/>
      <c r="Y1" s="268"/>
      <c r="Z1" s="268"/>
      <c r="AA1" s="268"/>
      <c r="AB1" s="268"/>
      <c r="AC1" s="268"/>
      <c r="AD1" s="268"/>
      <c r="AE1" s="268"/>
      <c r="AF1" s="268"/>
      <c r="AG1" s="268"/>
      <c r="AH1" s="268"/>
      <c r="AI1" s="269"/>
      <c r="AJ1" s="270" t="s">
        <v>2448</v>
      </c>
      <c r="AK1" s="270"/>
      <c r="AL1" s="270"/>
      <c r="AM1"/>
      <c r="AN1" s="267" t="s">
        <v>2449</v>
      </c>
      <c r="AO1" s="267"/>
      <c r="AQ1" t="s">
        <v>2450</v>
      </c>
      <c r="AS1" s="271" t="s">
        <v>2451</v>
      </c>
      <c r="AT1" s="272"/>
      <c r="AU1" s="272"/>
      <c r="AV1" s="272"/>
      <c r="AW1" s="272"/>
      <c r="AX1" s="272"/>
      <c r="AY1" s="272"/>
      <c r="AZ1" s="272"/>
      <c r="BA1" s="271" t="s">
        <v>2452</v>
      </c>
      <c r="BB1" s="272"/>
      <c r="BC1" s="272"/>
      <c r="BD1" s="272"/>
      <c r="BE1" s="272"/>
      <c r="BF1" s="272"/>
      <c r="BG1" s="272"/>
      <c r="BH1" s="272"/>
      <c r="BI1" s="273" t="s">
        <v>2453</v>
      </c>
      <c r="BJ1" s="274"/>
      <c r="BK1" s="274"/>
      <c r="BL1" s="274"/>
      <c r="BM1" s="274"/>
      <c r="BN1" s="274"/>
      <c r="BO1" s="274"/>
      <c r="BP1" s="274"/>
      <c r="BQ1" s="270" t="s">
        <v>2454</v>
      </c>
      <c r="BR1" s="270"/>
      <c r="BS1" s="270"/>
      <c r="BT1" s="270"/>
      <c r="BU1" s="270"/>
      <c r="BV1" s="270"/>
      <c r="BW1" s="270"/>
      <c r="BX1" s="270"/>
      <c r="BY1" s="270"/>
      <c r="BZ1" s="270"/>
      <c r="CA1" s="270"/>
      <c r="CB1" s="270"/>
      <c r="CC1" s="270"/>
      <c r="CD1" s="270"/>
      <c r="CE1" s="270"/>
      <c r="CF1" s="270"/>
      <c r="CG1" s="270"/>
      <c r="CH1" s="270"/>
      <c r="CI1" s="275" t="s">
        <v>2455</v>
      </c>
      <c r="CJ1" s="276"/>
      <c r="CK1" s="277"/>
      <c r="CL1" s="38" t="s">
        <v>2456</v>
      </c>
    </row>
    <row r="2" spans="1:91" s="146" customFormat="1" ht="59.1" customHeight="1" thickBot="1" x14ac:dyDescent="0.3">
      <c r="A2" s="65"/>
      <c r="B2" s="166" t="s">
        <v>2457</v>
      </c>
      <c r="C2" s="167" t="s">
        <v>2458</v>
      </c>
      <c r="D2" s="65" t="s">
        <v>2459</v>
      </c>
      <c r="E2" s="65" t="s">
        <v>2460</v>
      </c>
      <c r="F2" s="167" t="s">
        <v>2461</v>
      </c>
      <c r="G2" s="65" t="s">
        <v>2462</v>
      </c>
      <c r="H2" s="65" t="s">
        <v>2463</v>
      </c>
      <c r="I2" s="167" t="s">
        <v>2464</v>
      </c>
      <c r="J2" s="167" t="s">
        <v>2465</v>
      </c>
      <c r="K2" s="168" t="s">
        <v>2466</v>
      </c>
      <c r="L2" s="169" t="s">
        <v>2467</v>
      </c>
      <c r="M2" s="170" t="s">
        <v>2468</v>
      </c>
      <c r="N2" s="170" t="s">
        <v>2469</v>
      </c>
      <c r="O2" s="170" t="s">
        <v>2470</v>
      </c>
      <c r="P2" s="170" t="s">
        <v>2471</v>
      </c>
      <c r="Q2" s="170" t="s">
        <v>2472</v>
      </c>
      <c r="R2" s="170" t="s">
        <v>2473</v>
      </c>
      <c r="S2" s="171" t="s">
        <v>2474</v>
      </c>
      <c r="T2" s="172" t="s">
        <v>2475</v>
      </c>
      <c r="U2" s="172" t="s">
        <v>2476</v>
      </c>
      <c r="V2" s="172" t="s">
        <v>2477</v>
      </c>
      <c r="W2" s="172" t="s">
        <v>2478</v>
      </c>
      <c r="X2" s="172" t="s">
        <v>2479</v>
      </c>
      <c r="Y2" s="172" t="s">
        <v>2480</v>
      </c>
      <c r="Z2" s="172" t="s">
        <v>2481</v>
      </c>
      <c r="AA2" s="172" t="s">
        <v>2482</v>
      </c>
      <c r="AB2" s="172" t="s">
        <v>2483</v>
      </c>
      <c r="AC2" s="172" t="s">
        <v>2484</v>
      </c>
      <c r="AD2" s="172" t="s">
        <v>2485</v>
      </c>
      <c r="AE2" s="172" t="s">
        <v>2486</v>
      </c>
      <c r="AF2" s="172" t="s">
        <v>2487</v>
      </c>
      <c r="AG2" s="172" t="s">
        <v>2488</v>
      </c>
      <c r="AH2" s="172" t="s">
        <v>2489</v>
      </c>
      <c r="AI2" s="173" t="s">
        <v>2490</v>
      </c>
      <c r="AJ2" s="146">
        <v>2021</v>
      </c>
      <c r="AK2" s="146">
        <v>2030</v>
      </c>
      <c r="AL2" s="146">
        <v>2050</v>
      </c>
      <c r="AM2" s="174" t="s">
        <v>2491</v>
      </c>
      <c r="AN2" s="175" t="s">
        <v>2492</v>
      </c>
      <c r="AO2" s="167" t="s">
        <v>2493</v>
      </c>
      <c r="AP2" s="176" t="s">
        <v>2494</v>
      </c>
      <c r="AQ2" s="176" t="s">
        <v>2495</v>
      </c>
      <c r="AR2" s="174" t="s">
        <v>2496</v>
      </c>
      <c r="AS2" s="177" t="s">
        <v>708</v>
      </c>
      <c r="AT2" s="177" t="s">
        <v>447</v>
      </c>
      <c r="AU2" s="177" t="s">
        <v>2497</v>
      </c>
      <c r="AV2" s="177" t="s">
        <v>716</v>
      </c>
      <c r="AW2" s="177" t="s">
        <v>709</v>
      </c>
      <c r="AX2" s="177" t="s">
        <v>46</v>
      </c>
      <c r="AY2" s="177" t="s">
        <v>54</v>
      </c>
      <c r="AZ2" s="178" t="s">
        <v>53</v>
      </c>
      <c r="BA2" s="177" t="s">
        <v>708</v>
      </c>
      <c r="BB2" s="177" t="s">
        <v>447</v>
      </c>
      <c r="BC2" s="177" t="s">
        <v>2497</v>
      </c>
      <c r="BD2" s="177" t="s">
        <v>716</v>
      </c>
      <c r="BE2" s="177" t="s">
        <v>709</v>
      </c>
      <c r="BF2" s="177" t="s">
        <v>46</v>
      </c>
      <c r="BG2" s="177" t="s">
        <v>54</v>
      </c>
      <c r="BH2" s="178" t="s">
        <v>53</v>
      </c>
      <c r="BI2" s="177" t="s">
        <v>708</v>
      </c>
      <c r="BJ2" s="177" t="s">
        <v>447</v>
      </c>
      <c r="BK2" s="177" t="s">
        <v>2497</v>
      </c>
      <c r="BL2" s="177" t="s">
        <v>716</v>
      </c>
      <c r="BM2" s="177" t="s">
        <v>709</v>
      </c>
      <c r="BN2" s="177" t="s">
        <v>46</v>
      </c>
      <c r="BO2" s="177" t="s">
        <v>54</v>
      </c>
      <c r="BP2" s="178" t="s">
        <v>53</v>
      </c>
      <c r="BQ2" s="65" t="s">
        <v>2498</v>
      </c>
      <c r="BR2" s="65" t="s">
        <v>2499</v>
      </c>
      <c r="BS2" s="65" t="s">
        <v>2500</v>
      </c>
      <c r="BT2" s="65" t="s">
        <v>2501</v>
      </c>
      <c r="BU2" s="65" t="s">
        <v>2502</v>
      </c>
      <c r="BV2" s="65" t="s">
        <v>2503</v>
      </c>
      <c r="BW2" s="65" t="s">
        <v>2504</v>
      </c>
      <c r="BX2" s="65" t="s">
        <v>2505</v>
      </c>
      <c r="BY2" s="65" t="s">
        <v>2506</v>
      </c>
      <c r="BZ2" s="65" t="s">
        <v>2507</v>
      </c>
      <c r="CA2" s="65" t="s">
        <v>2508</v>
      </c>
      <c r="CB2" s="65" t="s">
        <v>2509</v>
      </c>
      <c r="CC2" s="65" t="s">
        <v>2510</v>
      </c>
      <c r="CD2" s="65" t="s">
        <v>2511</v>
      </c>
      <c r="CE2" s="65" t="s">
        <v>2512</v>
      </c>
      <c r="CF2" s="65" t="s">
        <v>2513</v>
      </c>
      <c r="CG2" s="65" t="s">
        <v>2514</v>
      </c>
      <c r="CH2" s="167" t="s">
        <v>2515</v>
      </c>
      <c r="CI2" s="179" t="s">
        <v>2516</v>
      </c>
      <c r="CJ2" s="180" t="s">
        <v>2517</v>
      </c>
      <c r="CK2" s="181" t="s">
        <v>2518</v>
      </c>
      <c r="CL2" s="146" t="s">
        <v>2519</v>
      </c>
      <c r="CM2" s="65" t="s">
        <v>2520</v>
      </c>
    </row>
    <row r="3" spans="1:91" s="58" customFormat="1" x14ac:dyDescent="0.25">
      <c r="A3" s="182" t="str">
        <f>About!$C$2</f>
        <v>Wisconsin</v>
      </c>
      <c r="B3" s="183">
        <f>ROUND(SUMIFS(B$4:B$54, $A$4:$A$54, $A$3),0)</f>
        <v>72333</v>
      </c>
      <c r="C3" s="184">
        <f t="shared" ref="C3" si="0">ROUND(SUMIFS(C$4:C$54, $A$4:$A$54, $A$3),0)</f>
        <v>72</v>
      </c>
      <c r="D3" s="183">
        <f>SUMIFS(D$4:D$54, $A$4:$A$54, $A$3)</f>
        <v>14492190</v>
      </c>
      <c r="E3" s="183">
        <f>SUMIFS(E$4:E$54, $A$4:$A$54, $A$3)</f>
        <v>10552037.999999976</v>
      </c>
      <c r="F3" s="134">
        <f>ROUND(SUMIFS(F$4:F$54,$A$4:$A$54,$A$3)*100,0)</f>
        <v>-27</v>
      </c>
      <c r="G3" s="58">
        <f>SUMIFS(G$4:G$54, $A$4:$A$54, $A$3)</f>
        <v>30</v>
      </c>
      <c r="H3" s="58">
        <f>SUMIFS(H$4:H$54, $A$4:$A$54, $A$3)</f>
        <v>0</v>
      </c>
      <c r="I3" s="134">
        <f>ROUND(SUMIFS(I$4:I$54,$A$4:$A$54,$A$3)*100,0)</f>
        <v>-100</v>
      </c>
      <c r="J3" s="134">
        <f>ROUND(SUMIFS(J$4:J$54, $A$4:$A$54, $A$3),0)</f>
        <v>5813</v>
      </c>
      <c r="K3" s="58">
        <f t="shared" ref="K3:AI3" si="1">ROUND(SUMIFS(K$4:K$54, $A$4:$A$54, $A$3),0)</f>
        <v>2116</v>
      </c>
      <c r="L3" s="134">
        <f t="shared" si="1"/>
        <v>2781</v>
      </c>
      <c r="M3" s="58">
        <f t="shared" si="1"/>
        <v>2650</v>
      </c>
      <c r="N3" s="58">
        <f t="shared" si="1"/>
        <v>50</v>
      </c>
      <c r="O3" s="58">
        <f t="shared" si="1"/>
        <v>0</v>
      </c>
      <c r="P3" s="58">
        <f t="shared" si="1"/>
        <v>0</v>
      </c>
      <c r="Q3" s="58">
        <f t="shared" si="1"/>
        <v>0</v>
      </c>
      <c r="R3" s="58">
        <f t="shared" si="1"/>
        <v>500</v>
      </c>
      <c r="S3" s="134">
        <f t="shared" si="1"/>
        <v>0</v>
      </c>
      <c r="T3" s="58">
        <f t="shared" si="1"/>
        <v>5487</v>
      </c>
      <c r="U3" s="58">
        <f t="shared" si="1"/>
        <v>2727</v>
      </c>
      <c r="V3" s="58">
        <f t="shared" si="1"/>
        <v>1201</v>
      </c>
      <c r="W3" s="58">
        <f t="shared" si="1"/>
        <v>386</v>
      </c>
      <c r="X3" s="58">
        <f t="shared" si="1"/>
        <v>307</v>
      </c>
      <c r="Y3" s="58">
        <f t="shared" si="1"/>
        <v>37</v>
      </c>
      <c r="Z3" s="58">
        <f t="shared" si="1"/>
        <v>0</v>
      </c>
      <c r="AA3" s="58">
        <f t="shared" si="1"/>
        <v>202</v>
      </c>
      <c r="AB3" s="58">
        <f t="shared" si="1"/>
        <v>0</v>
      </c>
      <c r="AC3" s="58">
        <f t="shared" si="1"/>
        <v>588</v>
      </c>
      <c r="AD3" s="58">
        <f t="shared" si="1"/>
        <v>3830</v>
      </c>
      <c r="AE3" s="58">
        <f t="shared" si="1"/>
        <v>0</v>
      </c>
      <c r="AF3" s="58">
        <f t="shared" si="1"/>
        <v>0</v>
      </c>
      <c r="AG3" s="58">
        <f t="shared" si="1"/>
        <v>0</v>
      </c>
      <c r="AH3" s="58">
        <f t="shared" si="1"/>
        <v>0</v>
      </c>
      <c r="AI3" s="134">
        <f t="shared" si="1"/>
        <v>0</v>
      </c>
      <c r="AJ3" s="58">
        <f>ROUND(SUMIFS(AJ$4:AJ$54,$A$4:$A$54,$A$3)*100,0)</f>
        <v>29</v>
      </c>
      <c r="AK3" s="58">
        <f t="shared" ref="AK3:AL3" si="2">ROUND(SUMIFS(AK$4:AK$54,$A$4:$A$54,$A$3)*100,0)</f>
        <v>29</v>
      </c>
      <c r="AL3" s="58">
        <f t="shared" si="2"/>
        <v>29</v>
      </c>
      <c r="AM3" s="58">
        <f>SUMIFS(AM$4:AM$54, $A$4:$A$54, $A$3)</f>
        <v>0</v>
      </c>
      <c r="AN3" s="58">
        <f t="shared" ref="AN3:AQ3" si="3">SUMIFS(AN$4:AN$54, $A$4:$A$54, $A$3)</f>
        <v>0</v>
      </c>
      <c r="AO3" s="134">
        <f t="shared" si="3"/>
        <v>0</v>
      </c>
      <c r="AP3" s="134">
        <f t="shared" si="3"/>
        <v>881</v>
      </c>
      <c r="AQ3" s="134">
        <f t="shared" si="3"/>
        <v>5931367</v>
      </c>
      <c r="AR3" s="134">
        <f>ROUND(SUMIFS(AR$4:AR$54,$A$4:$A$54,$A$3),2)</f>
        <v>14.85</v>
      </c>
      <c r="AS3" s="58">
        <f>SUMIFS(AS$4:AS$54, $A$4:$A$54, $A$3)</f>
        <v>0</v>
      </c>
      <c r="AT3" s="58">
        <f t="shared" ref="AT3:BH3" si="4">SUMIFS(AT$4:AT$54, $A$4:$A$54, $A$3)</f>
        <v>0</v>
      </c>
      <c r="AU3" s="58">
        <f t="shared" si="4"/>
        <v>0</v>
      </c>
      <c r="AV3" s="58">
        <f t="shared" si="4"/>
        <v>0</v>
      </c>
      <c r="AW3" s="58">
        <f t="shared" si="4"/>
        <v>22363816630709.699</v>
      </c>
      <c r="AX3" s="58">
        <f t="shared" si="4"/>
        <v>0</v>
      </c>
      <c r="AY3" s="58">
        <f t="shared" si="4"/>
        <v>0</v>
      </c>
      <c r="AZ3" s="58">
        <f t="shared" si="4"/>
        <v>0</v>
      </c>
      <c r="BA3" s="58">
        <f t="shared" si="4"/>
        <v>0</v>
      </c>
      <c r="BB3" s="58">
        <f t="shared" si="4"/>
        <v>0</v>
      </c>
      <c r="BC3" s="58">
        <f t="shared" si="4"/>
        <v>1239163234846.9299</v>
      </c>
      <c r="BD3" s="58">
        <f t="shared" si="4"/>
        <v>6963895646265.8203</v>
      </c>
      <c r="BE3" s="58">
        <f t="shared" si="4"/>
        <v>28141063403989.5</v>
      </c>
      <c r="BF3" s="58">
        <f t="shared" si="4"/>
        <v>0</v>
      </c>
      <c r="BG3" s="58">
        <f t="shared" si="4"/>
        <v>29350203201769</v>
      </c>
      <c r="BH3" s="58">
        <f t="shared" si="4"/>
        <v>58193542832674.297</v>
      </c>
      <c r="BI3" s="58">
        <f>ROUND(SUMIFS(BI$4:BI$54,$A$4:$A$54,$A$3),2)</f>
        <v>0</v>
      </c>
      <c r="BJ3" s="58">
        <f t="shared" ref="BJ3:BP3" si="5">ROUND(SUMIFS(BJ$4:BJ$54,$A$4:$A$54,$A$3),2)</f>
        <v>0</v>
      </c>
      <c r="BK3" s="58">
        <f t="shared" si="5"/>
        <v>0</v>
      </c>
      <c r="BL3" s="58">
        <f t="shared" si="5"/>
        <v>0</v>
      </c>
      <c r="BM3" s="58">
        <f t="shared" si="5"/>
        <v>79.47</v>
      </c>
      <c r="BN3" s="58">
        <f t="shared" si="5"/>
        <v>0</v>
      </c>
      <c r="BO3" s="58">
        <f t="shared" si="5"/>
        <v>0</v>
      </c>
      <c r="BP3" s="134">
        <f t="shared" si="5"/>
        <v>0</v>
      </c>
      <c r="BQ3" s="134">
        <f t="shared" ref="BQ3:BR3" si="6">ROUND(SUMIFS(BQ$4:BQ$54,$A$4:$A$54,$A$3)*100,0)</f>
        <v>3</v>
      </c>
      <c r="BR3" s="134">
        <f t="shared" si="6"/>
        <v>3</v>
      </c>
      <c r="BS3" s="134">
        <f>ROUND(SUMIFS(BS$4:BS$54,$A$4:$A$54,$A$3)*100,0)</f>
        <v>38</v>
      </c>
      <c r="BT3" s="134">
        <f>ROUND(SUMIFS(BT$4:BT$54,$A$4:$A$54,$A$3)*100,0)</f>
        <v>35</v>
      </c>
      <c r="BU3" s="134">
        <f t="shared" ref="BU3:CH3" si="7">ROUND(SUMIFS(BU$4:BU$54,$A$4:$A$54,$A$3)*100,0)</f>
        <v>64</v>
      </c>
      <c r="BV3" s="134">
        <f t="shared" si="7"/>
        <v>75</v>
      </c>
      <c r="BW3" s="134">
        <f t="shared" si="7"/>
        <v>8</v>
      </c>
      <c r="BX3" s="134">
        <f t="shared" si="7"/>
        <v>11</v>
      </c>
      <c r="BY3" s="134">
        <f t="shared" si="7"/>
        <v>39</v>
      </c>
      <c r="BZ3" s="134">
        <f>ROUND(SUMIFS(BZ$4:BZ$54,$A$4:$A$54,$A$3)*100,0)</f>
        <v>39</v>
      </c>
      <c r="CA3" s="134">
        <f>ROUND(SUMIFS(CA$4:CA$54,$A$4:$A$54,$A$3)*100,0)</f>
        <v>100</v>
      </c>
      <c r="CB3" s="134">
        <f>ROUND(SUMIFS(CB$4:CB$54,$A$4:$A$54,$A$3)*100,0)</f>
        <v>100</v>
      </c>
      <c r="CC3" s="134">
        <f t="shared" si="7"/>
        <v>8</v>
      </c>
      <c r="CD3" s="134">
        <f t="shared" si="7"/>
        <v>11</v>
      </c>
      <c r="CE3" s="134">
        <f t="shared" si="7"/>
        <v>39</v>
      </c>
      <c r="CF3" s="134">
        <f t="shared" si="7"/>
        <v>39</v>
      </c>
      <c r="CG3" s="134">
        <f t="shared" si="7"/>
        <v>100</v>
      </c>
      <c r="CH3" s="134">
        <f t="shared" si="7"/>
        <v>100</v>
      </c>
      <c r="CI3" s="58">
        <f>SUMIFS(CI$4:CI$54, $A$4:$A$54, $A$3)</f>
        <v>0</v>
      </c>
      <c r="CJ3" s="58">
        <f t="shared" ref="CJ3:CK3" si="8">SUMIFS(CJ$4:CJ$54, $A$4:$A$54, $A$3)</f>
        <v>0</v>
      </c>
      <c r="CK3" s="58">
        <f t="shared" si="8"/>
        <v>0</v>
      </c>
      <c r="CL3" s="58" t="str">
        <f>_xlfn.XLOOKUP($A$3,A4:A54,CL4:CL54,0,0,1)</f>
        <v>FALSE</v>
      </c>
      <c r="CM3" s="58">
        <f>SUMIFS(CM$4:CM$54, $A$4:$A$54, $A$3)</f>
        <v>0</v>
      </c>
    </row>
    <row r="4" spans="1:91" x14ac:dyDescent="0.25">
      <c r="A4" t="s">
        <v>2286</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2287</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2288</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2289</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2290</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2296</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2302</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2092</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2521</v>
      </c>
    </row>
    <row r="12" spans="1:91" x14ac:dyDescent="0.25">
      <c r="A12" t="s">
        <v>2308</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2313</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2317</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2318</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2319</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2320</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2321</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2322</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2323</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2324</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2327</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2332</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2337</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2343</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2348</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2354</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2360</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2361</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2362</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2364</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2368</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2369</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2370</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2375</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2381</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2384</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2388</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2392</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2393</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2394</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2399</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2404</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2409</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2410</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2411</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2412</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2413</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2414</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2416</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2420</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2424</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2425</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2426</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D1" zoomScale="70" zoomScaleNormal="70" workbookViewId="0">
      <selection activeCell="P3" sqref="P3"/>
    </sheetView>
  </sheetViews>
  <sheetFormatPr defaultColWidth="9.140625" defaultRowHeight="15" x14ac:dyDescent="0.25"/>
  <cols>
    <col min="1" max="1" width="11.7109375" customWidth="1"/>
    <col min="2" max="2" width="11.7109375" style="232" customWidth="1"/>
    <col min="3" max="3" width="88.42578125" customWidth="1"/>
    <col min="4" max="7" width="11.7109375" customWidth="1"/>
    <col min="8" max="8" width="11.7109375" style="15" customWidth="1"/>
    <col min="9" max="9" width="11.7109375" style="232"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37" t="s">
        <v>3</v>
      </c>
      <c r="B1" s="238" t="s">
        <v>0</v>
      </c>
      <c r="C1" s="239" t="s">
        <v>1</v>
      </c>
      <c r="D1" s="239" t="s">
        <v>35</v>
      </c>
      <c r="E1" s="239" t="s">
        <v>36</v>
      </c>
      <c r="F1" s="239" t="s">
        <v>82</v>
      </c>
      <c r="G1" s="239" t="s">
        <v>83</v>
      </c>
      <c r="H1" s="153" t="s">
        <v>454</v>
      </c>
      <c r="I1" s="240" t="s">
        <v>68</v>
      </c>
      <c r="J1" s="154" t="s">
        <v>341</v>
      </c>
      <c r="K1" s="237" t="s">
        <v>506</v>
      </c>
      <c r="L1" s="237" t="s">
        <v>69</v>
      </c>
      <c r="M1" s="237" t="s">
        <v>70</v>
      </c>
      <c r="N1" s="237" t="s">
        <v>81</v>
      </c>
      <c r="O1" s="237" t="s">
        <v>28</v>
      </c>
      <c r="P1" s="237" t="s">
        <v>2</v>
      </c>
      <c r="Q1" s="237" t="s">
        <v>438</v>
      </c>
      <c r="R1" s="237" t="s">
        <v>187</v>
      </c>
    </row>
    <row r="2" spans="1:18" s="143" customFormat="1" x14ac:dyDescent="0.25">
      <c r="A2" s="76" t="str">
        <f>IF(ISBLANK(INDEX('Policy Characteristics'!A:A,MATCH($C2,'Policy Characteristics'!$C:$C,0))),"",INDEX('Policy Characteristics'!A:A,MATCH($C2,'Policy Characteristics'!$C:$C,0)))</f>
        <v>Transportation</v>
      </c>
      <c r="B2" s="228" t="str">
        <f>IF(ISBLANK(INDEX('Policy Characteristics'!B:B,MATCH($C2,'Policy Characteristics'!$C:$C,0))),"",INDEX('Policy Characteristics'!B:B,MATCH($C2,'Policy Characteristics'!$C:$C,0)))</f>
        <v>Conventional Pollutant Standards</v>
      </c>
      <c r="C2" s="143" t="s">
        <v>625</v>
      </c>
      <c r="D2" s="143" t="s">
        <v>37</v>
      </c>
      <c r="E2" s="143" t="s">
        <v>480</v>
      </c>
      <c r="F2" s="143" t="s">
        <v>1630</v>
      </c>
      <c r="G2" s="143" t="s">
        <v>669</v>
      </c>
      <c r="H2" s="80">
        <v>300</v>
      </c>
      <c r="I2" s="241" t="s">
        <v>43</v>
      </c>
      <c r="J2" s="230"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3">
        <f>IF(ISBLANK(INDEX('Policy Characteristics'!F:F,MATCH($C2,'Policy Characteristics'!$C:$C,0))),"",INDEX('Policy Characteristics'!F:F,MATCH($C2,'Policy Characteristics'!$C:$C,0)))</f>
        <v>0</v>
      </c>
      <c r="M2" s="233">
        <f>IF(ISBLANK(INDEX('Policy Characteristics'!G:G,MATCH($C2,'Policy Characteristics'!$C:$C,0))),"",INDEX('Policy Characteristics'!G:G,MATCH($C2,'Policy Characteristics'!$C:$C,0)))</f>
        <v>1</v>
      </c>
      <c r="N2" s="233">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28"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1630</v>
      </c>
      <c r="G3" s="143" t="s">
        <v>474</v>
      </c>
      <c r="H3" s="80">
        <v>301</v>
      </c>
      <c r="I3" s="241" t="s">
        <v>43</v>
      </c>
      <c r="J3" s="230"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3">
        <f>IF(ISBLANK(INDEX('Policy Characteristics'!F:F,MATCH($C3,'Policy Characteristics'!$C:$C,0))),"",INDEX('Policy Characteristics'!F:F,MATCH($C3,'Policy Characteristics'!$C:$C,0)))</f>
        <v>0</v>
      </c>
      <c r="M3" s="233">
        <f>IF(ISBLANK(INDEX('Policy Characteristics'!G:G,MATCH($C3,'Policy Characteristics'!$C:$C,0))),"",INDEX('Policy Characteristics'!G:G,MATCH($C3,'Policy Characteristics'!$C:$C,0)))</f>
        <v>1</v>
      </c>
      <c r="N3" s="233">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28"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1630</v>
      </c>
      <c r="G4" s="143" t="s">
        <v>481</v>
      </c>
      <c r="H4" s="80">
        <v>302</v>
      </c>
      <c r="I4" s="241" t="s">
        <v>43</v>
      </c>
      <c r="J4" s="230"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3">
        <f>IF(ISBLANK(INDEX('Policy Characteristics'!F:F,MATCH($C4,'Policy Characteristics'!$C:$C,0))),"",INDEX('Policy Characteristics'!F:F,MATCH($C4,'Policy Characteristics'!$C:$C,0)))</f>
        <v>0</v>
      </c>
      <c r="M4" s="233">
        <f>IF(ISBLANK(INDEX('Policy Characteristics'!G:G,MATCH($C4,'Policy Characteristics'!$C:$C,0))),"",INDEX('Policy Characteristics'!G:G,MATCH($C4,'Policy Characteristics'!$C:$C,0)))</f>
        <v>1</v>
      </c>
      <c r="N4" s="233">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28"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1630</v>
      </c>
      <c r="G5" s="143" t="s">
        <v>482</v>
      </c>
      <c r="H5" s="80">
        <v>303</v>
      </c>
      <c r="I5" s="241" t="s">
        <v>43</v>
      </c>
      <c r="J5" s="230"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3">
        <f>IF(ISBLANK(INDEX('Policy Characteristics'!F:F,MATCH($C5,'Policy Characteristics'!$C:$C,0))),"",INDEX('Policy Characteristics'!F:F,MATCH($C5,'Policy Characteristics'!$C:$C,0)))</f>
        <v>0</v>
      </c>
      <c r="M5" s="233">
        <f>IF(ISBLANK(INDEX('Policy Characteristics'!G:G,MATCH($C5,'Policy Characteristics'!$C:$C,0))),"",INDEX('Policy Characteristics'!G:G,MATCH($C5,'Policy Characteristics'!$C:$C,0)))</f>
        <v>1</v>
      </c>
      <c r="N5" s="233">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28"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1630</v>
      </c>
      <c r="G6" s="143" t="s">
        <v>561</v>
      </c>
      <c r="H6" s="80">
        <v>304</v>
      </c>
      <c r="I6" s="241" t="s">
        <v>43</v>
      </c>
      <c r="J6" s="230"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3">
        <f>IF(ISBLANK(INDEX('Policy Characteristics'!F:F,MATCH($C6,'Policy Characteristics'!$C:$C,0))),"",INDEX('Policy Characteristics'!F:F,MATCH($C6,'Policy Characteristics'!$C:$C,0)))</f>
        <v>0</v>
      </c>
      <c r="M6" s="233">
        <f>IF(ISBLANK(INDEX('Policy Characteristics'!G:G,MATCH($C6,'Policy Characteristics'!$C:$C,0))),"",INDEX('Policy Characteristics'!G:G,MATCH($C6,'Policy Characteristics'!$C:$C,0)))</f>
        <v>1</v>
      </c>
      <c r="N6" s="233">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28"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1630</v>
      </c>
      <c r="G7" s="143" t="s">
        <v>484</v>
      </c>
      <c r="H7" s="80">
        <v>305</v>
      </c>
      <c r="I7" s="241" t="s">
        <v>43</v>
      </c>
      <c r="J7" s="230"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3">
        <f>IF(ISBLANK(INDEX('Policy Characteristics'!F:F,MATCH($C7,'Policy Characteristics'!$C:$C,0))),"",INDEX('Policy Characteristics'!F:F,MATCH($C7,'Policy Characteristics'!$C:$C,0)))</f>
        <v>0</v>
      </c>
      <c r="M7" s="233">
        <f>IF(ISBLANK(INDEX('Policy Characteristics'!G:G,MATCH($C7,'Policy Characteristics'!$C:$C,0))),"",INDEX('Policy Characteristics'!G:G,MATCH($C7,'Policy Characteristics'!$C:$C,0)))</f>
        <v>1</v>
      </c>
      <c r="N7" s="233">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28"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1630</v>
      </c>
      <c r="G8" s="143" t="s">
        <v>485</v>
      </c>
      <c r="H8" s="80">
        <v>306</v>
      </c>
      <c r="I8" s="241" t="s">
        <v>43</v>
      </c>
      <c r="J8" s="230"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3">
        <f>IF(ISBLANK(INDEX('Policy Characteristics'!F:F,MATCH($C8,'Policy Characteristics'!$C:$C,0))),"",INDEX('Policy Characteristics'!F:F,MATCH($C8,'Policy Characteristics'!$C:$C,0)))</f>
        <v>0</v>
      </c>
      <c r="M8" s="233">
        <f>IF(ISBLANK(INDEX('Policy Characteristics'!G:G,MATCH($C8,'Policy Characteristics'!$C:$C,0))),"",INDEX('Policy Characteristics'!G:G,MATCH($C8,'Policy Characteristics'!$C:$C,0)))</f>
        <v>1</v>
      </c>
      <c r="N8" s="233">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28"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1630</v>
      </c>
      <c r="G9" s="143" t="s">
        <v>486</v>
      </c>
      <c r="H9" s="80">
        <v>307</v>
      </c>
      <c r="I9" s="241" t="s">
        <v>43</v>
      </c>
      <c r="J9" s="230"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3">
        <f>IF(ISBLANK(INDEX('Policy Characteristics'!F:F,MATCH($C9,'Policy Characteristics'!$C:$C,0))),"",INDEX('Policy Characteristics'!F:F,MATCH($C9,'Policy Characteristics'!$C:$C,0)))</f>
        <v>0</v>
      </c>
      <c r="M9" s="233">
        <f>IF(ISBLANK(INDEX('Policy Characteristics'!G:G,MATCH($C9,'Policy Characteristics'!$C:$C,0))),"",INDEX('Policy Characteristics'!G:G,MATCH($C9,'Policy Characteristics'!$C:$C,0)))</f>
        <v>1</v>
      </c>
      <c r="N9" s="233">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28"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1630</v>
      </c>
      <c r="G10" s="143" t="s">
        <v>487</v>
      </c>
      <c r="H10" s="80">
        <v>308</v>
      </c>
      <c r="I10" s="229" t="s">
        <v>44</v>
      </c>
      <c r="J10" s="230"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3">
        <f>IF(ISBLANK(INDEX('Policy Characteristics'!F:F,MATCH($C10,'Policy Characteristics'!$C:$C,0))),"",INDEX('Policy Characteristics'!F:F,MATCH($C10,'Policy Characteristics'!$C:$C,0)))</f>
        <v>0</v>
      </c>
      <c r="M10" s="233">
        <f>IF(ISBLANK(INDEX('Policy Characteristics'!G:G,MATCH($C10,'Policy Characteristics'!$C:$C,0))),"",INDEX('Policy Characteristics'!G:G,MATCH($C10,'Policy Characteristics'!$C:$C,0)))</f>
        <v>1</v>
      </c>
      <c r="N10" s="233">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28"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1630</v>
      </c>
      <c r="G11" s="143" t="s">
        <v>488</v>
      </c>
      <c r="H11" s="80">
        <v>309</v>
      </c>
      <c r="I11" s="229" t="s">
        <v>44</v>
      </c>
      <c r="J11" s="230"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3">
        <f>IF(ISBLANK(INDEX('Policy Characteristics'!F:F,MATCH($C11,'Policy Characteristics'!$C:$C,0))),"",INDEX('Policy Characteristics'!F:F,MATCH($C11,'Policy Characteristics'!$C:$C,0)))</f>
        <v>0</v>
      </c>
      <c r="M11" s="233">
        <f>IF(ISBLANK(INDEX('Policy Characteristics'!G:G,MATCH($C11,'Policy Characteristics'!$C:$C,0))),"",INDEX('Policy Characteristics'!G:G,MATCH($C11,'Policy Characteristics'!$C:$C,0)))</f>
        <v>1</v>
      </c>
      <c r="N11" s="233">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28"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1627</v>
      </c>
      <c r="G12" s="143" t="s">
        <v>669</v>
      </c>
      <c r="H12" s="80">
        <v>310</v>
      </c>
      <c r="I12" s="241" t="s">
        <v>43</v>
      </c>
      <c r="J12" s="230"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3">
        <f>IF(ISBLANK(INDEX('Policy Characteristics'!F:F,MATCH($C12,'Policy Characteristics'!$C:$C,0))),"",INDEX('Policy Characteristics'!F:F,MATCH($C12,'Policy Characteristics'!$C:$C,0)))</f>
        <v>0</v>
      </c>
      <c r="M12" s="233">
        <f>IF(ISBLANK(INDEX('Policy Characteristics'!G:G,MATCH($C12,'Policy Characteristics'!$C:$C,0))),"",INDEX('Policy Characteristics'!G:G,MATCH($C12,'Policy Characteristics'!$C:$C,0)))</f>
        <v>1</v>
      </c>
      <c r="N12" s="233">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28"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1627</v>
      </c>
      <c r="G13" s="143" t="s">
        <v>474</v>
      </c>
      <c r="H13" s="80">
        <v>311</v>
      </c>
      <c r="I13" s="241" t="s">
        <v>43</v>
      </c>
      <c r="J13" s="230"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3">
        <f>IF(ISBLANK(INDEX('Policy Characteristics'!F:F,MATCH($C13,'Policy Characteristics'!$C:$C,0))),"",INDEX('Policy Characteristics'!F:F,MATCH($C13,'Policy Characteristics'!$C:$C,0)))</f>
        <v>0</v>
      </c>
      <c r="M13" s="233">
        <f>IF(ISBLANK(INDEX('Policy Characteristics'!G:G,MATCH($C13,'Policy Characteristics'!$C:$C,0))),"",INDEX('Policy Characteristics'!G:G,MATCH($C13,'Policy Characteristics'!$C:$C,0)))</f>
        <v>1</v>
      </c>
      <c r="N13" s="233">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28"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1627</v>
      </c>
      <c r="G14" s="143" t="s">
        <v>481</v>
      </c>
      <c r="H14" s="80">
        <v>312</v>
      </c>
      <c r="I14" s="241" t="s">
        <v>43</v>
      </c>
      <c r="J14" s="230"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3">
        <f>IF(ISBLANK(INDEX('Policy Characteristics'!F:F,MATCH($C14,'Policy Characteristics'!$C:$C,0))),"",INDEX('Policy Characteristics'!F:F,MATCH($C14,'Policy Characteristics'!$C:$C,0)))</f>
        <v>0</v>
      </c>
      <c r="M14" s="233">
        <f>IF(ISBLANK(INDEX('Policy Characteristics'!G:G,MATCH($C14,'Policy Characteristics'!$C:$C,0))),"",INDEX('Policy Characteristics'!G:G,MATCH($C14,'Policy Characteristics'!$C:$C,0)))</f>
        <v>1</v>
      </c>
      <c r="N14" s="233">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28"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1627</v>
      </c>
      <c r="G15" s="143" t="s">
        <v>482</v>
      </c>
      <c r="H15" s="80">
        <v>313</v>
      </c>
      <c r="I15" s="241" t="s">
        <v>43</v>
      </c>
      <c r="J15" s="230"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3">
        <f>IF(ISBLANK(INDEX('Policy Characteristics'!F:F,MATCH($C15,'Policy Characteristics'!$C:$C,0))),"",INDEX('Policy Characteristics'!F:F,MATCH($C15,'Policy Characteristics'!$C:$C,0)))</f>
        <v>0</v>
      </c>
      <c r="M15" s="233">
        <f>IF(ISBLANK(INDEX('Policy Characteristics'!G:G,MATCH($C15,'Policy Characteristics'!$C:$C,0))),"",INDEX('Policy Characteristics'!G:G,MATCH($C15,'Policy Characteristics'!$C:$C,0)))</f>
        <v>1</v>
      </c>
      <c r="N15" s="233">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28"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1627</v>
      </c>
      <c r="G16" s="143" t="s">
        <v>561</v>
      </c>
      <c r="H16" s="80">
        <v>314</v>
      </c>
      <c r="I16" s="241" t="s">
        <v>43</v>
      </c>
      <c r="J16" s="230"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3">
        <f>IF(ISBLANK(INDEX('Policy Characteristics'!F:F,MATCH($C16,'Policy Characteristics'!$C:$C,0))),"",INDEX('Policy Characteristics'!F:F,MATCH($C16,'Policy Characteristics'!$C:$C,0)))</f>
        <v>0</v>
      </c>
      <c r="M16" s="233">
        <f>IF(ISBLANK(INDEX('Policy Characteristics'!G:G,MATCH($C16,'Policy Characteristics'!$C:$C,0))),"",INDEX('Policy Characteristics'!G:G,MATCH($C16,'Policy Characteristics'!$C:$C,0)))</f>
        <v>1</v>
      </c>
      <c r="N16" s="233">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28"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1627</v>
      </c>
      <c r="G17" s="143" t="s">
        <v>484</v>
      </c>
      <c r="H17" s="80">
        <v>315</v>
      </c>
      <c r="I17" s="241" t="s">
        <v>43</v>
      </c>
      <c r="J17" s="230"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3">
        <f>IF(ISBLANK(INDEX('Policy Characteristics'!F:F,MATCH($C17,'Policy Characteristics'!$C:$C,0))),"",INDEX('Policy Characteristics'!F:F,MATCH($C17,'Policy Characteristics'!$C:$C,0)))</f>
        <v>0</v>
      </c>
      <c r="M17" s="233">
        <f>IF(ISBLANK(INDEX('Policy Characteristics'!G:G,MATCH($C17,'Policy Characteristics'!$C:$C,0))),"",INDEX('Policy Characteristics'!G:G,MATCH($C17,'Policy Characteristics'!$C:$C,0)))</f>
        <v>1</v>
      </c>
      <c r="N17" s="233">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28"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1627</v>
      </c>
      <c r="G18" s="143" t="s">
        <v>485</v>
      </c>
      <c r="H18" s="80">
        <v>316</v>
      </c>
      <c r="I18" s="241" t="s">
        <v>43</v>
      </c>
      <c r="J18" s="230"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3">
        <f>IF(ISBLANK(INDEX('Policy Characteristics'!F:F,MATCH($C18,'Policy Characteristics'!$C:$C,0))),"",INDEX('Policy Characteristics'!F:F,MATCH($C18,'Policy Characteristics'!$C:$C,0)))</f>
        <v>0</v>
      </c>
      <c r="M18" s="233">
        <f>IF(ISBLANK(INDEX('Policy Characteristics'!G:G,MATCH($C18,'Policy Characteristics'!$C:$C,0))),"",INDEX('Policy Characteristics'!G:G,MATCH($C18,'Policy Characteristics'!$C:$C,0)))</f>
        <v>1</v>
      </c>
      <c r="N18" s="233">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28"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1627</v>
      </c>
      <c r="G19" s="143" t="s">
        <v>486</v>
      </c>
      <c r="H19" s="80">
        <v>317</v>
      </c>
      <c r="I19" s="241" t="s">
        <v>43</v>
      </c>
      <c r="J19" s="230"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3">
        <f>IF(ISBLANK(INDEX('Policy Characteristics'!F:F,MATCH($C19,'Policy Characteristics'!$C:$C,0))),"",INDEX('Policy Characteristics'!F:F,MATCH($C19,'Policy Characteristics'!$C:$C,0)))</f>
        <v>0</v>
      </c>
      <c r="M19" s="233">
        <f>IF(ISBLANK(INDEX('Policy Characteristics'!G:G,MATCH($C19,'Policy Characteristics'!$C:$C,0))),"",INDEX('Policy Characteristics'!G:G,MATCH($C19,'Policy Characteristics'!$C:$C,0)))</f>
        <v>1</v>
      </c>
      <c r="N19" s="233">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28"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1627</v>
      </c>
      <c r="G20" s="143" t="s">
        <v>487</v>
      </c>
      <c r="H20" s="80">
        <v>318</v>
      </c>
      <c r="I20" s="229" t="s">
        <v>44</v>
      </c>
      <c r="J20" s="230"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3">
        <f>IF(ISBLANK(INDEX('Policy Characteristics'!F:F,MATCH($C20,'Policy Characteristics'!$C:$C,0))),"",INDEX('Policy Characteristics'!F:F,MATCH($C20,'Policy Characteristics'!$C:$C,0)))</f>
        <v>0</v>
      </c>
      <c r="M20" s="233">
        <f>IF(ISBLANK(INDEX('Policy Characteristics'!G:G,MATCH($C20,'Policy Characteristics'!$C:$C,0))),"",INDEX('Policy Characteristics'!G:G,MATCH($C20,'Policy Characteristics'!$C:$C,0)))</f>
        <v>1</v>
      </c>
      <c r="N20" s="233">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28"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1627</v>
      </c>
      <c r="G21" s="143" t="s">
        <v>488</v>
      </c>
      <c r="H21" s="80">
        <v>319</v>
      </c>
      <c r="I21" s="229" t="s">
        <v>44</v>
      </c>
      <c r="J21" s="230"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3">
        <f>IF(ISBLANK(INDEX('Policy Characteristics'!F:F,MATCH($C21,'Policy Characteristics'!$C:$C,0))),"",INDEX('Policy Characteristics'!F:F,MATCH($C21,'Policy Characteristics'!$C:$C,0)))</f>
        <v>0</v>
      </c>
      <c r="M21" s="233">
        <f>IF(ISBLANK(INDEX('Policy Characteristics'!G:G,MATCH($C21,'Policy Characteristics'!$C:$C,0))),"",INDEX('Policy Characteristics'!G:G,MATCH($C21,'Policy Characteristics'!$C:$C,0)))</f>
        <v>1</v>
      </c>
      <c r="N21" s="233">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28"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1484</v>
      </c>
      <c r="G22" s="143" t="s">
        <v>669</v>
      </c>
      <c r="H22" s="80">
        <v>320</v>
      </c>
      <c r="I22" s="241" t="s">
        <v>43</v>
      </c>
      <c r="J22" s="230"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3">
        <f>IF(ISBLANK(INDEX('Policy Characteristics'!F:F,MATCH($C22,'Policy Characteristics'!$C:$C,0))),"",INDEX('Policy Characteristics'!F:F,MATCH($C22,'Policy Characteristics'!$C:$C,0)))</f>
        <v>0</v>
      </c>
      <c r="M22" s="233">
        <f>IF(ISBLANK(INDEX('Policy Characteristics'!G:G,MATCH($C22,'Policy Characteristics'!$C:$C,0))),"",INDEX('Policy Characteristics'!G:G,MATCH($C22,'Policy Characteristics'!$C:$C,0)))</f>
        <v>1</v>
      </c>
      <c r="N22" s="233">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28"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1484</v>
      </c>
      <c r="G23" s="143" t="s">
        <v>474</v>
      </c>
      <c r="H23" s="80">
        <v>321</v>
      </c>
      <c r="I23" s="229" t="s">
        <v>44</v>
      </c>
      <c r="J23" s="230"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3">
        <f>IF(ISBLANK(INDEX('Policy Characteristics'!F:F,MATCH($C23,'Policy Characteristics'!$C:$C,0))),"",INDEX('Policy Characteristics'!F:F,MATCH($C23,'Policy Characteristics'!$C:$C,0)))</f>
        <v>0</v>
      </c>
      <c r="M23" s="233">
        <f>IF(ISBLANK(INDEX('Policy Characteristics'!G:G,MATCH($C23,'Policy Characteristics'!$C:$C,0))),"",INDEX('Policy Characteristics'!G:G,MATCH($C23,'Policy Characteristics'!$C:$C,0)))</f>
        <v>1</v>
      </c>
      <c r="N23" s="233">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28"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1484</v>
      </c>
      <c r="G24" s="143" t="s">
        <v>481</v>
      </c>
      <c r="H24" s="80">
        <v>322</v>
      </c>
      <c r="I24" s="241" t="s">
        <v>43</v>
      </c>
      <c r="J24" s="230"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3">
        <f>IF(ISBLANK(INDEX('Policy Characteristics'!F:F,MATCH($C24,'Policy Characteristics'!$C:$C,0))),"",INDEX('Policy Characteristics'!F:F,MATCH($C24,'Policy Characteristics'!$C:$C,0)))</f>
        <v>0</v>
      </c>
      <c r="M24" s="233">
        <f>IF(ISBLANK(INDEX('Policy Characteristics'!G:G,MATCH($C24,'Policy Characteristics'!$C:$C,0))),"",INDEX('Policy Characteristics'!G:G,MATCH($C24,'Policy Characteristics'!$C:$C,0)))</f>
        <v>1</v>
      </c>
      <c r="N24" s="233">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28"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1484</v>
      </c>
      <c r="G25" s="143" t="s">
        <v>482</v>
      </c>
      <c r="H25" s="80">
        <v>323</v>
      </c>
      <c r="I25" s="229" t="s">
        <v>44</v>
      </c>
      <c r="J25" s="230"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3">
        <f>IF(ISBLANK(INDEX('Policy Characteristics'!F:F,MATCH($C25,'Policy Characteristics'!$C:$C,0))),"",INDEX('Policy Characteristics'!F:F,MATCH($C25,'Policy Characteristics'!$C:$C,0)))</f>
        <v>0</v>
      </c>
      <c r="M25" s="233">
        <f>IF(ISBLANK(INDEX('Policy Characteristics'!G:G,MATCH($C25,'Policy Characteristics'!$C:$C,0))),"",INDEX('Policy Characteristics'!G:G,MATCH($C25,'Policy Characteristics'!$C:$C,0)))</f>
        <v>1</v>
      </c>
      <c r="N25" s="233">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28"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1484</v>
      </c>
      <c r="G26" s="143" t="s">
        <v>561</v>
      </c>
      <c r="H26" s="80">
        <v>324</v>
      </c>
      <c r="I26" s="229" t="s">
        <v>44</v>
      </c>
      <c r="J26" s="230"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3">
        <f>IF(ISBLANK(INDEX('Policy Characteristics'!F:F,MATCH($C26,'Policy Characteristics'!$C:$C,0))),"",INDEX('Policy Characteristics'!F:F,MATCH($C26,'Policy Characteristics'!$C:$C,0)))</f>
        <v>0</v>
      </c>
      <c r="M26" s="233">
        <f>IF(ISBLANK(INDEX('Policy Characteristics'!G:G,MATCH($C26,'Policy Characteristics'!$C:$C,0))),"",INDEX('Policy Characteristics'!G:G,MATCH($C26,'Policy Characteristics'!$C:$C,0)))</f>
        <v>1</v>
      </c>
      <c r="N26" s="233">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28"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1484</v>
      </c>
      <c r="G27" s="143" t="s">
        <v>484</v>
      </c>
      <c r="H27" s="80">
        <v>325</v>
      </c>
      <c r="I27" s="229" t="s">
        <v>44</v>
      </c>
      <c r="J27" s="230"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3">
        <f>IF(ISBLANK(INDEX('Policy Characteristics'!F:F,MATCH($C27,'Policy Characteristics'!$C:$C,0))),"",INDEX('Policy Characteristics'!F:F,MATCH($C27,'Policy Characteristics'!$C:$C,0)))</f>
        <v>0</v>
      </c>
      <c r="M27" s="233">
        <f>IF(ISBLANK(INDEX('Policy Characteristics'!G:G,MATCH($C27,'Policy Characteristics'!$C:$C,0))),"",INDEX('Policy Characteristics'!G:G,MATCH($C27,'Policy Characteristics'!$C:$C,0)))</f>
        <v>1</v>
      </c>
      <c r="N27" s="233">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28"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1484</v>
      </c>
      <c r="G28" s="143" t="s">
        <v>485</v>
      </c>
      <c r="H28" s="80">
        <v>326</v>
      </c>
      <c r="I28" s="229" t="s">
        <v>44</v>
      </c>
      <c r="J28" s="230"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3">
        <f>IF(ISBLANK(INDEX('Policy Characteristics'!F:F,MATCH($C28,'Policy Characteristics'!$C:$C,0))),"",INDEX('Policy Characteristics'!F:F,MATCH($C28,'Policy Characteristics'!$C:$C,0)))</f>
        <v>0</v>
      </c>
      <c r="M28" s="233">
        <f>IF(ISBLANK(INDEX('Policy Characteristics'!G:G,MATCH($C28,'Policy Characteristics'!$C:$C,0))),"",INDEX('Policy Characteristics'!G:G,MATCH($C28,'Policy Characteristics'!$C:$C,0)))</f>
        <v>1</v>
      </c>
      <c r="N28" s="233">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28"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1484</v>
      </c>
      <c r="G29" s="143" t="s">
        <v>486</v>
      </c>
      <c r="H29" s="80">
        <v>327</v>
      </c>
      <c r="I29" s="229" t="s">
        <v>44</v>
      </c>
      <c r="J29" s="230"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3">
        <f>IF(ISBLANK(INDEX('Policy Characteristics'!F:F,MATCH($C29,'Policy Characteristics'!$C:$C,0))),"",INDEX('Policy Characteristics'!F:F,MATCH($C29,'Policy Characteristics'!$C:$C,0)))</f>
        <v>0</v>
      </c>
      <c r="M29" s="233">
        <f>IF(ISBLANK(INDEX('Policy Characteristics'!G:G,MATCH($C29,'Policy Characteristics'!$C:$C,0))),"",INDEX('Policy Characteristics'!G:G,MATCH($C29,'Policy Characteristics'!$C:$C,0)))</f>
        <v>1</v>
      </c>
      <c r="N29" s="233">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28"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1484</v>
      </c>
      <c r="G30" s="143" t="s">
        <v>487</v>
      </c>
      <c r="H30" s="80">
        <v>328</v>
      </c>
      <c r="I30" s="229" t="s">
        <v>44</v>
      </c>
      <c r="J30" s="230"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3">
        <f>IF(ISBLANK(INDEX('Policy Characteristics'!F:F,MATCH($C30,'Policy Characteristics'!$C:$C,0))),"",INDEX('Policy Characteristics'!F:F,MATCH($C30,'Policy Characteristics'!$C:$C,0)))</f>
        <v>0</v>
      </c>
      <c r="M30" s="233">
        <f>IF(ISBLANK(INDEX('Policy Characteristics'!G:G,MATCH($C30,'Policy Characteristics'!$C:$C,0))),"",INDEX('Policy Characteristics'!G:G,MATCH($C30,'Policy Characteristics'!$C:$C,0)))</f>
        <v>1</v>
      </c>
      <c r="N30" s="233">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28"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1484</v>
      </c>
      <c r="G31" s="143" t="s">
        <v>488</v>
      </c>
      <c r="H31" s="80">
        <v>329</v>
      </c>
      <c r="I31" s="229" t="s">
        <v>44</v>
      </c>
      <c r="J31" s="230"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3">
        <f>IF(ISBLANK(INDEX('Policy Characteristics'!F:F,MATCH($C31,'Policy Characteristics'!$C:$C,0))),"",INDEX('Policy Characteristics'!F:F,MATCH($C31,'Policy Characteristics'!$C:$C,0)))</f>
        <v>0</v>
      </c>
      <c r="M31" s="233">
        <f>IF(ISBLANK(INDEX('Policy Characteristics'!G:G,MATCH($C31,'Policy Characteristics'!$C:$C,0))),"",INDEX('Policy Characteristics'!G:G,MATCH($C31,'Policy Characteristics'!$C:$C,0)))</f>
        <v>1</v>
      </c>
      <c r="N31" s="233">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28"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1485</v>
      </c>
      <c r="G32" s="143" t="s">
        <v>669</v>
      </c>
      <c r="H32" s="80">
        <v>330</v>
      </c>
      <c r="I32" s="241" t="s">
        <v>43</v>
      </c>
      <c r="J32" s="230"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3">
        <f>IF(ISBLANK(INDEX('Policy Characteristics'!F:F,MATCH($C32,'Policy Characteristics'!$C:$C,0))),"",INDEX('Policy Characteristics'!F:F,MATCH($C32,'Policy Characteristics'!$C:$C,0)))</f>
        <v>0</v>
      </c>
      <c r="M32" s="233">
        <f>IF(ISBLANK(INDEX('Policy Characteristics'!G:G,MATCH($C32,'Policy Characteristics'!$C:$C,0))),"",INDEX('Policy Characteristics'!G:G,MATCH($C32,'Policy Characteristics'!$C:$C,0)))</f>
        <v>1</v>
      </c>
      <c r="N32" s="233">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28"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1485</v>
      </c>
      <c r="G33" s="143" t="s">
        <v>474</v>
      </c>
      <c r="H33" s="80">
        <v>331</v>
      </c>
      <c r="I33" s="241" t="s">
        <v>43</v>
      </c>
      <c r="J33" s="230"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3">
        <f>IF(ISBLANK(INDEX('Policy Characteristics'!F:F,MATCH($C33,'Policy Characteristics'!$C:$C,0))),"",INDEX('Policy Characteristics'!F:F,MATCH($C33,'Policy Characteristics'!$C:$C,0)))</f>
        <v>0</v>
      </c>
      <c r="M33" s="233">
        <f>IF(ISBLANK(INDEX('Policy Characteristics'!G:G,MATCH($C33,'Policy Characteristics'!$C:$C,0))),"",INDEX('Policy Characteristics'!G:G,MATCH($C33,'Policy Characteristics'!$C:$C,0)))</f>
        <v>1</v>
      </c>
      <c r="N33" s="233">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28"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1485</v>
      </c>
      <c r="G34" s="143" t="s">
        <v>481</v>
      </c>
      <c r="H34" s="80">
        <v>332</v>
      </c>
      <c r="I34" s="241" t="s">
        <v>43</v>
      </c>
      <c r="J34" s="230"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3">
        <f>IF(ISBLANK(INDEX('Policy Characteristics'!F:F,MATCH($C34,'Policy Characteristics'!$C:$C,0))),"",INDEX('Policy Characteristics'!F:F,MATCH($C34,'Policy Characteristics'!$C:$C,0)))</f>
        <v>0</v>
      </c>
      <c r="M34" s="233">
        <f>IF(ISBLANK(INDEX('Policy Characteristics'!G:G,MATCH($C34,'Policy Characteristics'!$C:$C,0))),"",INDEX('Policy Characteristics'!G:G,MATCH($C34,'Policy Characteristics'!$C:$C,0)))</f>
        <v>1</v>
      </c>
      <c r="N34" s="233">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28"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1485</v>
      </c>
      <c r="G35" s="143" t="s">
        <v>482</v>
      </c>
      <c r="H35" s="80">
        <v>333</v>
      </c>
      <c r="I35" s="241" t="s">
        <v>43</v>
      </c>
      <c r="J35" s="230"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3">
        <f>IF(ISBLANK(INDEX('Policy Characteristics'!F:F,MATCH($C35,'Policy Characteristics'!$C:$C,0))),"",INDEX('Policy Characteristics'!F:F,MATCH($C35,'Policy Characteristics'!$C:$C,0)))</f>
        <v>0</v>
      </c>
      <c r="M35" s="233">
        <f>IF(ISBLANK(INDEX('Policy Characteristics'!G:G,MATCH($C35,'Policy Characteristics'!$C:$C,0))),"",INDEX('Policy Characteristics'!G:G,MATCH($C35,'Policy Characteristics'!$C:$C,0)))</f>
        <v>1</v>
      </c>
      <c r="N35" s="233">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28"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1485</v>
      </c>
      <c r="G36" s="143" t="s">
        <v>561</v>
      </c>
      <c r="H36" s="80">
        <v>334</v>
      </c>
      <c r="I36" s="241" t="s">
        <v>43</v>
      </c>
      <c r="J36" s="230"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3">
        <f>IF(ISBLANK(INDEX('Policy Characteristics'!F:F,MATCH($C36,'Policy Characteristics'!$C:$C,0))),"",INDEX('Policy Characteristics'!F:F,MATCH($C36,'Policy Characteristics'!$C:$C,0)))</f>
        <v>0</v>
      </c>
      <c r="M36" s="233">
        <f>IF(ISBLANK(INDEX('Policy Characteristics'!G:G,MATCH($C36,'Policy Characteristics'!$C:$C,0))),"",INDEX('Policy Characteristics'!G:G,MATCH($C36,'Policy Characteristics'!$C:$C,0)))</f>
        <v>1</v>
      </c>
      <c r="N36" s="233">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28"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1485</v>
      </c>
      <c r="G37" s="143" t="s">
        <v>484</v>
      </c>
      <c r="H37" s="80">
        <v>335</v>
      </c>
      <c r="I37" s="229" t="s">
        <v>44</v>
      </c>
      <c r="J37" s="230"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3">
        <f>IF(ISBLANK(INDEX('Policy Characteristics'!F:F,MATCH($C37,'Policy Characteristics'!$C:$C,0))),"",INDEX('Policy Characteristics'!F:F,MATCH($C37,'Policy Characteristics'!$C:$C,0)))</f>
        <v>0</v>
      </c>
      <c r="M37" s="233">
        <f>IF(ISBLANK(INDEX('Policy Characteristics'!G:G,MATCH($C37,'Policy Characteristics'!$C:$C,0))),"",INDEX('Policy Characteristics'!G:G,MATCH($C37,'Policy Characteristics'!$C:$C,0)))</f>
        <v>1</v>
      </c>
      <c r="N37" s="233">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28"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1485</v>
      </c>
      <c r="G38" s="143" t="s">
        <v>485</v>
      </c>
      <c r="H38" s="80">
        <v>336</v>
      </c>
      <c r="I38" s="241" t="s">
        <v>43</v>
      </c>
      <c r="J38" s="230"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3">
        <f>IF(ISBLANK(INDEX('Policy Characteristics'!F:F,MATCH($C38,'Policy Characteristics'!$C:$C,0))),"",INDEX('Policy Characteristics'!F:F,MATCH($C38,'Policy Characteristics'!$C:$C,0)))</f>
        <v>0</v>
      </c>
      <c r="M38" s="233">
        <f>IF(ISBLANK(INDEX('Policy Characteristics'!G:G,MATCH($C38,'Policy Characteristics'!$C:$C,0))),"",INDEX('Policy Characteristics'!G:G,MATCH($C38,'Policy Characteristics'!$C:$C,0)))</f>
        <v>1</v>
      </c>
      <c r="N38" s="233">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28"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1485</v>
      </c>
      <c r="G39" s="143" t="s">
        <v>486</v>
      </c>
      <c r="H39" s="80">
        <v>337</v>
      </c>
      <c r="I39" s="241" t="s">
        <v>43</v>
      </c>
      <c r="J39" s="230"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3">
        <f>IF(ISBLANK(INDEX('Policy Characteristics'!F:F,MATCH($C39,'Policy Characteristics'!$C:$C,0))),"",INDEX('Policy Characteristics'!F:F,MATCH($C39,'Policy Characteristics'!$C:$C,0)))</f>
        <v>0</v>
      </c>
      <c r="M39" s="233">
        <f>IF(ISBLANK(INDEX('Policy Characteristics'!G:G,MATCH($C39,'Policy Characteristics'!$C:$C,0))),"",INDEX('Policy Characteristics'!G:G,MATCH($C39,'Policy Characteristics'!$C:$C,0)))</f>
        <v>1</v>
      </c>
      <c r="N39" s="233">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28"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1485</v>
      </c>
      <c r="G40" s="143" t="s">
        <v>487</v>
      </c>
      <c r="H40" s="80">
        <v>338</v>
      </c>
      <c r="I40" s="229" t="s">
        <v>44</v>
      </c>
      <c r="J40" s="230"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3">
        <f>IF(ISBLANK(INDEX('Policy Characteristics'!F:F,MATCH($C40,'Policy Characteristics'!$C:$C,0))),"",INDEX('Policy Characteristics'!F:F,MATCH($C40,'Policy Characteristics'!$C:$C,0)))</f>
        <v>0</v>
      </c>
      <c r="M40" s="233">
        <f>IF(ISBLANK(INDEX('Policy Characteristics'!G:G,MATCH($C40,'Policy Characteristics'!$C:$C,0))),"",INDEX('Policy Characteristics'!G:G,MATCH($C40,'Policy Characteristics'!$C:$C,0)))</f>
        <v>1</v>
      </c>
      <c r="N40" s="233">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28"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1485</v>
      </c>
      <c r="G41" s="143" t="s">
        <v>488</v>
      </c>
      <c r="H41" s="80">
        <v>339</v>
      </c>
      <c r="I41" s="229" t="s">
        <v>44</v>
      </c>
      <c r="J41" s="230"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3">
        <f>IF(ISBLANK(INDEX('Policy Characteristics'!F:F,MATCH($C41,'Policy Characteristics'!$C:$C,0))),"",INDEX('Policy Characteristics'!F:F,MATCH($C41,'Policy Characteristics'!$C:$C,0)))</f>
        <v>0</v>
      </c>
      <c r="M41" s="233">
        <f>IF(ISBLANK(INDEX('Policy Characteristics'!G:G,MATCH($C41,'Policy Characteristics'!$C:$C,0))),"",INDEX('Policy Characteristics'!G:G,MATCH($C41,'Policy Characteristics'!$C:$C,0)))</f>
        <v>1</v>
      </c>
      <c r="N41" s="233">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28"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1486</v>
      </c>
      <c r="G42" s="143" t="s">
        <v>669</v>
      </c>
      <c r="H42" s="80">
        <v>340</v>
      </c>
      <c r="I42" s="241" t="s">
        <v>43</v>
      </c>
      <c r="J42" s="230"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3">
        <f>IF(ISBLANK(INDEX('Policy Characteristics'!F:F,MATCH($C42,'Policy Characteristics'!$C:$C,0))),"",INDEX('Policy Characteristics'!F:F,MATCH($C42,'Policy Characteristics'!$C:$C,0)))</f>
        <v>0</v>
      </c>
      <c r="M42" s="233">
        <f>IF(ISBLANK(INDEX('Policy Characteristics'!G:G,MATCH($C42,'Policy Characteristics'!$C:$C,0))),"",INDEX('Policy Characteristics'!G:G,MATCH($C42,'Policy Characteristics'!$C:$C,0)))</f>
        <v>1</v>
      </c>
      <c r="N42" s="233">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28"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1486</v>
      </c>
      <c r="G43" s="143" t="s">
        <v>474</v>
      </c>
      <c r="H43" s="80">
        <v>341</v>
      </c>
      <c r="I43" s="241" t="s">
        <v>43</v>
      </c>
      <c r="J43" s="230"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3">
        <f>IF(ISBLANK(INDEX('Policy Characteristics'!F:F,MATCH($C43,'Policy Characteristics'!$C:$C,0))),"",INDEX('Policy Characteristics'!F:F,MATCH($C43,'Policy Characteristics'!$C:$C,0)))</f>
        <v>0</v>
      </c>
      <c r="M43" s="233">
        <f>IF(ISBLANK(INDEX('Policy Characteristics'!G:G,MATCH($C43,'Policy Characteristics'!$C:$C,0))),"",INDEX('Policy Characteristics'!G:G,MATCH($C43,'Policy Characteristics'!$C:$C,0)))</f>
        <v>1</v>
      </c>
      <c r="N43" s="233">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28"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1486</v>
      </c>
      <c r="G44" s="143" t="s">
        <v>481</v>
      </c>
      <c r="H44" s="80">
        <v>342</v>
      </c>
      <c r="I44" s="241" t="s">
        <v>43</v>
      </c>
      <c r="J44" s="230"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3">
        <f>IF(ISBLANK(INDEX('Policy Characteristics'!F:F,MATCH($C44,'Policy Characteristics'!$C:$C,0))),"",INDEX('Policy Characteristics'!F:F,MATCH($C44,'Policy Characteristics'!$C:$C,0)))</f>
        <v>0</v>
      </c>
      <c r="M44" s="233">
        <f>IF(ISBLANK(INDEX('Policy Characteristics'!G:G,MATCH($C44,'Policy Characteristics'!$C:$C,0))),"",INDEX('Policy Characteristics'!G:G,MATCH($C44,'Policy Characteristics'!$C:$C,0)))</f>
        <v>1</v>
      </c>
      <c r="N44" s="233">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28"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1486</v>
      </c>
      <c r="G45" s="143" t="s">
        <v>482</v>
      </c>
      <c r="H45" s="80">
        <v>343</v>
      </c>
      <c r="I45" s="241" t="s">
        <v>43</v>
      </c>
      <c r="J45" s="230"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3">
        <f>IF(ISBLANK(INDEX('Policy Characteristics'!F:F,MATCH($C45,'Policy Characteristics'!$C:$C,0))),"",INDEX('Policy Characteristics'!F:F,MATCH($C45,'Policy Characteristics'!$C:$C,0)))</f>
        <v>0</v>
      </c>
      <c r="M45" s="233">
        <f>IF(ISBLANK(INDEX('Policy Characteristics'!G:G,MATCH($C45,'Policy Characteristics'!$C:$C,0))),"",INDEX('Policy Characteristics'!G:G,MATCH($C45,'Policy Characteristics'!$C:$C,0)))</f>
        <v>1</v>
      </c>
      <c r="N45" s="233">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28"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1486</v>
      </c>
      <c r="G46" s="143" t="s">
        <v>561</v>
      </c>
      <c r="H46" s="80">
        <v>344</v>
      </c>
      <c r="I46" s="241" t="s">
        <v>43</v>
      </c>
      <c r="J46" s="230"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3">
        <f>IF(ISBLANK(INDEX('Policy Characteristics'!F:F,MATCH($C46,'Policy Characteristics'!$C:$C,0))),"",INDEX('Policy Characteristics'!F:F,MATCH($C46,'Policy Characteristics'!$C:$C,0)))</f>
        <v>0</v>
      </c>
      <c r="M46" s="233">
        <f>IF(ISBLANK(INDEX('Policy Characteristics'!G:G,MATCH($C46,'Policy Characteristics'!$C:$C,0))),"",INDEX('Policy Characteristics'!G:G,MATCH($C46,'Policy Characteristics'!$C:$C,0)))</f>
        <v>1</v>
      </c>
      <c r="N46" s="233">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28"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1486</v>
      </c>
      <c r="G47" s="143" t="s">
        <v>484</v>
      </c>
      <c r="H47" s="80">
        <v>345</v>
      </c>
      <c r="I47" s="229" t="s">
        <v>44</v>
      </c>
      <c r="J47" s="230"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3">
        <f>IF(ISBLANK(INDEX('Policy Characteristics'!F:F,MATCH($C47,'Policy Characteristics'!$C:$C,0))),"",INDEX('Policy Characteristics'!F:F,MATCH($C47,'Policy Characteristics'!$C:$C,0)))</f>
        <v>0</v>
      </c>
      <c r="M47" s="233">
        <f>IF(ISBLANK(INDEX('Policy Characteristics'!G:G,MATCH($C47,'Policy Characteristics'!$C:$C,0))),"",INDEX('Policy Characteristics'!G:G,MATCH($C47,'Policy Characteristics'!$C:$C,0)))</f>
        <v>1</v>
      </c>
      <c r="N47" s="233">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28"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1486</v>
      </c>
      <c r="G48" s="143" t="s">
        <v>485</v>
      </c>
      <c r="H48" s="80">
        <v>346</v>
      </c>
      <c r="I48" s="241" t="s">
        <v>43</v>
      </c>
      <c r="J48" s="230"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3">
        <f>IF(ISBLANK(INDEX('Policy Characteristics'!F:F,MATCH($C48,'Policy Characteristics'!$C:$C,0))),"",INDEX('Policy Characteristics'!F:F,MATCH($C48,'Policy Characteristics'!$C:$C,0)))</f>
        <v>0</v>
      </c>
      <c r="M48" s="233">
        <f>IF(ISBLANK(INDEX('Policy Characteristics'!G:G,MATCH($C48,'Policy Characteristics'!$C:$C,0))),"",INDEX('Policy Characteristics'!G:G,MATCH($C48,'Policy Characteristics'!$C:$C,0)))</f>
        <v>1</v>
      </c>
      <c r="N48" s="233">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28"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1486</v>
      </c>
      <c r="G49" s="143" t="s">
        <v>486</v>
      </c>
      <c r="H49" s="80">
        <v>347</v>
      </c>
      <c r="I49" s="241" t="s">
        <v>43</v>
      </c>
      <c r="J49" s="230"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3">
        <f>IF(ISBLANK(INDEX('Policy Characteristics'!F:F,MATCH($C49,'Policy Characteristics'!$C:$C,0))),"",INDEX('Policy Characteristics'!F:F,MATCH($C49,'Policy Characteristics'!$C:$C,0)))</f>
        <v>0</v>
      </c>
      <c r="M49" s="233">
        <f>IF(ISBLANK(INDEX('Policy Characteristics'!G:G,MATCH($C49,'Policy Characteristics'!$C:$C,0))),"",INDEX('Policy Characteristics'!G:G,MATCH($C49,'Policy Characteristics'!$C:$C,0)))</f>
        <v>1</v>
      </c>
      <c r="N49" s="233">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28"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1486</v>
      </c>
      <c r="G50" s="143" t="s">
        <v>487</v>
      </c>
      <c r="H50" s="80">
        <v>348</v>
      </c>
      <c r="I50" s="229" t="s">
        <v>44</v>
      </c>
      <c r="J50" s="230"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3">
        <f>IF(ISBLANK(INDEX('Policy Characteristics'!F:F,MATCH($C50,'Policy Characteristics'!$C:$C,0))),"",INDEX('Policy Characteristics'!F:F,MATCH($C50,'Policy Characteristics'!$C:$C,0)))</f>
        <v>0</v>
      </c>
      <c r="M50" s="233">
        <f>IF(ISBLANK(INDEX('Policy Characteristics'!G:G,MATCH($C50,'Policy Characteristics'!$C:$C,0))),"",INDEX('Policy Characteristics'!G:G,MATCH($C50,'Policy Characteristics'!$C:$C,0)))</f>
        <v>1</v>
      </c>
      <c r="N50" s="233">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28"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1486</v>
      </c>
      <c r="G51" s="143" t="s">
        <v>488</v>
      </c>
      <c r="H51" s="80">
        <v>349</v>
      </c>
      <c r="I51" s="229" t="s">
        <v>44</v>
      </c>
      <c r="J51" s="230"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3">
        <f>IF(ISBLANK(INDEX('Policy Characteristics'!F:F,MATCH($C51,'Policy Characteristics'!$C:$C,0))),"",INDEX('Policy Characteristics'!F:F,MATCH($C51,'Policy Characteristics'!$C:$C,0)))</f>
        <v>0</v>
      </c>
      <c r="M51" s="233">
        <f>IF(ISBLANK(INDEX('Policy Characteristics'!G:G,MATCH($C51,'Policy Characteristics'!$C:$C,0))),"",INDEX('Policy Characteristics'!G:G,MATCH($C51,'Policy Characteristics'!$C:$C,0)))</f>
        <v>1</v>
      </c>
      <c r="N51" s="233">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28"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1487</v>
      </c>
      <c r="G52" s="143" t="s">
        <v>669</v>
      </c>
      <c r="H52" s="80">
        <v>350</v>
      </c>
      <c r="I52" s="241" t="s">
        <v>43</v>
      </c>
      <c r="J52" s="230"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3">
        <f>IF(ISBLANK(INDEX('Policy Characteristics'!F:F,MATCH($C52,'Policy Characteristics'!$C:$C,0))),"",INDEX('Policy Characteristics'!F:F,MATCH($C52,'Policy Characteristics'!$C:$C,0)))</f>
        <v>0</v>
      </c>
      <c r="M52" s="233">
        <f>IF(ISBLANK(INDEX('Policy Characteristics'!G:G,MATCH($C52,'Policy Characteristics'!$C:$C,0))),"",INDEX('Policy Characteristics'!G:G,MATCH($C52,'Policy Characteristics'!$C:$C,0)))</f>
        <v>1</v>
      </c>
      <c r="N52" s="233">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28"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1487</v>
      </c>
      <c r="G53" s="143" t="s">
        <v>474</v>
      </c>
      <c r="H53" s="80">
        <v>351</v>
      </c>
      <c r="I53" s="241" t="s">
        <v>43</v>
      </c>
      <c r="J53" s="230"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3">
        <f>IF(ISBLANK(INDEX('Policy Characteristics'!F:F,MATCH($C53,'Policy Characteristics'!$C:$C,0))),"",INDEX('Policy Characteristics'!F:F,MATCH($C53,'Policy Characteristics'!$C:$C,0)))</f>
        <v>0</v>
      </c>
      <c r="M53" s="233">
        <f>IF(ISBLANK(INDEX('Policy Characteristics'!G:G,MATCH($C53,'Policy Characteristics'!$C:$C,0))),"",INDEX('Policy Characteristics'!G:G,MATCH($C53,'Policy Characteristics'!$C:$C,0)))</f>
        <v>1</v>
      </c>
      <c r="N53" s="233">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28"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1487</v>
      </c>
      <c r="G54" s="143" t="s">
        <v>481</v>
      </c>
      <c r="H54" s="80">
        <v>352</v>
      </c>
      <c r="I54" s="241" t="s">
        <v>43</v>
      </c>
      <c r="J54" s="230"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3">
        <f>IF(ISBLANK(INDEX('Policy Characteristics'!F:F,MATCH($C54,'Policy Characteristics'!$C:$C,0))),"",INDEX('Policy Characteristics'!F:F,MATCH($C54,'Policy Characteristics'!$C:$C,0)))</f>
        <v>0</v>
      </c>
      <c r="M54" s="233">
        <f>IF(ISBLANK(INDEX('Policy Characteristics'!G:G,MATCH($C54,'Policy Characteristics'!$C:$C,0))),"",INDEX('Policy Characteristics'!G:G,MATCH($C54,'Policy Characteristics'!$C:$C,0)))</f>
        <v>1</v>
      </c>
      <c r="N54" s="233">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28"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1487</v>
      </c>
      <c r="G55" s="143" t="s">
        <v>482</v>
      </c>
      <c r="H55" s="80">
        <v>353</v>
      </c>
      <c r="I55" s="241" t="s">
        <v>43</v>
      </c>
      <c r="J55" s="230"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3">
        <f>IF(ISBLANK(INDEX('Policy Characteristics'!F:F,MATCH($C55,'Policy Characteristics'!$C:$C,0))),"",INDEX('Policy Characteristics'!F:F,MATCH($C55,'Policy Characteristics'!$C:$C,0)))</f>
        <v>0</v>
      </c>
      <c r="M55" s="233">
        <f>IF(ISBLANK(INDEX('Policy Characteristics'!G:G,MATCH($C55,'Policy Characteristics'!$C:$C,0))),"",INDEX('Policy Characteristics'!G:G,MATCH($C55,'Policy Characteristics'!$C:$C,0)))</f>
        <v>1</v>
      </c>
      <c r="N55" s="233">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28"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1487</v>
      </c>
      <c r="G56" s="143" t="s">
        <v>561</v>
      </c>
      <c r="H56" s="80">
        <v>354</v>
      </c>
      <c r="I56" s="241" t="s">
        <v>43</v>
      </c>
      <c r="J56" s="230"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3">
        <f>IF(ISBLANK(INDEX('Policy Characteristics'!F:F,MATCH($C56,'Policy Characteristics'!$C:$C,0))),"",INDEX('Policy Characteristics'!F:F,MATCH($C56,'Policy Characteristics'!$C:$C,0)))</f>
        <v>0</v>
      </c>
      <c r="M56" s="233">
        <f>IF(ISBLANK(INDEX('Policy Characteristics'!G:G,MATCH($C56,'Policy Characteristics'!$C:$C,0))),"",INDEX('Policy Characteristics'!G:G,MATCH($C56,'Policy Characteristics'!$C:$C,0)))</f>
        <v>1</v>
      </c>
      <c r="N56" s="233">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28"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1487</v>
      </c>
      <c r="G57" s="143" t="s">
        <v>484</v>
      </c>
      <c r="H57" s="80">
        <v>355</v>
      </c>
      <c r="I57" s="241" t="s">
        <v>43</v>
      </c>
      <c r="J57" s="230"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3">
        <f>IF(ISBLANK(INDEX('Policy Characteristics'!F:F,MATCH($C57,'Policy Characteristics'!$C:$C,0))),"",INDEX('Policy Characteristics'!F:F,MATCH($C57,'Policy Characteristics'!$C:$C,0)))</f>
        <v>0</v>
      </c>
      <c r="M57" s="233">
        <f>IF(ISBLANK(INDEX('Policy Characteristics'!G:G,MATCH($C57,'Policy Characteristics'!$C:$C,0))),"",INDEX('Policy Characteristics'!G:G,MATCH($C57,'Policy Characteristics'!$C:$C,0)))</f>
        <v>1</v>
      </c>
      <c r="N57" s="233">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28"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1487</v>
      </c>
      <c r="G58" s="143" t="s">
        <v>485</v>
      </c>
      <c r="H58" s="80">
        <v>356</v>
      </c>
      <c r="I58" s="241" t="s">
        <v>43</v>
      </c>
      <c r="J58" s="230"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3">
        <f>IF(ISBLANK(INDEX('Policy Characteristics'!F:F,MATCH($C58,'Policy Characteristics'!$C:$C,0))),"",INDEX('Policy Characteristics'!F:F,MATCH($C58,'Policy Characteristics'!$C:$C,0)))</f>
        <v>0</v>
      </c>
      <c r="M58" s="233">
        <f>IF(ISBLANK(INDEX('Policy Characteristics'!G:G,MATCH($C58,'Policy Characteristics'!$C:$C,0))),"",INDEX('Policy Characteristics'!G:G,MATCH($C58,'Policy Characteristics'!$C:$C,0)))</f>
        <v>1</v>
      </c>
      <c r="N58" s="233">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28"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1487</v>
      </c>
      <c r="G59" s="143" t="s">
        <v>486</v>
      </c>
      <c r="H59" s="80">
        <v>357</v>
      </c>
      <c r="I59" s="241" t="s">
        <v>43</v>
      </c>
      <c r="J59" s="230"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3">
        <f>IF(ISBLANK(INDEX('Policy Characteristics'!F:F,MATCH($C59,'Policy Characteristics'!$C:$C,0))),"",INDEX('Policy Characteristics'!F:F,MATCH($C59,'Policy Characteristics'!$C:$C,0)))</f>
        <v>0</v>
      </c>
      <c r="M59" s="233">
        <f>IF(ISBLANK(INDEX('Policy Characteristics'!G:G,MATCH($C59,'Policy Characteristics'!$C:$C,0))),"",INDEX('Policy Characteristics'!G:G,MATCH($C59,'Policy Characteristics'!$C:$C,0)))</f>
        <v>1</v>
      </c>
      <c r="N59" s="233">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28"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1487</v>
      </c>
      <c r="G60" s="143" t="s">
        <v>487</v>
      </c>
      <c r="H60" s="80">
        <v>358</v>
      </c>
      <c r="I60" s="229" t="s">
        <v>44</v>
      </c>
      <c r="J60" s="230"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3">
        <f>IF(ISBLANK(INDEX('Policy Characteristics'!F:F,MATCH($C60,'Policy Characteristics'!$C:$C,0))),"",INDEX('Policy Characteristics'!F:F,MATCH($C60,'Policy Characteristics'!$C:$C,0)))</f>
        <v>0</v>
      </c>
      <c r="M60" s="233">
        <f>IF(ISBLANK(INDEX('Policy Characteristics'!G:G,MATCH($C60,'Policy Characteristics'!$C:$C,0))),"",INDEX('Policy Characteristics'!G:G,MATCH($C60,'Policy Characteristics'!$C:$C,0)))</f>
        <v>1</v>
      </c>
      <c r="N60" s="233">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28"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1487</v>
      </c>
      <c r="G61" s="143" t="s">
        <v>488</v>
      </c>
      <c r="H61" s="80">
        <v>359</v>
      </c>
      <c r="I61" s="229" t="s">
        <v>44</v>
      </c>
      <c r="J61" s="230"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3">
        <f>IF(ISBLANK(INDEX('Policy Characteristics'!F:F,MATCH($C61,'Policy Characteristics'!$C:$C,0))),"",INDEX('Policy Characteristics'!F:F,MATCH($C61,'Policy Characteristics'!$C:$C,0)))</f>
        <v>0</v>
      </c>
      <c r="M61" s="233">
        <f>IF(ISBLANK(INDEX('Policy Characteristics'!G:G,MATCH($C61,'Policy Characteristics'!$C:$C,0))),"",INDEX('Policy Characteristics'!G:G,MATCH($C61,'Policy Characteristics'!$C:$C,0)))</f>
        <v>1</v>
      </c>
      <c r="N61" s="233">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28" t="str">
        <f>IF(ISBLANK(INDEX('Policy Characteristics'!B:B,MATCH($C62,'Policy Characteristics'!$C:$C,0))),"",INDEX('Policy Characteristics'!B:B,MATCH($C62,'Policy Characteristics'!$C:$C,0)))</f>
        <v>Electric Vehicle Charger Deployment</v>
      </c>
      <c r="C62" t="s">
        <v>1636</v>
      </c>
      <c r="H62" s="80">
        <v>360</v>
      </c>
      <c r="I62" s="229" t="s">
        <v>43</v>
      </c>
      <c r="J62" s="230"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decreasing the availability of chargers relative to the BAU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28" t="str">
        <f>IF(ISBLANK(INDEX('Policy Characteristics'!B:B,MATCH($C63,'Policy Characteristics'!$C:$C,0))),"",INDEX('Policy Characteristics'!B:B,MATCH($C63,'Policy Characteristics'!$C:$C,0)))</f>
        <v>Passenger Vehicle Subsidy</v>
      </c>
      <c r="C63" t="s">
        <v>1615</v>
      </c>
      <c r="D63" s="88" t="s">
        <v>37</v>
      </c>
      <c r="E63" s="88" t="s">
        <v>491</v>
      </c>
      <c r="F63" s="143" t="s">
        <v>1491</v>
      </c>
      <c r="G63" s="88" t="s">
        <v>1621</v>
      </c>
      <c r="H63" s="80">
        <v>189</v>
      </c>
      <c r="I63" s="241" t="s">
        <v>43</v>
      </c>
      <c r="J63" s="230"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3">
        <f>IF(ISBLANK(INDEX('Policy Characteristics'!F:F,MATCH($C63,'Policy Characteristics'!$C:$C,0))),"",INDEX('Policy Characteristics'!F:F,MATCH($C63,'Policy Characteristics'!$C:$C,0)))</f>
        <v>-45000</v>
      </c>
      <c r="M63" s="233">
        <f>IF(ISBLANK(INDEX('Policy Characteristics'!G:G,MATCH($C63,'Policy Characteristics'!$C:$C,0))),"",INDEX('Policy Characteristics'!G:G,MATCH($C63,'Policy Characteristics'!$C:$C,0)))</f>
        <v>50000</v>
      </c>
      <c r="N63" s="233">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28"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1491</v>
      </c>
      <c r="G64" s="143" t="s">
        <v>1622</v>
      </c>
      <c r="H64" s="15">
        <v>592</v>
      </c>
      <c r="I64" s="229" t="s">
        <v>44</v>
      </c>
      <c r="J64" s="230"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3">
        <f>IF(ISBLANK(INDEX('Policy Characteristics'!F:F,MATCH($C64,'Policy Characteristics'!$C:$C,0))),"",INDEX('Policy Characteristics'!F:F,MATCH($C64,'Policy Characteristics'!$C:$C,0)))</f>
        <v>-45000</v>
      </c>
      <c r="M64" s="233">
        <f>IF(ISBLANK(INDEX('Policy Characteristics'!G:G,MATCH($C64,'Policy Characteristics'!$C:$C,0))),"",INDEX('Policy Characteristics'!G:G,MATCH($C64,'Policy Characteristics'!$C:$C,0)))</f>
        <v>50000</v>
      </c>
      <c r="N64" s="233">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28"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1491</v>
      </c>
      <c r="G65" s="143" t="s">
        <v>1623</v>
      </c>
      <c r="H65" s="15">
        <v>593</v>
      </c>
      <c r="I65" s="229" t="s">
        <v>44</v>
      </c>
      <c r="J65" s="230"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3">
        <f>IF(ISBLANK(INDEX('Policy Characteristics'!F:F,MATCH($C65,'Policy Characteristics'!$C:$C,0))),"",INDEX('Policy Characteristics'!F:F,MATCH($C65,'Policy Characteristics'!$C:$C,0)))</f>
        <v>-45000</v>
      </c>
      <c r="M65" s="233">
        <f>IF(ISBLANK(INDEX('Policy Characteristics'!G:G,MATCH($C65,'Policy Characteristics'!$C:$C,0))),"",INDEX('Policy Characteristics'!G:G,MATCH($C65,'Policy Characteristics'!$C:$C,0)))</f>
        <v>50000</v>
      </c>
      <c r="N65" s="233">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28"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1491</v>
      </c>
      <c r="G66" s="143" t="s">
        <v>1624</v>
      </c>
      <c r="H66" s="15">
        <v>594</v>
      </c>
      <c r="I66" s="229" t="s">
        <v>44</v>
      </c>
      <c r="J66" s="230"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3">
        <f>IF(ISBLANK(INDEX('Policy Characteristics'!F:F,MATCH($C66,'Policy Characteristics'!$C:$C,0))),"",INDEX('Policy Characteristics'!F:F,MATCH($C66,'Policy Characteristics'!$C:$C,0)))</f>
        <v>-45000</v>
      </c>
      <c r="M66" s="233">
        <f>IF(ISBLANK(INDEX('Policy Characteristics'!G:G,MATCH($C66,'Policy Characteristics'!$C:$C,0))),"",INDEX('Policy Characteristics'!G:G,MATCH($C66,'Policy Characteristics'!$C:$C,0)))</f>
        <v>50000</v>
      </c>
      <c r="N66" s="233">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28"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1491</v>
      </c>
      <c r="G67" s="143" t="s">
        <v>1625</v>
      </c>
      <c r="H67" s="15">
        <v>595</v>
      </c>
      <c r="I67" s="241" t="s">
        <v>43</v>
      </c>
      <c r="J67" s="230"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3">
        <f>IF(ISBLANK(INDEX('Policy Characteristics'!F:F,MATCH($C67,'Policy Characteristics'!$C:$C,0))),"",INDEX('Policy Characteristics'!F:F,MATCH($C67,'Policy Characteristics'!$C:$C,0)))</f>
        <v>-45000</v>
      </c>
      <c r="M67" s="233">
        <f>IF(ISBLANK(INDEX('Policy Characteristics'!G:G,MATCH($C67,'Policy Characteristics'!$C:$C,0))),"",INDEX('Policy Characteristics'!G:G,MATCH($C67,'Policy Characteristics'!$C:$C,0)))</f>
        <v>50000</v>
      </c>
      <c r="N67" s="233">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28"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1491</v>
      </c>
      <c r="G68" s="143" t="s">
        <v>749</v>
      </c>
      <c r="H68" s="15">
        <v>596</v>
      </c>
      <c r="I68" s="229" t="s">
        <v>44</v>
      </c>
      <c r="J68" s="230"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3">
        <f>IF(ISBLANK(INDEX('Policy Characteristics'!F:F,MATCH($C68,'Policy Characteristics'!$C:$C,0))),"",INDEX('Policy Characteristics'!F:F,MATCH($C68,'Policy Characteristics'!$C:$C,0)))</f>
        <v>-45000</v>
      </c>
      <c r="M68" s="233">
        <f>IF(ISBLANK(INDEX('Policy Characteristics'!G:G,MATCH($C68,'Policy Characteristics'!$C:$C,0))),"",INDEX('Policy Characteristics'!G:G,MATCH($C68,'Policy Characteristics'!$C:$C,0)))</f>
        <v>50000</v>
      </c>
      <c r="N68" s="233">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28"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1491</v>
      </c>
      <c r="G69" s="143" t="s">
        <v>1626</v>
      </c>
      <c r="H69" s="15">
        <v>597</v>
      </c>
      <c r="I69" s="241" t="s">
        <v>43</v>
      </c>
      <c r="J69" s="230"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3">
        <f>IF(ISBLANK(INDEX('Policy Characteristics'!F:F,MATCH($C69,'Policy Characteristics'!$C:$C,0))),"",INDEX('Policy Characteristics'!F:F,MATCH($C69,'Policy Characteristics'!$C:$C,0)))</f>
        <v>-45000</v>
      </c>
      <c r="M69" s="233">
        <f>IF(ISBLANK(INDEX('Policy Characteristics'!G:G,MATCH($C69,'Policy Characteristics'!$C:$C,0))),"",INDEX('Policy Characteristics'!G:G,MATCH($C69,'Policy Characteristics'!$C:$C,0)))</f>
        <v>50000</v>
      </c>
      <c r="N69" s="233">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28"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1621</v>
      </c>
      <c r="H70" s="15">
        <v>598</v>
      </c>
      <c r="I70" s="241" t="s">
        <v>43</v>
      </c>
      <c r="J70" s="230"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3">
        <f>IF(ISBLANK(INDEX('Policy Characteristics'!F:F,MATCH($C70,'Policy Characteristics'!$C:$C,0))),"",INDEX('Policy Characteristics'!F:F,MATCH($C70,'Policy Characteristics'!$C:$C,0)))</f>
        <v>-45000</v>
      </c>
      <c r="M70" s="233">
        <f>IF(ISBLANK(INDEX('Policy Characteristics'!G:G,MATCH($C70,'Policy Characteristics'!$C:$C,0))),"",INDEX('Policy Characteristics'!G:G,MATCH($C70,'Policy Characteristics'!$C:$C,0)))</f>
        <v>50000</v>
      </c>
      <c r="N70" s="233">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28"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1622</v>
      </c>
      <c r="H71" s="15">
        <v>599</v>
      </c>
      <c r="I71" s="229" t="s">
        <v>44</v>
      </c>
      <c r="J71" s="230"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3">
        <f>IF(ISBLANK(INDEX('Policy Characteristics'!F:F,MATCH($C71,'Policy Characteristics'!$C:$C,0))),"",INDEX('Policy Characteristics'!F:F,MATCH($C71,'Policy Characteristics'!$C:$C,0)))</f>
        <v>-45000</v>
      </c>
      <c r="M71" s="233">
        <f>IF(ISBLANK(INDEX('Policy Characteristics'!G:G,MATCH($C71,'Policy Characteristics'!$C:$C,0))),"",INDEX('Policy Characteristics'!G:G,MATCH($C71,'Policy Characteristics'!$C:$C,0)))</f>
        <v>50000</v>
      </c>
      <c r="N71" s="233">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28"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1623</v>
      </c>
      <c r="H72" s="15">
        <v>600</v>
      </c>
      <c r="I72" s="229" t="s">
        <v>44</v>
      </c>
      <c r="J72" s="230"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3">
        <f>IF(ISBLANK(INDEX('Policy Characteristics'!F:F,MATCH($C72,'Policy Characteristics'!$C:$C,0))),"",INDEX('Policy Characteristics'!F:F,MATCH($C72,'Policy Characteristics'!$C:$C,0)))</f>
        <v>-45000</v>
      </c>
      <c r="M72" s="233">
        <f>IF(ISBLANK(INDEX('Policy Characteristics'!G:G,MATCH($C72,'Policy Characteristics'!$C:$C,0))),"",INDEX('Policy Characteristics'!G:G,MATCH($C72,'Policy Characteristics'!$C:$C,0)))</f>
        <v>50000</v>
      </c>
      <c r="N72" s="233">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28"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1624</v>
      </c>
      <c r="H73" s="15">
        <v>601</v>
      </c>
      <c r="I73" s="229" t="s">
        <v>44</v>
      </c>
      <c r="J73" s="230"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3">
        <f>IF(ISBLANK(INDEX('Policy Characteristics'!F:F,MATCH($C73,'Policy Characteristics'!$C:$C,0))),"",INDEX('Policy Characteristics'!F:F,MATCH($C73,'Policy Characteristics'!$C:$C,0)))</f>
        <v>-45000</v>
      </c>
      <c r="M73" s="233">
        <f>IF(ISBLANK(INDEX('Policy Characteristics'!G:G,MATCH($C73,'Policy Characteristics'!$C:$C,0))),"",INDEX('Policy Characteristics'!G:G,MATCH($C73,'Policy Characteristics'!$C:$C,0)))</f>
        <v>50000</v>
      </c>
      <c r="N73" s="233">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28"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1625</v>
      </c>
      <c r="H74" s="15">
        <v>602</v>
      </c>
      <c r="I74" s="241" t="s">
        <v>43</v>
      </c>
      <c r="J74" s="230"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3">
        <f>IF(ISBLANK(INDEX('Policy Characteristics'!F:F,MATCH($C74,'Policy Characteristics'!$C:$C,0))),"",INDEX('Policy Characteristics'!F:F,MATCH($C74,'Policy Characteristics'!$C:$C,0)))</f>
        <v>-45000</v>
      </c>
      <c r="M74" s="233">
        <f>IF(ISBLANK(INDEX('Policy Characteristics'!G:G,MATCH($C74,'Policy Characteristics'!$C:$C,0))),"",INDEX('Policy Characteristics'!G:G,MATCH($C74,'Policy Characteristics'!$C:$C,0)))</f>
        <v>50000</v>
      </c>
      <c r="N74" s="233">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28"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29" t="s">
        <v>44</v>
      </c>
      <c r="J75" s="230"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3">
        <f>IF(ISBLANK(INDEX('Policy Characteristics'!F:F,MATCH($C75,'Policy Characteristics'!$C:$C,0))),"",INDEX('Policy Characteristics'!F:F,MATCH($C75,'Policy Characteristics'!$C:$C,0)))</f>
        <v>-45000</v>
      </c>
      <c r="M75" s="233">
        <f>IF(ISBLANK(INDEX('Policy Characteristics'!G:G,MATCH($C75,'Policy Characteristics'!$C:$C,0))),"",INDEX('Policy Characteristics'!G:G,MATCH($C75,'Policy Characteristics'!$C:$C,0)))</f>
        <v>50000</v>
      </c>
      <c r="N75" s="233">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28"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1626</v>
      </c>
      <c r="H76" s="15">
        <v>1657</v>
      </c>
      <c r="I76" s="241" t="s">
        <v>43</v>
      </c>
      <c r="J76" s="230"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3">
        <f>IF(ISBLANK(INDEX('Policy Characteristics'!F:F,MATCH($C76,'Policy Characteristics'!$C:$C,0))),"",INDEX('Policy Characteristics'!F:F,MATCH($C76,'Policy Characteristics'!$C:$C,0)))</f>
        <v>-45000</v>
      </c>
      <c r="M76" s="233">
        <f>IF(ISBLANK(INDEX('Policy Characteristics'!G:G,MATCH($C76,'Policy Characteristics'!$C:$C,0))),"",INDEX('Policy Characteristics'!G:G,MATCH($C76,'Policy Characteristics'!$C:$C,0)))</f>
        <v>50000</v>
      </c>
      <c r="N76" s="233">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28"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1488</v>
      </c>
      <c r="G77" s="88" t="s">
        <v>1621</v>
      </c>
      <c r="H77" s="15">
        <v>1658</v>
      </c>
      <c r="I77" s="229" t="s">
        <v>44</v>
      </c>
      <c r="J77" s="230"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3">
        <f>IF(ISBLANK(INDEX('Policy Characteristics'!F:F,MATCH($C77,'Policy Characteristics'!$C:$C,0))),"",INDEX('Policy Characteristics'!F:F,MATCH($C77,'Policy Characteristics'!$C:$C,0)))</f>
        <v>-45000</v>
      </c>
      <c r="M77" s="233">
        <f>IF(ISBLANK(INDEX('Policy Characteristics'!G:G,MATCH($C77,'Policy Characteristics'!$C:$C,0))),"",INDEX('Policy Characteristics'!G:G,MATCH($C77,'Policy Characteristics'!$C:$C,0)))</f>
        <v>50000</v>
      </c>
      <c r="N77" s="233">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28"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1488</v>
      </c>
      <c r="G78" s="143" t="s">
        <v>1622</v>
      </c>
      <c r="H78" s="15">
        <v>1659</v>
      </c>
      <c r="I78" s="229" t="s">
        <v>44</v>
      </c>
      <c r="J78" s="230"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3">
        <f>IF(ISBLANK(INDEX('Policy Characteristics'!F:F,MATCH($C78,'Policy Characteristics'!$C:$C,0))),"",INDEX('Policy Characteristics'!F:F,MATCH($C78,'Policy Characteristics'!$C:$C,0)))</f>
        <v>-45000</v>
      </c>
      <c r="M78" s="233">
        <f>IF(ISBLANK(INDEX('Policy Characteristics'!G:G,MATCH($C78,'Policy Characteristics'!$C:$C,0))),"",INDEX('Policy Characteristics'!G:G,MATCH($C78,'Policy Characteristics'!$C:$C,0)))</f>
        <v>50000</v>
      </c>
      <c r="N78" s="233">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28"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1488</v>
      </c>
      <c r="G79" s="143" t="s">
        <v>1623</v>
      </c>
      <c r="H79" s="15">
        <v>1660</v>
      </c>
      <c r="I79" s="229" t="s">
        <v>44</v>
      </c>
      <c r="J79" s="230"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3">
        <f>IF(ISBLANK(INDEX('Policy Characteristics'!F:F,MATCH($C79,'Policy Characteristics'!$C:$C,0))),"",INDEX('Policy Characteristics'!F:F,MATCH($C79,'Policy Characteristics'!$C:$C,0)))</f>
        <v>-45000</v>
      </c>
      <c r="M79" s="233">
        <f>IF(ISBLANK(INDEX('Policy Characteristics'!G:G,MATCH($C79,'Policy Characteristics'!$C:$C,0))),"",INDEX('Policy Characteristics'!G:G,MATCH($C79,'Policy Characteristics'!$C:$C,0)))</f>
        <v>50000</v>
      </c>
      <c r="N79" s="233">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28"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1488</v>
      </c>
      <c r="G80" s="143" t="s">
        <v>1624</v>
      </c>
      <c r="H80" s="15">
        <v>1661</v>
      </c>
      <c r="I80" s="229" t="s">
        <v>44</v>
      </c>
      <c r="J80" s="230"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3">
        <f>IF(ISBLANK(INDEX('Policy Characteristics'!F:F,MATCH($C80,'Policy Characteristics'!$C:$C,0))),"",INDEX('Policy Characteristics'!F:F,MATCH($C80,'Policy Characteristics'!$C:$C,0)))</f>
        <v>-45000</v>
      </c>
      <c r="M80" s="233">
        <f>IF(ISBLANK(INDEX('Policy Characteristics'!G:G,MATCH($C80,'Policy Characteristics'!$C:$C,0))),"",INDEX('Policy Characteristics'!G:G,MATCH($C80,'Policy Characteristics'!$C:$C,0)))</f>
        <v>50000</v>
      </c>
      <c r="N80" s="233">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28"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1488</v>
      </c>
      <c r="G81" s="143" t="s">
        <v>1625</v>
      </c>
      <c r="H81" s="15">
        <v>1662</v>
      </c>
      <c r="I81" s="229" t="s">
        <v>44</v>
      </c>
      <c r="J81" s="230"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3">
        <f>IF(ISBLANK(INDEX('Policy Characteristics'!F:F,MATCH($C81,'Policy Characteristics'!$C:$C,0))),"",INDEX('Policy Characteristics'!F:F,MATCH($C81,'Policy Characteristics'!$C:$C,0)))</f>
        <v>-45000</v>
      </c>
      <c r="M81" s="233">
        <f>IF(ISBLANK(INDEX('Policy Characteristics'!G:G,MATCH($C81,'Policy Characteristics'!$C:$C,0))),"",INDEX('Policy Characteristics'!G:G,MATCH($C81,'Policy Characteristics'!$C:$C,0)))</f>
        <v>50000</v>
      </c>
      <c r="N81" s="233">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28"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1488</v>
      </c>
      <c r="G82" s="143" t="s">
        <v>749</v>
      </c>
      <c r="H82" s="15">
        <v>1663</v>
      </c>
      <c r="I82" s="229" t="s">
        <v>44</v>
      </c>
      <c r="J82" s="230"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3">
        <f>IF(ISBLANK(INDEX('Policy Characteristics'!F:F,MATCH($C82,'Policy Characteristics'!$C:$C,0))),"",INDEX('Policy Characteristics'!F:F,MATCH($C82,'Policy Characteristics'!$C:$C,0)))</f>
        <v>-45000</v>
      </c>
      <c r="M82" s="233">
        <f>IF(ISBLANK(INDEX('Policy Characteristics'!G:G,MATCH($C82,'Policy Characteristics'!$C:$C,0))),"",INDEX('Policy Characteristics'!G:G,MATCH($C82,'Policy Characteristics'!$C:$C,0)))</f>
        <v>50000</v>
      </c>
      <c r="N82" s="233">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28"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1488</v>
      </c>
      <c r="G83" s="143" t="s">
        <v>1626</v>
      </c>
      <c r="H83" s="15">
        <v>1664</v>
      </c>
      <c r="I83" s="229" t="s">
        <v>44</v>
      </c>
      <c r="J83" s="230"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3">
        <f>IF(ISBLANK(INDEX('Policy Characteristics'!F:F,MATCH($C83,'Policy Characteristics'!$C:$C,0))),"",INDEX('Policy Characteristics'!F:F,MATCH($C83,'Policy Characteristics'!$C:$C,0)))</f>
        <v>-45000</v>
      </c>
      <c r="M83" s="233">
        <f>IF(ISBLANK(INDEX('Policy Characteristics'!G:G,MATCH($C83,'Policy Characteristics'!$C:$C,0))),"",INDEX('Policy Characteristics'!G:G,MATCH($C83,'Policy Characteristics'!$C:$C,0)))</f>
        <v>50000</v>
      </c>
      <c r="N83" s="233">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28"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1621</v>
      </c>
      <c r="H84" s="15">
        <v>1665</v>
      </c>
      <c r="I84" s="229" t="s">
        <v>44</v>
      </c>
      <c r="J84" s="230"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3">
        <f>IF(ISBLANK(INDEX('Policy Characteristics'!F:F,MATCH($C84,'Policy Characteristics'!$C:$C,0))),"",INDEX('Policy Characteristics'!F:F,MATCH($C84,'Policy Characteristics'!$C:$C,0)))</f>
        <v>-45000</v>
      </c>
      <c r="M84" s="233">
        <f>IF(ISBLANK(INDEX('Policy Characteristics'!G:G,MATCH($C84,'Policy Characteristics'!$C:$C,0))),"",INDEX('Policy Characteristics'!G:G,MATCH($C84,'Policy Characteristics'!$C:$C,0)))</f>
        <v>50000</v>
      </c>
      <c r="N84" s="233">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28"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1622</v>
      </c>
      <c r="H85" s="15">
        <v>1666</v>
      </c>
      <c r="I85" s="229" t="s">
        <v>44</v>
      </c>
      <c r="J85" s="230"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3">
        <f>IF(ISBLANK(INDEX('Policy Characteristics'!F:F,MATCH($C85,'Policy Characteristics'!$C:$C,0))),"",INDEX('Policy Characteristics'!F:F,MATCH($C85,'Policy Characteristics'!$C:$C,0)))</f>
        <v>-45000</v>
      </c>
      <c r="M85" s="233">
        <f>IF(ISBLANK(INDEX('Policy Characteristics'!G:G,MATCH($C85,'Policy Characteristics'!$C:$C,0))),"",INDEX('Policy Characteristics'!G:G,MATCH($C85,'Policy Characteristics'!$C:$C,0)))</f>
        <v>50000</v>
      </c>
      <c r="N85" s="233">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28"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1623</v>
      </c>
      <c r="H86" s="15">
        <v>1667</v>
      </c>
      <c r="I86" s="229" t="s">
        <v>44</v>
      </c>
      <c r="J86" s="230"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3">
        <f>IF(ISBLANK(INDEX('Policy Characteristics'!F:F,MATCH($C86,'Policy Characteristics'!$C:$C,0))),"",INDEX('Policy Characteristics'!F:F,MATCH($C86,'Policy Characteristics'!$C:$C,0)))</f>
        <v>-45000</v>
      </c>
      <c r="M86" s="233">
        <f>IF(ISBLANK(INDEX('Policy Characteristics'!G:G,MATCH($C86,'Policy Characteristics'!$C:$C,0))),"",INDEX('Policy Characteristics'!G:G,MATCH($C86,'Policy Characteristics'!$C:$C,0)))</f>
        <v>50000</v>
      </c>
      <c r="N86" s="233">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28"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1624</v>
      </c>
      <c r="H87" s="15">
        <v>1668</v>
      </c>
      <c r="I87" s="229" t="s">
        <v>44</v>
      </c>
      <c r="J87" s="230"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3">
        <f>IF(ISBLANK(INDEX('Policy Characteristics'!F:F,MATCH($C87,'Policy Characteristics'!$C:$C,0))),"",INDEX('Policy Characteristics'!F:F,MATCH($C87,'Policy Characteristics'!$C:$C,0)))</f>
        <v>-45000</v>
      </c>
      <c r="M87" s="233">
        <f>IF(ISBLANK(INDEX('Policy Characteristics'!G:G,MATCH($C87,'Policy Characteristics'!$C:$C,0))),"",INDEX('Policy Characteristics'!G:G,MATCH($C87,'Policy Characteristics'!$C:$C,0)))</f>
        <v>50000</v>
      </c>
      <c r="N87" s="233">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28"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1625</v>
      </c>
      <c r="H88" s="15">
        <v>1669</v>
      </c>
      <c r="I88" s="229" t="s">
        <v>44</v>
      </c>
      <c r="J88" s="230"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3">
        <f>IF(ISBLANK(INDEX('Policy Characteristics'!F:F,MATCH($C88,'Policy Characteristics'!$C:$C,0))),"",INDEX('Policy Characteristics'!F:F,MATCH($C88,'Policy Characteristics'!$C:$C,0)))</f>
        <v>-45000</v>
      </c>
      <c r="M88" s="233">
        <f>IF(ISBLANK(INDEX('Policy Characteristics'!G:G,MATCH($C88,'Policy Characteristics'!$C:$C,0))),"",INDEX('Policy Characteristics'!G:G,MATCH($C88,'Policy Characteristics'!$C:$C,0)))</f>
        <v>50000</v>
      </c>
      <c r="N88" s="233">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28"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29" t="s">
        <v>44</v>
      </c>
      <c r="J89" s="230"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3">
        <f>IF(ISBLANK(INDEX('Policy Characteristics'!F:F,MATCH($C89,'Policy Characteristics'!$C:$C,0))),"",INDEX('Policy Characteristics'!F:F,MATCH($C89,'Policy Characteristics'!$C:$C,0)))</f>
        <v>-45000</v>
      </c>
      <c r="M89" s="233">
        <f>IF(ISBLANK(INDEX('Policy Characteristics'!G:G,MATCH($C89,'Policy Characteristics'!$C:$C,0))),"",INDEX('Policy Characteristics'!G:G,MATCH($C89,'Policy Characteristics'!$C:$C,0)))</f>
        <v>50000</v>
      </c>
      <c r="N89" s="233">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28"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1626</v>
      </c>
      <c r="H90" s="15">
        <v>1671</v>
      </c>
      <c r="I90" s="229" t="s">
        <v>44</v>
      </c>
      <c r="J90" s="230"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3">
        <f>IF(ISBLANK(INDEX('Policy Characteristics'!F:F,MATCH($C90,'Policy Characteristics'!$C:$C,0))),"",INDEX('Policy Characteristics'!F:F,MATCH($C90,'Policy Characteristics'!$C:$C,0)))</f>
        <v>-45000</v>
      </c>
      <c r="M90" s="233">
        <f>IF(ISBLANK(INDEX('Policy Characteristics'!G:G,MATCH($C90,'Policy Characteristics'!$C:$C,0))),"",INDEX('Policy Characteristics'!G:G,MATCH($C90,'Policy Characteristics'!$C:$C,0)))</f>
        <v>50000</v>
      </c>
      <c r="N90" s="233">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28"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1489</v>
      </c>
      <c r="G91" s="88" t="s">
        <v>1621</v>
      </c>
      <c r="H91" s="15">
        <v>1672</v>
      </c>
      <c r="I91" s="229" t="s">
        <v>44</v>
      </c>
      <c r="J91" s="230"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3">
        <f>IF(ISBLANK(INDEX('Policy Characteristics'!F:F,MATCH($C91,'Policy Characteristics'!$C:$C,0))),"",INDEX('Policy Characteristics'!F:F,MATCH($C91,'Policy Characteristics'!$C:$C,0)))</f>
        <v>-45000</v>
      </c>
      <c r="M91" s="233">
        <f>IF(ISBLANK(INDEX('Policy Characteristics'!G:G,MATCH($C91,'Policy Characteristics'!$C:$C,0))),"",INDEX('Policy Characteristics'!G:G,MATCH($C91,'Policy Characteristics'!$C:$C,0)))</f>
        <v>50000</v>
      </c>
      <c r="N91" s="233">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28"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1489</v>
      </c>
      <c r="G92" s="143" t="s">
        <v>1622</v>
      </c>
      <c r="H92" s="15">
        <v>1673</v>
      </c>
      <c r="I92" s="229" t="s">
        <v>44</v>
      </c>
      <c r="J92" s="230"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3">
        <f>IF(ISBLANK(INDEX('Policy Characteristics'!F:F,MATCH($C92,'Policy Characteristics'!$C:$C,0))),"",INDEX('Policy Characteristics'!F:F,MATCH($C92,'Policy Characteristics'!$C:$C,0)))</f>
        <v>-45000</v>
      </c>
      <c r="M92" s="233">
        <f>IF(ISBLANK(INDEX('Policy Characteristics'!G:G,MATCH($C92,'Policy Characteristics'!$C:$C,0))),"",INDEX('Policy Characteristics'!G:G,MATCH($C92,'Policy Characteristics'!$C:$C,0)))</f>
        <v>50000</v>
      </c>
      <c r="N92" s="233">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28"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1489</v>
      </c>
      <c r="G93" s="143" t="s">
        <v>1623</v>
      </c>
      <c r="H93" s="15">
        <v>1674</v>
      </c>
      <c r="I93" s="229" t="s">
        <v>44</v>
      </c>
      <c r="J93" s="230"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3">
        <f>IF(ISBLANK(INDEX('Policy Characteristics'!F:F,MATCH($C93,'Policy Characteristics'!$C:$C,0))),"",INDEX('Policy Characteristics'!F:F,MATCH($C93,'Policy Characteristics'!$C:$C,0)))</f>
        <v>-45000</v>
      </c>
      <c r="M93" s="233">
        <f>IF(ISBLANK(INDEX('Policy Characteristics'!G:G,MATCH($C93,'Policy Characteristics'!$C:$C,0))),"",INDEX('Policy Characteristics'!G:G,MATCH($C93,'Policy Characteristics'!$C:$C,0)))</f>
        <v>50000</v>
      </c>
      <c r="N93" s="233">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28"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1489</v>
      </c>
      <c r="G94" s="143" t="s">
        <v>1624</v>
      </c>
      <c r="H94" s="15">
        <v>1675</v>
      </c>
      <c r="I94" s="229" t="s">
        <v>44</v>
      </c>
      <c r="J94" s="230"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3">
        <f>IF(ISBLANK(INDEX('Policy Characteristics'!F:F,MATCH($C94,'Policy Characteristics'!$C:$C,0))),"",INDEX('Policy Characteristics'!F:F,MATCH($C94,'Policy Characteristics'!$C:$C,0)))</f>
        <v>-45000</v>
      </c>
      <c r="M94" s="233">
        <f>IF(ISBLANK(INDEX('Policy Characteristics'!G:G,MATCH($C94,'Policy Characteristics'!$C:$C,0))),"",INDEX('Policy Characteristics'!G:G,MATCH($C94,'Policy Characteristics'!$C:$C,0)))</f>
        <v>50000</v>
      </c>
      <c r="N94" s="233">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28"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1489</v>
      </c>
      <c r="G95" s="143" t="s">
        <v>1625</v>
      </c>
      <c r="H95" s="15">
        <v>1676</v>
      </c>
      <c r="I95" s="229" t="s">
        <v>44</v>
      </c>
      <c r="J95" s="230"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3">
        <f>IF(ISBLANK(INDEX('Policy Characteristics'!F:F,MATCH($C95,'Policy Characteristics'!$C:$C,0))),"",INDEX('Policy Characteristics'!F:F,MATCH($C95,'Policy Characteristics'!$C:$C,0)))</f>
        <v>-45000</v>
      </c>
      <c r="M95" s="233">
        <f>IF(ISBLANK(INDEX('Policy Characteristics'!G:G,MATCH($C95,'Policy Characteristics'!$C:$C,0))),"",INDEX('Policy Characteristics'!G:G,MATCH($C95,'Policy Characteristics'!$C:$C,0)))</f>
        <v>50000</v>
      </c>
      <c r="N95" s="233">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28"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1489</v>
      </c>
      <c r="G96" s="143" t="s">
        <v>749</v>
      </c>
      <c r="H96" s="15">
        <v>1677</v>
      </c>
      <c r="I96" s="229" t="s">
        <v>44</v>
      </c>
      <c r="J96" s="230"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3">
        <f>IF(ISBLANK(INDEX('Policy Characteristics'!F:F,MATCH($C96,'Policy Characteristics'!$C:$C,0))),"",INDEX('Policy Characteristics'!F:F,MATCH($C96,'Policy Characteristics'!$C:$C,0)))</f>
        <v>-45000</v>
      </c>
      <c r="M96" s="233">
        <f>IF(ISBLANK(INDEX('Policy Characteristics'!G:G,MATCH($C96,'Policy Characteristics'!$C:$C,0))),"",INDEX('Policy Characteristics'!G:G,MATCH($C96,'Policy Characteristics'!$C:$C,0)))</f>
        <v>50000</v>
      </c>
      <c r="N96" s="233">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28"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1489</v>
      </c>
      <c r="G97" s="143" t="s">
        <v>1626</v>
      </c>
      <c r="H97" s="15">
        <v>1678</v>
      </c>
      <c r="I97" s="229" t="s">
        <v>44</v>
      </c>
      <c r="J97" s="230"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3">
        <f>IF(ISBLANK(INDEX('Policy Characteristics'!F:F,MATCH($C97,'Policy Characteristics'!$C:$C,0))),"",INDEX('Policy Characteristics'!F:F,MATCH($C97,'Policy Characteristics'!$C:$C,0)))</f>
        <v>-45000</v>
      </c>
      <c r="M97" s="233">
        <f>IF(ISBLANK(INDEX('Policy Characteristics'!G:G,MATCH($C97,'Policy Characteristics'!$C:$C,0))),"",INDEX('Policy Characteristics'!G:G,MATCH($C97,'Policy Characteristics'!$C:$C,0)))</f>
        <v>50000</v>
      </c>
      <c r="N97" s="233">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28"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1621</v>
      </c>
      <c r="H98" s="15">
        <v>1679</v>
      </c>
      <c r="I98" s="241" t="s">
        <v>43</v>
      </c>
      <c r="J98" s="230"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3">
        <f>IF(ISBLANK(INDEX('Policy Characteristics'!F:F,MATCH($C98,'Policy Characteristics'!$C:$C,0))),"",INDEX('Policy Characteristics'!F:F,MATCH($C98,'Policy Characteristics'!$C:$C,0)))</f>
        <v>-45000</v>
      </c>
      <c r="M98" s="233">
        <f>IF(ISBLANK(INDEX('Policy Characteristics'!G:G,MATCH($C98,'Policy Characteristics'!$C:$C,0))),"",INDEX('Policy Characteristics'!G:G,MATCH($C98,'Policy Characteristics'!$C:$C,0)))</f>
        <v>50000</v>
      </c>
      <c r="N98" s="233">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28"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1622</v>
      </c>
      <c r="H99" s="15">
        <v>1680</v>
      </c>
      <c r="I99" s="229" t="s">
        <v>44</v>
      </c>
      <c r="J99" s="230"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3">
        <f>IF(ISBLANK(INDEX('Policy Characteristics'!F:F,MATCH($C99,'Policy Characteristics'!$C:$C,0))),"",INDEX('Policy Characteristics'!F:F,MATCH($C99,'Policy Characteristics'!$C:$C,0)))</f>
        <v>-45000</v>
      </c>
      <c r="M99" s="233">
        <f>IF(ISBLANK(INDEX('Policy Characteristics'!G:G,MATCH($C99,'Policy Characteristics'!$C:$C,0))),"",INDEX('Policy Characteristics'!G:G,MATCH($C99,'Policy Characteristics'!$C:$C,0)))</f>
        <v>50000</v>
      </c>
      <c r="N99" s="233">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28"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1623</v>
      </c>
      <c r="H100" s="15">
        <v>1681</v>
      </c>
      <c r="I100" s="229" t="s">
        <v>44</v>
      </c>
      <c r="J100" s="230"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3">
        <f>IF(ISBLANK(INDEX('Policy Characteristics'!F:F,MATCH($C100,'Policy Characteristics'!$C:$C,0))),"",INDEX('Policy Characteristics'!F:F,MATCH($C100,'Policy Characteristics'!$C:$C,0)))</f>
        <v>-45000</v>
      </c>
      <c r="M100" s="233">
        <f>IF(ISBLANK(INDEX('Policy Characteristics'!G:G,MATCH($C100,'Policy Characteristics'!$C:$C,0))),"",INDEX('Policy Characteristics'!G:G,MATCH($C100,'Policy Characteristics'!$C:$C,0)))</f>
        <v>50000</v>
      </c>
      <c r="N100" s="233">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28"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1624</v>
      </c>
      <c r="H101" s="15">
        <v>1682</v>
      </c>
      <c r="I101" s="229" t="s">
        <v>44</v>
      </c>
      <c r="J101" s="230"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3">
        <f>IF(ISBLANK(INDEX('Policy Characteristics'!F:F,MATCH($C101,'Policy Characteristics'!$C:$C,0))),"",INDEX('Policy Characteristics'!F:F,MATCH($C101,'Policy Characteristics'!$C:$C,0)))</f>
        <v>-45000</v>
      </c>
      <c r="M101" s="233">
        <f>IF(ISBLANK(INDEX('Policy Characteristics'!G:G,MATCH($C101,'Policy Characteristics'!$C:$C,0))),"",INDEX('Policy Characteristics'!G:G,MATCH($C101,'Policy Characteristics'!$C:$C,0)))</f>
        <v>50000</v>
      </c>
      <c r="N101" s="233">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28"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1625</v>
      </c>
      <c r="H102" s="15">
        <v>1683</v>
      </c>
      <c r="I102" s="241" t="s">
        <v>43</v>
      </c>
      <c r="J102" s="230"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3">
        <f>IF(ISBLANK(INDEX('Policy Characteristics'!F:F,MATCH($C102,'Policy Characteristics'!$C:$C,0))),"",INDEX('Policy Characteristics'!F:F,MATCH($C102,'Policy Characteristics'!$C:$C,0)))</f>
        <v>-45000</v>
      </c>
      <c r="M102" s="233">
        <f>IF(ISBLANK(INDEX('Policy Characteristics'!G:G,MATCH($C102,'Policy Characteristics'!$C:$C,0))),"",INDEX('Policy Characteristics'!G:G,MATCH($C102,'Policy Characteristics'!$C:$C,0)))</f>
        <v>50000</v>
      </c>
      <c r="N102" s="233">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28"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29" t="s">
        <v>44</v>
      </c>
      <c r="J103" s="230"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3">
        <f>IF(ISBLANK(INDEX('Policy Characteristics'!F:F,MATCH($C103,'Policy Characteristics'!$C:$C,0))),"",INDEX('Policy Characteristics'!F:F,MATCH($C103,'Policy Characteristics'!$C:$C,0)))</f>
        <v>-45000</v>
      </c>
      <c r="M103" s="233">
        <f>IF(ISBLANK(INDEX('Policy Characteristics'!G:G,MATCH($C103,'Policy Characteristics'!$C:$C,0))),"",INDEX('Policy Characteristics'!G:G,MATCH($C103,'Policy Characteristics'!$C:$C,0)))</f>
        <v>50000</v>
      </c>
      <c r="N103" s="233">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28"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1626</v>
      </c>
      <c r="H104" s="15">
        <v>1685</v>
      </c>
      <c r="I104" s="241" t="s">
        <v>43</v>
      </c>
      <c r="J104" s="230"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3">
        <f>IF(ISBLANK(INDEX('Policy Characteristics'!F:F,MATCH($C104,'Policy Characteristics'!$C:$C,0))),"",INDEX('Policy Characteristics'!F:F,MATCH($C104,'Policy Characteristics'!$C:$C,0)))</f>
        <v>-45000</v>
      </c>
      <c r="M104" s="233">
        <f>IF(ISBLANK(INDEX('Policy Characteristics'!G:G,MATCH($C104,'Policy Characteristics'!$C:$C,0))),"",INDEX('Policy Characteristics'!G:G,MATCH($C104,'Policy Characteristics'!$C:$C,0)))</f>
        <v>50000</v>
      </c>
      <c r="N104" s="233">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 xml:space="preserve">**Description:** This policy specifies the dollar amount of the subsidy offered to the purchaser of a new passenger vehicle. This is in addition to subsidies that exist in the BAU scenario. A negative value implies taxes or the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 </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28" t="str">
        <f>IF(ISBLANK(INDEX('Policy Characteristics'!B:B,MATCH($C105,'Policy Characteristics'!$C:$C,0))),"",INDEX('Policy Characteristics'!B:B,MATCH($C105,'Policy Characteristics'!$C:$C,0)))</f>
        <v>Freight Vehicle Subsidy</v>
      </c>
      <c r="C105" t="s">
        <v>1616</v>
      </c>
      <c r="D105" s="88" t="s">
        <v>37</v>
      </c>
      <c r="E105" s="88" t="s">
        <v>491</v>
      </c>
      <c r="F105" s="143" t="s">
        <v>1631</v>
      </c>
      <c r="G105" s="88" t="s">
        <v>1621</v>
      </c>
      <c r="H105" s="15">
        <v>1686</v>
      </c>
      <c r="I105" s="241" t="s">
        <v>43</v>
      </c>
      <c r="J105" s="230"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3">
        <f>IF(ISBLANK(INDEX('Policy Characteristics'!F:F,MATCH($C105,'Policy Characteristics'!$C:$C,0))),"",INDEX('Policy Characteristics'!F:F,MATCH($C105,'Policy Characteristics'!$C:$C,0)))</f>
        <v>-45000</v>
      </c>
      <c r="M105" s="233">
        <f>IF(ISBLANK(INDEX('Policy Characteristics'!G:G,MATCH($C105,'Policy Characteristics'!$C:$C,0))),"",INDEX('Policy Characteristics'!G:G,MATCH($C105,'Policy Characteristics'!$C:$C,0)))</f>
        <v>50000</v>
      </c>
      <c r="N105" s="233">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28"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1631</v>
      </c>
      <c r="G106" s="143" t="s">
        <v>1622</v>
      </c>
      <c r="H106" s="15">
        <v>1687</v>
      </c>
      <c r="I106" s="241" t="s">
        <v>43</v>
      </c>
      <c r="J106" s="230"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3">
        <f>IF(ISBLANK(INDEX('Policy Characteristics'!F:F,MATCH($C106,'Policy Characteristics'!$C:$C,0))),"",INDEX('Policy Characteristics'!F:F,MATCH($C106,'Policy Characteristics'!$C:$C,0)))</f>
        <v>-45000</v>
      </c>
      <c r="M106" s="233">
        <f>IF(ISBLANK(INDEX('Policy Characteristics'!G:G,MATCH($C106,'Policy Characteristics'!$C:$C,0))),"",INDEX('Policy Characteristics'!G:G,MATCH($C106,'Policy Characteristics'!$C:$C,0)))</f>
        <v>50000</v>
      </c>
      <c r="N106" s="233">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28"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1631</v>
      </c>
      <c r="G107" s="143" t="s">
        <v>1623</v>
      </c>
      <c r="H107" s="15">
        <v>1688</v>
      </c>
      <c r="I107" s="229" t="s">
        <v>44</v>
      </c>
      <c r="J107" s="230"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3">
        <f>IF(ISBLANK(INDEX('Policy Characteristics'!F:F,MATCH($C107,'Policy Characteristics'!$C:$C,0))),"",INDEX('Policy Characteristics'!F:F,MATCH($C107,'Policy Characteristics'!$C:$C,0)))</f>
        <v>-45000</v>
      </c>
      <c r="M107" s="233">
        <f>IF(ISBLANK(INDEX('Policy Characteristics'!G:G,MATCH($C107,'Policy Characteristics'!$C:$C,0))),"",INDEX('Policy Characteristics'!G:G,MATCH($C107,'Policy Characteristics'!$C:$C,0)))</f>
        <v>50000</v>
      </c>
      <c r="N107" s="233">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28"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1631</v>
      </c>
      <c r="G108" s="143" t="s">
        <v>1624</v>
      </c>
      <c r="H108" s="15">
        <v>1689</v>
      </c>
      <c r="I108" s="229" t="s">
        <v>44</v>
      </c>
      <c r="J108" s="230"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3">
        <f>IF(ISBLANK(INDEX('Policy Characteristics'!F:F,MATCH($C108,'Policy Characteristics'!$C:$C,0))),"",INDEX('Policy Characteristics'!F:F,MATCH($C108,'Policy Characteristics'!$C:$C,0)))</f>
        <v>-45000</v>
      </c>
      <c r="M108" s="233">
        <f>IF(ISBLANK(INDEX('Policy Characteristics'!G:G,MATCH($C108,'Policy Characteristics'!$C:$C,0))),"",INDEX('Policy Characteristics'!G:G,MATCH($C108,'Policy Characteristics'!$C:$C,0)))</f>
        <v>50000</v>
      </c>
      <c r="N108" s="233">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28"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1631</v>
      </c>
      <c r="G109" s="143" t="s">
        <v>1625</v>
      </c>
      <c r="H109" s="15">
        <v>1690</v>
      </c>
      <c r="I109" s="229" t="s">
        <v>43</v>
      </c>
      <c r="J109" s="230"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3">
        <f>IF(ISBLANK(INDEX('Policy Characteristics'!F:F,MATCH($C109,'Policy Characteristics'!$C:$C,0))),"",INDEX('Policy Characteristics'!F:F,MATCH($C109,'Policy Characteristics'!$C:$C,0)))</f>
        <v>-45000</v>
      </c>
      <c r="M109" s="233">
        <f>IF(ISBLANK(INDEX('Policy Characteristics'!G:G,MATCH($C109,'Policy Characteristics'!$C:$C,0))),"",INDEX('Policy Characteristics'!G:G,MATCH($C109,'Policy Characteristics'!$C:$C,0)))</f>
        <v>50000</v>
      </c>
      <c r="N109" s="233">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28"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1631</v>
      </c>
      <c r="G110" s="143" t="s">
        <v>749</v>
      </c>
      <c r="H110" s="15">
        <v>1691</v>
      </c>
      <c r="I110" s="241" t="s">
        <v>43</v>
      </c>
      <c r="J110" s="230"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3">
        <f>IF(ISBLANK(INDEX('Policy Characteristics'!F:F,MATCH($C110,'Policy Characteristics'!$C:$C,0))),"",INDEX('Policy Characteristics'!F:F,MATCH($C110,'Policy Characteristics'!$C:$C,0)))</f>
        <v>-45000</v>
      </c>
      <c r="M110" s="233">
        <f>IF(ISBLANK(INDEX('Policy Characteristics'!G:G,MATCH($C110,'Policy Characteristics'!$C:$C,0))),"",INDEX('Policy Characteristics'!G:G,MATCH($C110,'Policy Characteristics'!$C:$C,0)))</f>
        <v>50000</v>
      </c>
      <c r="N110" s="233">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28"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1631</v>
      </c>
      <c r="G111" s="143" t="s">
        <v>1626</v>
      </c>
      <c r="H111" s="15">
        <v>1692</v>
      </c>
      <c r="I111" s="229" t="s">
        <v>43</v>
      </c>
      <c r="J111" s="230"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3">
        <f>IF(ISBLANK(INDEX('Policy Characteristics'!F:F,MATCH($C111,'Policy Characteristics'!$C:$C,0))),"",INDEX('Policy Characteristics'!F:F,MATCH($C111,'Policy Characteristics'!$C:$C,0)))</f>
        <v>-45000</v>
      </c>
      <c r="M111" s="233">
        <f>IF(ISBLANK(INDEX('Policy Characteristics'!G:G,MATCH($C111,'Policy Characteristics'!$C:$C,0))),"",INDEX('Policy Characteristics'!G:G,MATCH($C111,'Policy Characteristics'!$C:$C,0)))</f>
        <v>50000</v>
      </c>
      <c r="N111" s="233">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28"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1628</v>
      </c>
      <c r="G112" s="88" t="s">
        <v>1621</v>
      </c>
      <c r="H112" s="15">
        <v>1693</v>
      </c>
      <c r="I112" s="241" t="s">
        <v>43</v>
      </c>
      <c r="J112" s="230"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3">
        <f>IF(ISBLANK(INDEX('Policy Characteristics'!F:F,MATCH($C112,'Policy Characteristics'!$C:$C,0))),"",INDEX('Policy Characteristics'!F:F,MATCH($C112,'Policy Characteristics'!$C:$C,0)))</f>
        <v>-45000</v>
      </c>
      <c r="M112" s="233">
        <f>IF(ISBLANK(INDEX('Policy Characteristics'!G:G,MATCH($C112,'Policy Characteristics'!$C:$C,0))),"",INDEX('Policy Characteristics'!G:G,MATCH($C112,'Policy Characteristics'!$C:$C,0)))</f>
        <v>50000</v>
      </c>
      <c r="N112" s="233">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28"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1628</v>
      </c>
      <c r="G113" s="143" t="s">
        <v>1622</v>
      </c>
      <c r="H113" s="15">
        <v>1694</v>
      </c>
      <c r="I113" s="229" t="s">
        <v>44</v>
      </c>
      <c r="J113" s="230"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3">
        <f>IF(ISBLANK(INDEX('Policy Characteristics'!F:F,MATCH($C113,'Policy Characteristics'!$C:$C,0))),"",INDEX('Policy Characteristics'!F:F,MATCH($C113,'Policy Characteristics'!$C:$C,0)))</f>
        <v>-45000</v>
      </c>
      <c r="M113" s="233">
        <f>IF(ISBLANK(INDEX('Policy Characteristics'!G:G,MATCH($C113,'Policy Characteristics'!$C:$C,0))),"",INDEX('Policy Characteristics'!G:G,MATCH($C113,'Policy Characteristics'!$C:$C,0)))</f>
        <v>50000</v>
      </c>
      <c r="N113" s="233">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28"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1628</v>
      </c>
      <c r="G114" s="143" t="s">
        <v>1623</v>
      </c>
      <c r="H114" s="15">
        <v>1695</v>
      </c>
      <c r="I114" s="229" t="s">
        <v>44</v>
      </c>
      <c r="J114" s="230"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3">
        <f>IF(ISBLANK(INDEX('Policy Characteristics'!F:F,MATCH($C114,'Policy Characteristics'!$C:$C,0))),"",INDEX('Policy Characteristics'!F:F,MATCH($C114,'Policy Characteristics'!$C:$C,0)))</f>
        <v>-45000</v>
      </c>
      <c r="M114" s="233">
        <f>IF(ISBLANK(INDEX('Policy Characteristics'!G:G,MATCH($C114,'Policy Characteristics'!$C:$C,0))),"",INDEX('Policy Characteristics'!G:G,MATCH($C114,'Policy Characteristics'!$C:$C,0)))</f>
        <v>50000</v>
      </c>
      <c r="N114" s="233">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28"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1628</v>
      </c>
      <c r="G115" s="143" t="s">
        <v>1624</v>
      </c>
      <c r="H115" s="15">
        <v>1696</v>
      </c>
      <c r="I115" s="229" t="s">
        <v>44</v>
      </c>
      <c r="J115" s="230"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3">
        <f>IF(ISBLANK(INDEX('Policy Characteristics'!F:F,MATCH($C115,'Policy Characteristics'!$C:$C,0))),"",INDEX('Policy Characteristics'!F:F,MATCH($C115,'Policy Characteristics'!$C:$C,0)))</f>
        <v>-45000</v>
      </c>
      <c r="M115" s="233">
        <f>IF(ISBLANK(INDEX('Policy Characteristics'!G:G,MATCH($C115,'Policy Characteristics'!$C:$C,0))),"",INDEX('Policy Characteristics'!G:G,MATCH($C115,'Policy Characteristics'!$C:$C,0)))</f>
        <v>50000</v>
      </c>
      <c r="N115" s="233">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28"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1628</v>
      </c>
      <c r="G116" s="143" t="s">
        <v>1625</v>
      </c>
      <c r="H116" s="15">
        <v>1697</v>
      </c>
      <c r="I116" s="241" t="s">
        <v>43</v>
      </c>
      <c r="J116" s="230"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3">
        <f>IF(ISBLANK(INDEX('Policy Characteristics'!F:F,MATCH($C116,'Policy Characteristics'!$C:$C,0))),"",INDEX('Policy Characteristics'!F:F,MATCH($C116,'Policy Characteristics'!$C:$C,0)))</f>
        <v>-45000</v>
      </c>
      <c r="M116" s="233">
        <f>IF(ISBLANK(INDEX('Policy Characteristics'!G:G,MATCH($C116,'Policy Characteristics'!$C:$C,0))),"",INDEX('Policy Characteristics'!G:G,MATCH($C116,'Policy Characteristics'!$C:$C,0)))</f>
        <v>50000</v>
      </c>
      <c r="N116" s="233">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28"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1628</v>
      </c>
      <c r="G117" s="143" t="s">
        <v>749</v>
      </c>
      <c r="H117" s="15">
        <v>1698</v>
      </c>
      <c r="I117" s="229" t="s">
        <v>44</v>
      </c>
      <c r="J117" s="230"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3">
        <f>IF(ISBLANK(INDEX('Policy Characteristics'!F:F,MATCH($C117,'Policy Characteristics'!$C:$C,0))),"",INDEX('Policy Characteristics'!F:F,MATCH($C117,'Policy Characteristics'!$C:$C,0)))</f>
        <v>-45000</v>
      </c>
      <c r="M117" s="233">
        <f>IF(ISBLANK(INDEX('Policy Characteristics'!G:G,MATCH($C117,'Policy Characteristics'!$C:$C,0))),"",INDEX('Policy Characteristics'!G:G,MATCH($C117,'Policy Characteristics'!$C:$C,0)))</f>
        <v>50000</v>
      </c>
      <c r="N117" s="233">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28"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1628</v>
      </c>
      <c r="G118" s="143" t="s">
        <v>1626</v>
      </c>
      <c r="H118" s="15">
        <v>1699</v>
      </c>
      <c r="I118" s="241" t="s">
        <v>43</v>
      </c>
      <c r="J118" s="230"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3">
        <f>IF(ISBLANK(INDEX('Policy Characteristics'!F:F,MATCH($C118,'Policy Characteristics'!$C:$C,0))),"",INDEX('Policy Characteristics'!F:F,MATCH($C118,'Policy Characteristics'!$C:$C,0)))</f>
        <v>-45000</v>
      </c>
      <c r="M118" s="233">
        <f>IF(ISBLANK(INDEX('Policy Characteristics'!G:G,MATCH($C118,'Policy Characteristics'!$C:$C,0))),"",INDEX('Policy Characteristics'!G:G,MATCH($C118,'Policy Characteristics'!$C:$C,0)))</f>
        <v>50000</v>
      </c>
      <c r="N118" s="233">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28"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1488</v>
      </c>
      <c r="G119" s="88" t="s">
        <v>1621</v>
      </c>
      <c r="H119" s="15">
        <v>1700</v>
      </c>
      <c r="I119" s="229" t="s">
        <v>44</v>
      </c>
      <c r="J119" s="230"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3">
        <f>IF(ISBLANK(INDEX('Policy Characteristics'!F:F,MATCH($C119,'Policy Characteristics'!$C:$C,0))),"",INDEX('Policy Characteristics'!F:F,MATCH($C119,'Policy Characteristics'!$C:$C,0)))</f>
        <v>-45000</v>
      </c>
      <c r="M119" s="233">
        <f>IF(ISBLANK(INDEX('Policy Characteristics'!G:G,MATCH($C119,'Policy Characteristics'!$C:$C,0))),"",INDEX('Policy Characteristics'!G:G,MATCH($C119,'Policy Characteristics'!$C:$C,0)))</f>
        <v>50000</v>
      </c>
      <c r="N119" s="233">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28"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1488</v>
      </c>
      <c r="G120" s="143" t="s">
        <v>1622</v>
      </c>
      <c r="H120" s="15">
        <v>1701</v>
      </c>
      <c r="I120" s="229" t="s">
        <v>44</v>
      </c>
      <c r="J120" s="230"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3">
        <f>IF(ISBLANK(INDEX('Policy Characteristics'!F:F,MATCH($C120,'Policy Characteristics'!$C:$C,0))),"",INDEX('Policy Characteristics'!F:F,MATCH($C120,'Policy Characteristics'!$C:$C,0)))</f>
        <v>-45000</v>
      </c>
      <c r="M120" s="233">
        <f>IF(ISBLANK(INDEX('Policy Characteristics'!G:G,MATCH($C120,'Policy Characteristics'!$C:$C,0))),"",INDEX('Policy Characteristics'!G:G,MATCH($C120,'Policy Characteristics'!$C:$C,0)))</f>
        <v>50000</v>
      </c>
      <c r="N120" s="233">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28"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1488</v>
      </c>
      <c r="G121" s="143" t="s">
        <v>1623</v>
      </c>
      <c r="H121" s="15">
        <v>1702</v>
      </c>
      <c r="I121" s="229" t="s">
        <v>44</v>
      </c>
      <c r="J121" s="230"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3">
        <f>IF(ISBLANK(INDEX('Policy Characteristics'!F:F,MATCH($C121,'Policy Characteristics'!$C:$C,0))),"",INDEX('Policy Characteristics'!F:F,MATCH($C121,'Policy Characteristics'!$C:$C,0)))</f>
        <v>-45000</v>
      </c>
      <c r="M121" s="233">
        <f>IF(ISBLANK(INDEX('Policy Characteristics'!G:G,MATCH($C121,'Policy Characteristics'!$C:$C,0))),"",INDEX('Policy Characteristics'!G:G,MATCH($C121,'Policy Characteristics'!$C:$C,0)))</f>
        <v>50000</v>
      </c>
      <c r="N121" s="233">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28"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1488</v>
      </c>
      <c r="G122" s="143" t="s">
        <v>1624</v>
      </c>
      <c r="H122" s="15">
        <v>1703</v>
      </c>
      <c r="I122" s="229" t="s">
        <v>44</v>
      </c>
      <c r="J122" s="230"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3">
        <f>IF(ISBLANK(INDEX('Policy Characteristics'!F:F,MATCH($C122,'Policy Characteristics'!$C:$C,0))),"",INDEX('Policy Characteristics'!F:F,MATCH($C122,'Policy Characteristics'!$C:$C,0)))</f>
        <v>-45000</v>
      </c>
      <c r="M122" s="233">
        <f>IF(ISBLANK(INDEX('Policy Characteristics'!G:G,MATCH($C122,'Policy Characteristics'!$C:$C,0))),"",INDEX('Policy Characteristics'!G:G,MATCH($C122,'Policy Characteristics'!$C:$C,0)))</f>
        <v>50000</v>
      </c>
      <c r="N122" s="233">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28"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1488</v>
      </c>
      <c r="G123" s="143" t="s">
        <v>1625</v>
      </c>
      <c r="H123" s="15">
        <v>1704</v>
      </c>
      <c r="I123" s="229" t="s">
        <v>44</v>
      </c>
      <c r="J123" s="230"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3">
        <f>IF(ISBLANK(INDEX('Policy Characteristics'!F:F,MATCH($C123,'Policy Characteristics'!$C:$C,0))),"",INDEX('Policy Characteristics'!F:F,MATCH($C123,'Policy Characteristics'!$C:$C,0)))</f>
        <v>-45000</v>
      </c>
      <c r="M123" s="233">
        <f>IF(ISBLANK(INDEX('Policy Characteristics'!G:G,MATCH($C123,'Policy Characteristics'!$C:$C,0))),"",INDEX('Policy Characteristics'!G:G,MATCH($C123,'Policy Characteristics'!$C:$C,0)))</f>
        <v>50000</v>
      </c>
      <c r="N123" s="233">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28"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1488</v>
      </c>
      <c r="G124" s="143" t="s">
        <v>749</v>
      </c>
      <c r="H124" s="15">
        <v>1705</v>
      </c>
      <c r="I124" s="229" t="s">
        <v>44</v>
      </c>
      <c r="J124" s="230"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3">
        <f>IF(ISBLANK(INDEX('Policy Characteristics'!F:F,MATCH($C124,'Policy Characteristics'!$C:$C,0))),"",INDEX('Policy Characteristics'!F:F,MATCH($C124,'Policy Characteristics'!$C:$C,0)))</f>
        <v>-45000</v>
      </c>
      <c r="M124" s="233">
        <f>IF(ISBLANK(INDEX('Policy Characteristics'!G:G,MATCH($C124,'Policy Characteristics'!$C:$C,0))),"",INDEX('Policy Characteristics'!G:G,MATCH($C124,'Policy Characteristics'!$C:$C,0)))</f>
        <v>50000</v>
      </c>
      <c r="N124" s="233">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28"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1488</v>
      </c>
      <c r="G125" s="143" t="s">
        <v>1626</v>
      </c>
      <c r="H125" s="15">
        <v>1706</v>
      </c>
      <c r="I125" s="229" t="s">
        <v>44</v>
      </c>
      <c r="J125" s="230"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3">
        <f>IF(ISBLANK(INDEX('Policy Characteristics'!F:F,MATCH($C125,'Policy Characteristics'!$C:$C,0))),"",INDEX('Policy Characteristics'!F:F,MATCH($C125,'Policy Characteristics'!$C:$C,0)))</f>
        <v>-45000</v>
      </c>
      <c r="M125" s="233">
        <f>IF(ISBLANK(INDEX('Policy Characteristics'!G:G,MATCH($C125,'Policy Characteristics'!$C:$C,0))),"",INDEX('Policy Characteristics'!G:G,MATCH($C125,'Policy Characteristics'!$C:$C,0)))</f>
        <v>50000</v>
      </c>
      <c r="N125" s="233">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28"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1621</v>
      </c>
      <c r="H126" s="15">
        <v>1707</v>
      </c>
      <c r="I126" s="229" t="s">
        <v>44</v>
      </c>
      <c r="J126" s="230"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3">
        <f>IF(ISBLANK(INDEX('Policy Characteristics'!F:F,MATCH($C126,'Policy Characteristics'!$C:$C,0))),"",INDEX('Policy Characteristics'!F:F,MATCH($C126,'Policy Characteristics'!$C:$C,0)))</f>
        <v>-45000</v>
      </c>
      <c r="M126" s="233">
        <f>IF(ISBLANK(INDEX('Policy Characteristics'!G:G,MATCH($C126,'Policy Characteristics'!$C:$C,0))),"",INDEX('Policy Characteristics'!G:G,MATCH($C126,'Policy Characteristics'!$C:$C,0)))</f>
        <v>50000</v>
      </c>
      <c r="N126" s="233">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28"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1622</v>
      </c>
      <c r="H127" s="15">
        <v>1708</v>
      </c>
      <c r="I127" s="229" t="s">
        <v>44</v>
      </c>
      <c r="J127" s="230"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3">
        <f>IF(ISBLANK(INDEX('Policy Characteristics'!F:F,MATCH($C127,'Policy Characteristics'!$C:$C,0))),"",INDEX('Policy Characteristics'!F:F,MATCH($C127,'Policy Characteristics'!$C:$C,0)))</f>
        <v>-45000</v>
      </c>
      <c r="M127" s="233">
        <f>IF(ISBLANK(INDEX('Policy Characteristics'!G:G,MATCH($C127,'Policy Characteristics'!$C:$C,0))),"",INDEX('Policy Characteristics'!G:G,MATCH($C127,'Policy Characteristics'!$C:$C,0)))</f>
        <v>50000</v>
      </c>
      <c r="N127" s="233">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28"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1623</v>
      </c>
      <c r="H128" s="15">
        <v>1709</v>
      </c>
      <c r="I128" s="229" t="s">
        <v>44</v>
      </c>
      <c r="J128" s="230"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3">
        <f>IF(ISBLANK(INDEX('Policy Characteristics'!F:F,MATCH($C128,'Policy Characteristics'!$C:$C,0))),"",INDEX('Policy Characteristics'!F:F,MATCH($C128,'Policy Characteristics'!$C:$C,0)))</f>
        <v>-45000</v>
      </c>
      <c r="M128" s="233">
        <f>IF(ISBLANK(INDEX('Policy Characteristics'!G:G,MATCH($C128,'Policy Characteristics'!$C:$C,0))),"",INDEX('Policy Characteristics'!G:G,MATCH($C128,'Policy Characteristics'!$C:$C,0)))</f>
        <v>50000</v>
      </c>
      <c r="N128" s="233">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28"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1624</v>
      </c>
      <c r="H129" s="15">
        <v>1710</v>
      </c>
      <c r="I129" s="229" t="s">
        <v>44</v>
      </c>
      <c r="J129" s="230"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3">
        <f>IF(ISBLANK(INDEX('Policy Characteristics'!F:F,MATCH($C129,'Policy Characteristics'!$C:$C,0))),"",INDEX('Policy Characteristics'!F:F,MATCH($C129,'Policy Characteristics'!$C:$C,0)))</f>
        <v>-45000</v>
      </c>
      <c r="M129" s="233">
        <f>IF(ISBLANK(INDEX('Policy Characteristics'!G:G,MATCH($C129,'Policy Characteristics'!$C:$C,0))),"",INDEX('Policy Characteristics'!G:G,MATCH($C129,'Policy Characteristics'!$C:$C,0)))</f>
        <v>50000</v>
      </c>
      <c r="N129" s="233">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28"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1625</v>
      </c>
      <c r="H130" s="15">
        <v>1711</v>
      </c>
      <c r="I130" s="229" t="s">
        <v>44</v>
      </c>
      <c r="J130" s="230"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3">
        <f>IF(ISBLANK(INDEX('Policy Characteristics'!F:F,MATCH($C130,'Policy Characteristics'!$C:$C,0))),"",INDEX('Policy Characteristics'!F:F,MATCH($C130,'Policy Characteristics'!$C:$C,0)))</f>
        <v>-45000</v>
      </c>
      <c r="M130" s="233">
        <f>IF(ISBLANK(INDEX('Policy Characteristics'!G:G,MATCH($C130,'Policy Characteristics'!$C:$C,0))),"",INDEX('Policy Characteristics'!G:G,MATCH($C130,'Policy Characteristics'!$C:$C,0)))</f>
        <v>50000</v>
      </c>
      <c r="N130" s="233">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28"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29" t="s">
        <v>44</v>
      </c>
      <c r="J131" s="230"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3">
        <f>IF(ISBLANK(INDEX('Policy Characteristics'!F:F,MATCH($C131,'Policy Characteristics'!$C:$C,0))),"",INDEX('Policy Characteristics'!F:F,MATCH($C131,'Policy Characteristics'!$C:$C,0)))</f>
        <v>-45000</v>
      </c>
      <c r="M131" s="233">
        <f>IF(ISBLANK(INDEX('Policy Characteristics'!G:G,MATCH($C131,'Policy Characteristics'!$C:$C,0))),"",INDEX('Policy Characteristics'!G:G,MATCH($C131,'Policy Characteristics'!$C:$C,0)))</f>
        <v>50000</v>
      </c>
      <c r="N131" s="233">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28"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1626</v>
      </c>
      <c r="H132" s="15">
        <v>1713</v>
      </c>
      <c r="I132" s="229" t="s">
        <v>44</v>
      </c>
      <c r="J132" s="230"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3">
        <f>IF(ISBLANK(INDEX('Policy Characteristics'!F:F,MATCH($C132,'Policy Characteristics'!$C:$C,0))),"",INDEX('Policy Characteristics'!F:F,MATCH($C132,'Policy Characteristics'!$C:$C,0)))</f>
        <v>-45000</v>
      </c>
      <c r="M132" s="233">
        <f>IF(ISBLANK(INDEX('Policy Characteristics'!G:G,MATCH($C132,'Policy Characteristics'!$C:$C,0))),"",INDEX('Policy Characteristics'!G:G,MATCH($C132,'Policy Characteristics'!$C:$C,0)))</f>
        <v>50000</v>
      </c>
      <c r="N132" s="233">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28"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1490</v>
      </c>
      <c r="G133" s="88" t="s">
        <v>1621</v>
      </c>
      <c r="H133" s="15">
        <v>1714</v>
      </c>
      <c r="I133" s="229" t="s">
        <v>44</v>
      </c>
      <c r="J133" s="230"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3">
        <f>IF(ISBLANK(INDEX('Policy Characteristics'!F:F,MATCH($C133,'Policy Characteristics'!$C:$C,0))),"",INDEX('Policy Characteristics'!F:F,MATCH($C133,'Policy Characteristics'!$C:$C,0)))</f>
        <v>-45000</v>
      </c>
      <c r="M133" s="233">
        <f>IF(ISBLANK(INDEX('Policy Characteristics'!G:G,MATCH($C133,'Policy Characteristics'!$C:$C,0))),"",INDEX('Policy Characteristics'!G:G,MATCH($C133,'Policy Characteristics'!$C:$C,0)))</f>
        <v>50000</v>
      </c>
      <c r="N133" s="233">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28"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1490</v>
      </c>
      <c r="G134" s="143" t="s">
        <v>1622</v>
      </c>
      <c r="H134" s="15">
        <v>1715</v>
      </c>
      <c r="I134" s="229" t="s">
        <v>44</v>
      </c>
      <c r="J134" s="230"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3">
        <f>IF(ISBLANK(INDEX('Policy Characteristics'!F:F,MATCH($C134,'Policy Characteristics'!$C:$C,0))),"",INDEX('Policy Characteristics'!F:F,MATCH($C134,'Policy Characteristics'!$C:$C,0)))</f>
        <v>-45000</v>
      </c>
      <c r="M134" s="233">
        <f>IF(ISBLANK(INDEX('Policy Characteristics'!G:G,MATCH($C134,'Policy Characteristics'!$C:$C,0))),"",INDEX('Policy Characteristics'!G:G,MATCH($C134,'Policy Characteristics'!$C:$C,0)))</f>
        <v>50000</v>
      </c>
      <c r="N134" s="233">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28"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1490</v>
      </c>
      <c r="G135" s="143" t="s">
        <v>1623</v>
      </c>
      <c r="H135" s="15">
        <v>1716</v>
      </c>
      <c r="I135" s="229" t="s">
        <v>44</v>
      </c>
      <c r="J135" s="230"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3">
        <f>IF(ISBLANK(INDEX('Policy Characteristics'!F:F,MATCH($C135,'Policy Characteristics'!$C:$C,0))),"",INDEX('Policy Characteristics'!F:F,MATCH($C135,'Policy Characteristics'!$C:$C,0)))</f>
        <v>-45000</v>
      </c>
      <c r="M135" s="233">
        <f>IF(ISBLANK(INDEX('Policy Characteristics'!G:G,MATCH($C135,'Policy Characteristics'!$C:$C,0))),"",INDEX('Policy Characteristics'!G:G,MATCH($C135,'Policy Characteristics'!$C:$C,0)))</f>
        <v>50000</v>
      </c>
      <c r="N135" s="233">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28"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1490</v>
      </c>
      <c r="G136" s="143" t="s">
        <v>1624</v>
      </c>
      <c r="H136" s="15">
        <v>1717</v>
      </c>
      <c r="I136" s="229" t="s">
        <v>44</v>
      </c>
      <c r="J136" s="230"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3">
        <f>IF(ISBLANK(INDEX('Policy Characteristics'!F:F,MATCH($C136,'Policy Characteristics'!$C:$C,0))),"",INDEX('Policy Characteristics'!F:F,MATCH($C136,'Policy Characteristics'!$C:$C,0)))</f>
        <v>-45000</v>
      </c>
      <c r="M136" s="233">
        <f>IF(ISBLANK(INDEX('Policy Characteristics'!G:G,MATCH($C136,'Policy Characteristics'!$C:$C,0))),"",INDEX('Policy Characteristics'!G:G,MATCH($C136,'Policy Characteristics'!$C:$C,0)))</f>
        <v>50000</v>
      </c>
      <c r="N136" s="233">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28"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1490</v>
      </c>
      <c r="G137" s="143" t="s">
        <v>1625</v>
      </c>
      <c r="H137" s="15">
        <v>1718</v>
      </c>
      <c r="I137" s="229" t="s">
        <v>44</v>
      </c>
      <c r="J137" s="230"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3">
        <f>IF(ISBLANK(INDEX('Policy Characteristics'!F:F,MATCH($C137,'Policy Characteristics'!$C:$C,0))),"",INDEX('Policy Characteristics'!F:F,MATCH($C137,'Policy Characteristics'!$C:$C,0)))</f>
        <v>-45000</v>
      </c>
      <c r="M137" s="233">
        <f>IF(ISBLANK(INDEX('Policy Characteristics'!G:G,MATCH($C137,'Policy Characteristics'!$C:$C,0))),"",INDEX('Policy Characteristics'!G:G,MATCH($C137,'Policy Characteristics'!$C:$C,0)))</f>
        <v>50000</v>
      </c>
      <c r="N137" s="233">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28"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1490</v>
      </c>
      <c r="G138" s="143" t="s">
        <v>749</v>
      </c>
      <c r="H138" s="15">
        <v>1719</v>
      </c>
      <c r="I138" s="229" t="s">
        <v>44</v>
      </c>
      <c r="J138" s="230"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3">
        <f>IF(ISBLANK(INDEX('Policy Characteristics'!F:F,MATCH($C138,'Policy Characteristics'!$C:$C,0))),"",INDEX('Policy Characteristics'!F:F,MATCH($C138,'Policy Characteristics'!$C:$C,0)))</f>
        <v>-45000</v>
      </c>
      <c r="M138" s="233">
        <f>IF(ISBLANK(INDEX('Policy Characteristics'!G:G,MATCH($C138,'Policy Characteristics'!$C:$C,0))),"",INDEX('Policy Characteristics'!G:G,MATCH($C138,'Policy Characteristics'!$C:$C,0)))</f>
        <v>50000</v>
      </c>
      <c r="N138" s="233">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28"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1490</v>
      </c>
      <c r="G139" s="143" t="s">
        <v>1626</v>
      </c>
      <c r="H139" s="15">
        <v>1720</v>
      </c>
      <c r="I139" s="229" t="s">
        <v>44</v>
      </c>
      <c r="J139" s="230"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3">
        <f>IF(ISBLANK(INDEX('Policy Characteristics'!F:F,MATCH($C139,'Policy Characteristics'!$C:$C,0))),"",INDEX('Policy Characteristics'!F:F,MATCH($C139,'Policy Characteristics'!$C:$C,0)))</f>
        <v>-45000</v>
      </c>
      <c r="M139" s="233">
        <f>IF(ISBLANK(INDEX('Policy Characteristics'!G:G,MATCH($C139,'Policy Characteristics'!$C:$C,0))),"",INDEX('Policy Characteristics'!G:G,MATCH($C139,'Policy Characteristics'!$C:$C,0)))</f>
        <v>50000</v>
      </c>
      <c r="N139" s="233">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28"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1621</v>
      </c>
      <c r="H140" s="15">
        <v>1721</v>
      </c>
      <c r="I140" s="229" t="s">
        <v>44</v>
      </c>
      <c r="J140" s="230"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3">
        <f>IF(ISBLANK(INDEX('Policy Characteristics'!F:F,MATCH($C140,'Policy Characteristics'!$C:$C,0))),"",INDEX('Policy Characteristics'!F:F,MATCH($C140,'Policy Characteristics'!$C:$C,0)))</f>
        <v>-45000</v>
      </c>
      <c r="M140" s="233">
        <f>IF(ISBLANK(INDEX('Policy Characteristics'!G:G,MATCH($C140,'Policy Characteristics'!$C:$C,0))),"",INDEX('Policy Characteristics'!G:G,MATCH($C140,'Policy Characteristics'!$C:$C,0)))</f>
        <v>50000</v>
      </c>
      <c r="N140" s="233">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28"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1622</v>
      </c>
      <c r="H141" s="15">
        <v>1722</v>
      </c>
      <c r="I141" s="229" t="s">
        <v>44</v>
      </c>
      <c r="J141" s="230"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3">
        <f>IF(ISBLANK(INDEX('Policy Characteristics'!F:F,MATCH($C141,'Policy Characteristics'!$C:$C,0))),"",INDEX('Policy Characteristics'!F:F,MATCH($C141,'Policy Characteristics'!$C:$C,0)))</f>
        <v>-45000</v>
      </c>
      <c r="M141" s="233">
        <f>IF(ISBLANK(INDEX('Policy Characteristics'!G:G,MATCH($C141,'Policy Characteristics'!$C:$C,0))),"",INDEX('Policy Characteristics'!G:G,MATCH($C141,'Policy Characteristics'!$C:$C,0)))</f>
        <v>50000</v>
      </c>
      <c r="N141" s="233">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28"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1623</v>
      </c>
      <c r="H142" s="15">
        <v>1723</v>
      </c>
      <c r="I142" s="229" t="s">
        <v>44</v>
      </c>
      <c r="J142" s="230"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3">
        <f>IF(ISBLANK(INDEX('Policy Characteristics'!F:F,MATCH($C142,'Policy Characteristics'!$C:$C,0))),"",INDEX('Policy Characteristics'!F:F,MATCH($C142,'Policy Characteristics'!$C:$C,0)))</f>
        <v>-45000</v>
      </c>
      <c r="M142" s="233">
        <f>IF(ISBLANK(INDEX('Policy Characteristics'!G:G,MATCH($C142,'Policy Characteristics'!$C:$C,0))),"",INDEX('Policy Characteristics'!G:G,MATCH($C142,'Policy Characteristics'!$C:$C,0)))</f>
        <v>50000</v>
      </c>
      <c r="N142" s="233">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28"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1624</v>
      </c>
      <c r="H143" s="15">
        <v>1724</v>
      </c>
      <c r="I143" s="229" t="s">
        <v>44</v>
      </c>
      <c r="J143" s="230"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3">
        <f>IF(ISBLANK(INDEX('Policy Characteristics'!F:F,MATCH($C143,'Policy Characteristics'!$C:$C,0))),"",INDEX('Policy Characteristics'!F:F,MATCH($C143,'Policy Characteristics'!$C:$C,0)))</f>
        <v>-45000</v>
      </c>
      <c r="M143" s="233">
        <f>IF(ISBLANK(INDEX('Policy Characteristics'!G:G,MATCH($C143,'Policy Characteristics'!$C:$C,0))),"",INDEX('Policy Characteristics'!G:G,MATCH($C143,'Policy Characteristics'!$C:$C,0)))</f>
        <v>50000</v>
      </c>
      <c r="N143" s="233">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28"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1625</v>
      </c>
      <c r="H144" s="15">
        <v>1725</v>
      </c>
      <c r="I144" s="229" t="s">
        <v>44</v>
      </c>
      <c r="J144" s="230"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3">
        <f>IF(ISBLANK(INDEX('Policy Characteristics'!F:F,MATCH($C144,'Policy Characteristics'!$C:$C,0))),"",INDEX('Policy Characteristics'!F:F,MATCH($C144,'Policy Characteristics'!$C:$C,0)))</f>
        <v>-45000</v>
      </c>
      <c r="M144" s="233">
        <f>IF(ISBLANK(INDEX('Policy Characteristics'!G:G,MATCH($C144,'Policy Characteristics'!$C:$C,0))),"",INDEX('Policy Characteristics'!G:G,MATCH($C144,'Policy Characteristics'!$C:$C,0)))</f>
        <v>50000</v>
      </c>
      <c r="N144" s="233">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28"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29" t="s">
        <v>44</v>
      </c>
      <c r="J145" s="230"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3">
        <f>IF(ISBLANK(INDEX('Policy Characteristics'!F:F,MATCH($C145,'Policy Characteristics'!$C:$C,0))),"",INDEX('Policy Characteristics'!F:F,MATCH($C145,'Policy Characteristics'!$C:$C,0)))</f>
        <v>-45000</v>
      </c>
      <c r="M145" s="233">
        <f>IF(ISBLANK(INDEX('Policy Characteristics'!G:G,MATCH($C145,'Policy Characteristics'!$C:$C,0))),"",INDEX('Policy Characteristics'!G:G,MATCH($C145,'Policy Characteristics'!$C:$C,0)))</f>
        <v>50000</v>
      </c>
      <c r="N145" s="233">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28"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1626</v>
      </c>
      <c r="H146" s="15">
        <v>1727</v>
      </c>
      <c r="I146" s="229" t="s">
        <v>44</v>
      </c>
      <c r="J146" s="230"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3">
        <f>IF(ISBLANK(INDEX('Policy Characteristics'!F:F,MATCH($C146,'Policy Characteristics'!$C:$C,0))),"",INDEX('Policy Characteristics'!F:F,MATCH($C146,'Policy Characteristics'!$C:$C,0)))</f>
        <v>-45000</v>
      </c>
      <c r="M146" s="233">
        <f>IF(ISBLANK(INDEX('Policy Characteristics'!G:G,MATCH($C146,'Policy Characteristics'!$C:$C,0))),"",INDEX('Policy Characteristics'!G:G,MATCH($C146,'Policy Characteristics'!$C:$C,0)))</f>
        <v>50000</v>
      </c>
      <c r="N146" s="233">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specifies the dollar amount of the subsidy offered to the purchaser of a new freight vehicle.  This is in addition to subsidies that exist in the BAU scenario. A negative value implies a tax or the removal of subsidies. // **Guidance for setting values:** The U.S. currently offers a federal tax credit for up to $40,500 for qualifying clean commercial vehicles. This is incorporated in the BAU Scenario.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28" t="str">
        <f>IF(ISBLANK(INDEX('Policy Characteristics'!B:B,MATCH($C147,'Policy Characteristics'!$C:$C,0))),"",INDEX('Policy Characteristics'!B:B,MATCH($C147,'Policy Characteristics'!$C:$C,0)))</f>
        <v>Feebate</v>
      </c>
      <c r="C147" t="s">
        <v>111</v>
      </c>
      <c r="D147" s="88"/>
      <c r="E147" s="88"/>
      <c r="F147" s="88"/>
      <c r="G147" s="88"/>
      <c r="H147" s="15">
        <v>1</v>
      </c>
      <c r="I147" s="241" t="s">
        <v>43</v>
      </c>
      <c r="J147" s="230"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3">
        <f>IF(ISBLANK(INDEX('Policy Characteristics'!F:F,MATCH($C147,'Policy Characteristics'!$C:$C,0))),"",INDEX('Policy Characteristics'!F:F,MATCH($C147,'Policy Characteristics'!$C:$C,0)))</f>
        <v>0</v>
      </c>
      <c r="M147" s="233">
        <f>IF(ISBLANK(INDEX('Policy Characteristics'!G:G,MATCH($C147,'Policy Characteristics'!$C:$C,0))),"",INDEX('Policy Characteristics'!G:G,MATCH($C147,'Policy Characteristics'!$C:$C,0)))</f>
        <v>1</v>
      </c>
      <c r="N147" s="233">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28" t="str">
        <f>IF(ISBLANK(INDEX('Policy Characteristics'!B:B,MATCH($C148,'Policy Characteristics'!$C:$C,0))),"",INDEX('Policy Characteristics'!B:B,MATCH($C148,'Policy Characteristics'!$C:$C,0)))</f>
        <v>Fuel Economy Standard</v>
      </c>
      <c r="C148" t="s">
        <v>296</v>
      </c>
      <c r="D148" s="88" t="s">
        <v>45</v>
      </c>
      <c r="E148" s="88" t="s">
        <v>37</v>
      </c>
      <c r="F148" s="88" t="s">
        <v>84</v>
      </c>
      <c r="G148" s="143" t="s">
        <v>1491</v>
      </c>
      <c r="H148" s="15">
        <v>362</v>
      </c>
      <c r="I148" s="229" t="s">
        <v>43</v>
      </c>
      <c r="J148" s="230"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3">
        <f>IF(ISBLANK(INDEX('Policy Characteristics'!F:F,MATCH($C148,'Policy Characteristics'!$C:$C,0))),"",INDEX('Policy Characteristics'!F:F,MATCH($C148,'Policy Characteristics'!$C:$C,0)))</f>
        <v>-0.25</v>
      </c>
      <c r="M148" s="233">
        <f>IF(ISBLANK(INDEX('Policy Characteristics'!G:G,MATCH($C148,'Policy Characteristics'!$C:$C,0))),"",INDEX('Policy Characteristics'!G:G,MATCH($C148,'Policy Characteristics'!$C:$C,0)))</f>
        <v>1</v>
      </c>
      <c r="N148" s="233">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28"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1631</v>
      </c>
      <c r="H149" s="15">
        <v>363</v>
      </c>
      <c r="I149" s="229" t="s">
        <v>43</v>
      </c>
      <c r="J149" s="230"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3">
        <f>IF(ISBLANK(INDEX('Policy Characteristics'!F:F,MATCH($C149,'Policy Characteristics'!$C:$C,0))),"",INDEX('Policy Characteristics'!F:F,MATCH($C149,'Policy Characteristics'!$C:$C,0)))</f>
        <v>-0.25</v>
      </c>
      <c r="M149" s="233">
        <f>IF(ISBLANK(INDEX('Policy Characteristics'!G:G,MATCH($C149,'Policy Characteristics'!$C:$C,0))),"",INDEX('Policy Characteristics'!G:G,MATCH($C149,'Policy Characteristics'!$C:$C,0)))</f>
        <v>1</v>
      </c>
      <c r="N149" s="233">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28"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29" t="s">
        <v>43</v>
      </c>
      <c r="J150" s="230"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3">
        <f>IF(ISBLANK(INDEX('Policy Characteristics'!F:F,MATCH($C150,'Policy Characteristics'!$C:$C,0))),"",INDEX('Policy Characteristics'!F:F,MATCH($C150,'Policy Characteristics'!$C:$C,0)))</f>
        <v>-0.25</v>
      </c>
      <c r="M150" s="233">
        <f>IF(ISBLANK(INDEX('Policy Characteristics'!G:G,MATCH($C150,'Policy Characteristics'!$C:$C,0))),"",INDEX('Policy Characteristics'!G:G,MATCH($C150,'Policy Characteristics'!$C:$C,0)))</f>
        <v>1</v>
      </c>
      <c r="N150" s="233">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28"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1628</v>
      </c>
      <c r="H151" s="15">
        <v>365</v>
      </c>
      <c r="I151" s="229" t="s">
        <v>43</v>
      </c>
      <c r="J151" s="230"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3">
        <f>IF(ISBLANK(INDEX('Policy Characteristics'!F:F,MATCH($C151,'Policy Characteristics'!$C:$C,0))),"",INDEX('Policy Characteristics'!F:F,MATCH($C151,'Policy Characteristics'!$C:$C,0)))</f>
        <v>-0.25</v>
      </c>
      <c r="M151" s="233">
        <f>IF(ISBLANK(INDEX('Policy Characteristics'!G:G,MATCH($C151,'Policy Characteristics'!$C:$C,0))),"",INDEX('Policy Characteristics'!G:G,MATCH($C151,'Policy Characteristics'!$C:$C,0)))</f>
        <v>1</v>
      </c>
      <c r="N151" s="233">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28"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1488</v>
      </c>
      <c r="H152" s="15">
        <v>366</v>
      </c>
      <c r="I152" s="229" t="s">
        <v>43</v>
      </c>
      <c r="J152" s="230"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3">
        <f>IF(ISBLANK(INDEX('Policy Characteristics'!F:F,MATCH($C152,'Policy Characteristics'!$C:$C,0))),"",INDEX('Policy Characteristics'!F:F,MATCH($C152,'Policy Characteristics'!$C:$C,0)))</f>
        <v>-0.25</v>
      </c>
      <c r="M152" s="233">
        <f>IF(ISBLANK(INDEX('Policy Characteristics'!G:G,MATCH($C152,'Policy Characteristics'!$C:$C,0))),"",INDEX('Policy Characteristics'!G:G,MATCH($C152,'Policy Characteristics'!$C:$C,0)))</f>
        <v>1</v>
      </c>
      <c r="N152" s="233">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28"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1488</v>
      </c>
      <c r="H153" s="15">
        <v>367</v>
      </c>
      <c r="I153" s="229" t="s">
        <v>43</v>
      </c>
      <c r="J153" s="230"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3">
        <f>IF(ISBLANK(INDEX('Policy Characteristics'!F:F,MATCH($C153,'Policy Characteristics'!$C:$C,0))),"",INDEX('Policy Characteristics'!F:F,MATCH($C153,'Policy Characteristics'!$C:$C,0)))</f>
        <v>-0.25</v>
      </c>
      <c r="M153" s="233">
        <f>IF(ISBLANK(INDEX('Policy Characteristics'!G:G,MATCH($C153,'Policy Characteristics'!$C:$C,0))),"",INDEX('Policy Characteristics'!G:G,MATCH($C153,'Policy Characteristics'!$C:$C,0)))</f>
        <v>1</v>
      </c>
      <c r="N153" s="233">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28"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29" t="s">
        <v>43</v>
      </c>
      <c r="J154" s="230"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3">
        <f>IF(ISBLANK(INDEX('Policy Characteristics'!F:F,MATCH($C154,'Policy Characteristics'!$C:$C,0))),"",INDEX('Policy Characteristics'!F:F,MATCH($C154,'Policy Characteristics'!$C:$C,0)))</f>
        <v>-0.25</v>
      </c>
      <c r="M154" s="233">
        <f>IF(ISBLANK(INDEX('Policy Characteristics'!G:G,MATCH($C154,'Policy Characteristics'!$C:$C,0))),"",INDEX('Policy Characteristics'!G:G,MATCH($C154,'Policy Characteristics'!$C:$C,0)))</f>
        <v>1</v>
      </c>
      <c r="N154" s="233">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28"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29" t="s">
        <v>43</v>
      </c>
      <c r="J155" s="230"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3">
        <f>IF(ISBLANK(INDEX('Policy Characteristics'!F:F,MATCH($C155,'Policy Characteristics'!$C:$C,0))),"",INDEX('Policy Characteristics'!F:F,MATCH($C155,'Policy Characteristics'!$C:$C,0)))</f>
        <v>-0.25</v>
      </c>
      <c r="M155" s="233">
        <f>IF(ISBLANK(INDEX('Policy Characteristics'!G:G,MATCH($C155,'Policy Characteristics'!$C:$C,0))),"",INDEX('Policy Characteristics'!G:G,MATCH($C155,'Policy Characteristics'!$C:$C,0)))</f>
        <v>1</v>
      </c>
      <c r="N155" s="233">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28"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1489</v>
      </c>
      <c r="H156" s="15">
        <v>370</v>
      </c>
      <c r="I156" s="229" t="s">
        <v>43</v>
      </c>
      <c r="J156" s="230"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3">
        <f>IF(ISBLANK(INDEX('Policy Characteristics'!F:F,MATCH($C156,'Policy Characteristics'!$C:$C,0))),"",INDEX('Policy Characteristics'!F:F,MATCH($C156,'Policy Characteristics'!$C:$C,0)))</f>
        <v>-0.25</v>
      </c>
      <c r="M156" s="233">
        <f>IF(ISBLANK(INDEX('Policy Characteristics'!G:G,MATCH($C156,'Policy Characteristics'!$C:$C,0))),"",INDEX('Policy Characteristics'!G:G,MATCH($C156,'Policy Characteristics'!$C:$C,0)))</f>
        <v>1</v>
      </c>
      <c r="N156" s="233">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28"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1490</v>
      </c>
      <c r="H157" s="15">
        <v>371</v>
      </c>
      <c r="I157" s="229" t="s">
        <v>43</v>
      </c>
      <c r="J157" s="230"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3">
        <f>IF(ISBLANK(INDEX('Policy Characteristics'!F:F,MATCH($C157,'Policy Characteristics'!$C:$C,0))),"",INDEX('Policy Characteristics'!F:F,MATCH($C157,'Policy Characteristics'!$C:$C,0)))</f>
        <v>-0.25</v>
      </c>
      <c r="M157" s="233">
        <f>IF(ISBLANK(INDEX('Policy Characteristics'!G:G,MATCH($C157,'Policy Characteristics'!$C:$C,0))),"",INDEX('Policy Characteristics'!G:G,MATCH($C157,'Policy Characteristics'!$C:$C,0)))</f>
        <v>1</v>
      </c>
      <c r="N157" s="233">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28"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29" t="s">
        <v>43</v>
      </c>
      <c r="J158" s="230"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3">
        <f>IF(ISBLANK(INDEX('Policy Characteristics'!F:F,MATCH($C158,'Policy Characteristics'!$C:$C,0))),"",INDEX('Policy Characteristics'!F:F,MATCH($C158,'Policy Characteristics'!$C:$C,0)))</f>
        <v>-0.25</v>
      </c>
      <c r="M158" s="233">
        <f>IF(ISBLANK(INDEX('Policy Characteristics'!G:G,MATCH($C158,'Policy Characteristics'!$C:$C,0))),"",INDEX('Policy Characteristics'!G:G,MATCH($C158,'Policy Characteristics'!$C:$C,0)))</f>
        <v>1</v>
      </c>
      <c r="N158" s="233">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28"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29" t="s">
        <v>44</v>
      </c>
      <c r="J159" s="230"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3">
        <f>IF(ISBLANK(INDEX('Policy Characteristics'!F:F,MATCH($C159,'Policy Characteristics'!$C:$C,0))),"",INDEX('Policy Characteristics'!F:F,MATCH($C159,'Policy Characteristics'!$C:$C,0)))</f>
        <v>-0.25</v>
      </c>
      <c r="M159" s="233">
        <f>IF(ISBLANK(INDEX('Policy Characteristics'!G:G,MATCH($C159,'Policy Characteristics'!$C:$C,0))),"",INDEX('Policy Characteristics'!G:G,MATCH($C159,'Policy Characteristics'!$C:$C,0)))</f>
        <v>1</v>
      </c>
      <c r="N159" s="233">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a rollback of fuel economy standards relative to those in the BAU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This improvement is reflected in the BAU case.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28" t="str">
        <f>IF(ISBLANK(INDEX('Policy Characteristics'!B:B,MATCH($C160,'Policy Characteristics'!$C:$C,0))),"",INDEX('Policy Characteristics'!B:B,MATCH($C160,'Policy Characteristics'!$C:$C,0)))</f>
        <v>Low Carbon Fuel Standard</v>
      </c>
      <c r="C160" s="143" t="s">
        <v>463</v>
      </c>
      <c r="D160" s="88"/>
      <c r="E160" s="88"/>
      <c r="F160" s="88"/>
      <c r="G160" s="88"/>
      <c r="H160" s="80">
        <v>190</v>
      </c>
      <c r="I160" s="241" t="s">
        <v>43</v>
      </c>
      <c r="J160" s="230"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3">
        <f>IF(ISBLANK(INDEX('Policy Characteristics'!F:F,MATCH($C160,'Policy Characteristics'!$C:$C,0))),"",INDEX('Policy Characteristics'!F:F,MATCH($C160,'Policy Characteristics'!$C:$C,0)))</f>
        <v>0</v>
      </c>
      <c r="M160" s="233">
        <f>IF(ISBLANK(INDEX('Policy Characteristics'!G:G,MATCH($C160,'Policy Characteristics'!$C:$C,0))),"",INDEX('Policy Characteristics'!G:G,MATCH($C160,'Policy Characteristics'!$C:$C,0)))</f>
        <v>1</v>
      </c>
      <c r="N160" s="233">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required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28" t="str">
        <f>IF(ISBLANK(INDEX('Policy Characteristics'!B:B,MATCH($C161,'Policy Characteristics'!$C:$C,0))),"",INDEX('Policy Characteristics'!B:B,MATCH($C161,'Policy Characteristics'!$C:$C,0)))</f>
        <v>Non-BAU LCFS-Qualifying Vehicles</v>
      </c>
      <c r="C161" t="s">
        <v>1830</v>
      </c>
      <c r="D161" s="88"/>
      <c r="E161" s="88"/>
      <c r="F161" s="88"/>
      <c r="G161" s="88"/>
      <c r="H161" s="80">
        <v>2284</v>
      </c>
      <c r="I161" s="241" t="s">
        <v>43</v>
      </c>
      <c r="J161" s="230"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3">
        <f>IF(ISBLANK(INDEX('Policy Characteristics'!F:F,MATCH($C161,'Policy Characteristics'!$C:$C,0))),"",INDEX('Policy Characteristics'!F:F,MATCH($C161,'Policy Characteristics'!$C:$C,0)))</f>
        <v>0</v>
      </c>
      <c r="M161" s="233">
        <f>IF(ISBLANK(INDEX('Policy Characteristics'!G:G,MATCH($C161,'Policy Characteristics'!$C:$C,0))),"",INDEX('Policy Characteristics'!G:G,MATCH($C161,'Policy Characteristics'!$C:$C,0)))</f>
        <v>1</v>
      </c>
      <c r="N161" s="233">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28" t="str">
        <f>IF(ISBLANK(INDEX('Policy Characteristics'!B:B,MATCH($C162,'Policy Characteristics'!$C:$C,0))),"",INDEX('Policy Characteristics'!B:B,MATCH($C162,'Policy Characteristics'!$C:$C,0)))</f>
        <v>Mode Shifting</v>
      </c>
      <c r="C162" t="s">
        <v>1226</v>
      </c>
      <c r="D162" s="88" t="s">
        <v>45</v>
      </c>
      <c r="E162" s="88" t="s">
        <v>37</v>
      </c>
      <c r="F162" s="88" t="s">
        <v>84</v>
      </c>
      <c r="G162" s="143" t="s">
        <v>1491</v>
      </c>
      <c r="H162" s="15">
        <v>848</v>
      </c>
      <c r="I162" s="241" t="s">
        <v>43</v>
      </c>
      <c r="J162" s="230"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3">
        <f>IF(ISBLANK(INDEX('Policy Characteristics'!F:F,MATCH($C162,'Policy Characteristics'!$C:$C,0))),"",INDEX('Policy Characteristics'!F:F,MATCH($C162,'Policy Characteristics'!$C:$C,0)))</f>
        <v>0</v>
      </c>
      <c r="M162" s="233">
        <f>IF(ISBLANK(INDEX('Policy Characteristics'!G:G,MATCH($C162,'Policy Characteristics'!$C:$C,0))),"",INDEX('Policy Characteristics'!G:G,MATCH($C162,'Policy Characteristics'!$C:$C,0)))</f>
        <v>0.33</v>
      </c>
      <c r="N162" s="233">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28"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29" t="s">
        <v>44</v>
      </c>
      <c r="J163" s="230"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3">
        <f>IF(ISBLANK(INDEX('Policy Characteristics'!F:F,MATCH($C163,'Policy Characteristics'!$C:$C,0))),"",INDEX('Policy Characteristics'!F:F,MATCH($C163,'Policy Characteristics'!$C:$C,0)))</f>
        <v>0</v>
      </c>
      <c r="M163" s="233">
        <f>IF(ISBLANK(INDEX('Policy Characteristics'!G:G,MATCH($C163,'Policy Characteristics'!$C:$C,0))),"",INDEX('Policy Characteristics'!G:G,MATCH($C163,'Policy Characteristics'!$C:$C,0)))</f>
        <v>0.33</v>
      </c>
      <c r="N163" s="233">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28"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1488</v>
      </c>
      <c r="H164" s="15">
        <v>850</v>
      </c>
      <c r="I164" s="241" t="s">
        <v>43</v>
      </c>
      <c r="J164" s="230"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3">
        <f>IF(ISBLANK(INDEX('Policy Characteristics'!F:F,MATCH($C164,'Policy Characteristics'!$C:$C,0))),"",INDEX('Policy Characteristics'!F:F,MATCH($C164,'Policy Characteristics'!$C:$C,0)))</f>
        <v>0</v>
      </c>
      <c r="M164" s="233">
        <f>IF(ISBLANK(INDEX('Policy Characteristics'!G:G,MATCH($C164,'Policy Characteristics'!$C:$C,0))),"",INDEX('Policy Characteristics'!G:G,MATCH($C164,'Policy Characteristics'!$C:$C,0)))</f>
        <v>0.33</v>
      </c>
      <c r="N164" s="233">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28"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29" t="s">
        <v>44</v>
      </c>
      <c r="J165" s="230"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3">
        <f>IF(ISBLANK(INDEX('Policy Characteristics'!F:F,MATCH($C165,'Policy Characteristics'!$C:$C,0))),"",INDEX('Policy Characteristics'!F:F,MATCH($C165,'Policy Characteristics'!$C:$C,0)))</f>
        <v>0</v>
      </c>
      <c r="M165" s="233">
        <f>IF(ISBLANK(INDEX('Policy Characteristics'!G:G,MATCH($C165,'Policy Characteristics'!$C:$C,0))),"",INDEX('Policy Characteristics'!G:G,MATCH($C165,'Policy Characteristics'!$C:$C,0)))</f>
        <v>0.33</v>
      </c>
      <c r="N165" s="233">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28"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1489</v>
      </c>
      <c r="H166" s="15">
        <v>852</v>
      </c>
      <c r="I166" s="229" t="s">
        <v>44</v>
      </c>
      <c r="J166" s="230"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3">
        <f>IF(ISBLANK(INDEX('Policy Characteristics'!F:F,MATCH($C166,'Policy Characteristics'!$C:$C,0))),"",INDEX('Policy Characteristics'!F:F,MATCH($C166,'Policy Characteristics'!$C:$C,0)))</f>
        <v>0</v>
      </c>
      <c r="M166" s="233">
        <f>IF(ISBLANK(INDEX('Policy Characteristics'!G:G,MATCH($C166,'Policy Characteristics'!$C:$C,0))),"",INDEX('Policy Characteristics'!G:G,MATCH($C166,'Policy Characteristics'!$C:$C,0)))</f>
        <v>0.33</v>
      </c>
      <c r="N166" s="233">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28"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29" t="s">
        <v>44</v>
      </c>
      <c r="J167" s="230"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3">
        <f>IF(ISBLANK(INDEX('Policy Characteristics'!F:F,MATCH($C167,'Policy Characteristics'!$C:$C,0))),"",INDEX('Policy Characteristics'!F:F,MATCH($C167,'Policy Characteristics'!$C:$C,0)))</f>
        <v>0</v>
      </c>
      <c r="M167" s="233">
        <f>IF(ISBLANK(INDEX('Policy Characteristics'!G:G,MATCH($C167,'Policy Characteristics'!$C:$C,0))),"",INDEX('Policy Characteristics'!G:G,MATCH($C167,'Policy Characteristics'!$C:$C,0)))</f>
        <v>0.33</v>
      </c>
      <c r="N167" s="233">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28"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1631</v>
      </c>
      <c r="H168" s="15">
        <v>854</v>
      </c>
      <c r="I168" s="229" t="s">
        <v>44</v>
      </c>
      <c r="J168" s="230"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3">
        <f>IF(ISBLANK(INDEX('Policy Characteristics'!F:F,MATCH($C168,'Policy Characteristics'!$C:$C,0))),"",INDEX('Policy Characteristics'!F:F,MATCH($C168,'Policy Characteristics'!$C:$C,0)))</f>
        <v>0</v>
      </c>
      <c r="M168" s="233">
        <f>IF(ISBLANK(INDEX('Policy Characteristics'!G:G,MATCH($C168,'Policy Characteristics'!$C:$C,0))),"",INDEX('Policy Characteristics'!G:G,MATCH($C168,'Policy Characteristics'!$C:$C,0)))</f>
        <v>0.33</v>
      </c>
      <c r="N168" s="233">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28"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1628</v>
      </c>
      <c r="H169" s="15">
        <v>855</v>
      </c>
      <c r="I169" s="241" t="s">
        <v>43</v>
      </c>
      <c r="J169" s="230"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3">
        <f>IF(ISBLANK(INDEX('Policy Characteristics'!F:F,MATCH($C169,'Policy Characteristics'!$C:$C,0))),"",INDEX('Policy Characteristics'!F:F,MATCH($C169,'Policy Characteristics'!$C:$C,0)))</f>
        <v>0</v>
      </c>
      <c r="M169" s="233">
        <f>IF(ISBLANK(INDEX('Policy Characteristics'!G:G,MATCH($C169,'Policy Characteristics'!$C:$C,0))),"",INDEX('Policy Characteristics'!G:G,MATCH($C169,'Policy Characteristics'!$C:$C,0)))</f>
        <v>0.33</v>
      </c>
      <c r="N169" s="233">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28"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1488</v>
      </c>
      <c r="H170" s="15">
        <v>856</v>
      </c>
      <c r="I170" s="229" t="s">
        <v>44</v>
      </c>
      <c r="J170" s="230"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3">
        <f>IF(ISBLANK(INDEX('Policy Characteristics'!F:F,MATCH($C170,'Policy Characteristics'!$C:$C,0))),"",INDEX('Policy Characteristics'!F:F,MATCH($C170,'Policy Characteristics'!$C:$C,0)))</f>
        <v>0</v>
      </c>
      <c r="M170" s="233">
        <f>IF(ISBLANK(INDEX('Policy Characteristics'!G:G,MATCH($C170,'Policy Characteristics'!$C:$C,0))),"",INDEX('Policy Characteristics'!G:G,MATCH($C170,'Policy Characteristics'!$C:$C,0)))</f>
        <v>0.33</v>
      </c>
      <c r="N170" s="233">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28"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29" t="s">
        <v>43</v>
      </c>
      <c r="J171" s="230"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3">
        <f>IF(ISBLANK(INDEX('Policy Characteristics'!F:F,MATCH($C171,'Policy Characteristics'!$C:$C,0))),"",INDEX('Policy Characteristics'!F:F,MATCH($C171,'Policy Characteristics'!$C:$C,0)))</f>
        <v>0</v>
      </c>
      <c r="M171" s="233">
        <f>IF(ISBLANK(INDEX('Policy Characteristics'!G:G,MATCH($C171,'Policy Characteristics'!$C:$C,0))),"",INDEX('Policy Characteristics'!G:G,MATCH($C171,'Policy Characteristics'!$C:$C,0)))</f>
        <v>0.33</v>
      </c>
      <c r="N171" s="233">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28"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1490</v>
      </c>
      <c r="H172" s="15">
        <v>858</v>
      </c>
      <c r="I172" s="229" t="s">
        <v>44</v>
      </c>
      <c r="J172" s="230"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3">
        <f>IF(ISBLANK(INDEX('Policy Characteristics'!F:F,MATCH($C172,'Policy Characteristics'!$C:$C,0))),"",INDEX('Policy Characteristics'!F:F,MATCH($C172,'Policy Characteristics'!$C:$C,0)))</f>
        <v>0</v>
      </c>
      <c r="M172" s="233">
        <f>IF(ISBLANK(INDEX('Policy Characteristics'!G:G,MATCH($C172,'Policy Characteristics'!$C:$C,0))),"",INDEX('Policy Characteristics'!G:G,MATCH($C172,'Policy Characteristics'!$C:$C,0)))</f>
        <v>0.33</v>
      </c>
      <c r="N172" s="233">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28"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29" t="s">
        <v>44</v>
      </c>
      <c r="J173" s="230"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3">
        <f>IF(ISBLANK(INDEX('Policy Characteristics'!F:F,MATCH($C173,'Policy Characteristics'!$C:$C,0))),"",INDEX('Policy Characteristics'!F:F,MATCH($C173,'Policy Characteristics'!$C:$C,0)))</f>
        <v>0</v>
      </c>
      <c r="M173" s="233">
        <f>IF(ISBLANK(INDEX('Policy Characteristics'!G:G,MATCH($C173,'Policy Characteristics'!$C:$C,0))),"",INDEX('Policy Characteristics'!G:G,MATCH($C173,'Policy Characteristics'!$C:$C,0)))</f>
        <v>0.33</v>
      </c>
      <c r="N173" s="233">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to reduce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28" t="str">
        <f>IF(ISBLANK(INDEX('Policy Characteristics'!B:B,MATCH($C174,'Policy Characteristics'!$C:$C,0))),"",INDEX('Policy Characteristics'!B:B,MATCH($C174,'Policy Characteristics'!$C:$C,0)))</f>
        <v>Zero-Emission Vehicle Sales Standard</v>
      </c>
      <c r="C174" t="s">
        <v>2591</v>
      </c>
      <c r="D174" s="88" t="s">
        <v>45</v>
      </c>
      <c r="E174" s="88" t="s">
        <v>37</v>
      </c>
      <c r="F174" s="88" t="s">
        <v>84</v>
      </c>
      <c r="G174" s="143" t="s">
        <v>1491</v>
      </c>
      <c r="H174" s="80">
        <v>186</v>
      </c>
      <c r="I174" s="241" t="s">
        <v>43</v>
      </c>
      <c r="J174" s="230"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3">
        <f>IF(ISBLANK(INDEX('Policy Characteristics'!F:F,MATCH($C174,'Policy Characteristics'!$C:$C,0))),"",INDEX('Policy Characteristics'!F:F,MATCH($C174,'Policy Characteristics'!$C:$C,0)))</f>
        <v>-1</v>
      </c>
      <c r="M174" s="233">
        <f>IF(ISBLANK(INDEX('Policy Characteristics'!G:G,MATCH($C174,'Policy Characteristics'!$C:$C,0))),"",INDEX('Policy Characteristics'!G:G,MATCH($C174,'Policy Characteristics'!$C:$C,0)))</f>
        <v>1</v>
      </c>
      <c r="N174" s="233">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28"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1631</v>
      </c>
      <c r="H175" s="80">
        <v>203</v>
      </c>
      <c r="I175" s="229" t="s">
        <v>43</v>
      </c>
      <c r="J175" s="230"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3">
        <f>IF(ISBLANK(INDEX('Policy Characteristics'!F:F,MATCH($C175,'Policy Characteristics'!$C:$C,0))),"",INDEX('Policy Characteristics'!F:F,MATCH($C175,'Policy Characteristics'!$C:$C,0)))</f>
        <v>-1</v>
      </c>
      <c r="M175" s="233">
        <f>IF(ISBLANK(INDEX('Policy Characteristics'!G:G,MATCH($C175,'Policy Characteristics'!$C:$C,0))),"",INDEX('Policy Characteristics'!G:G,MATCH($C175,'Policy Characteristics'!$C:$C,0)))</f>
        <v>1</v>
      </c>
      <c r="N175" s="233">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28"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1" t="s">
        <v>43</v>
      </c>
      <c r="J176" s="230"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3">
        <f>IF(ISBLANK(INDEX('Policy Characteristics'!F:F,MATCH($C176,'Policy Characteristics'!$C:$C,0))),"",INDEX('Policy Characteristics'!F:F,MATCH($C176,'Policy Characteristics'!$C:$C,0)))</f>
        <v>-1</v>
      </c>
      <c r="M176" s="233">
        <f>IF(ISBLANK(INDEX('Policy Characteristics'!G:G,MATCH($C176,'Policy Characteristics'!$C:$C,0))),"",INDEX('Policy Characteristics'!G:G,MATCH($C176,'Policy Characteristics'!$C:$C,0)))</f>
        <v>1</v>
      </c>
      <c r="N176" s="233">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28"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1628</v>
      </c>
      <c r="H177" s="80">
        <v>191</v>
      </c>
      <c r="I177" s="241" t="s">
        <v>43</v>
      </c>
      <c r="J177" s="230"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3">
        <f>IF(ISBLANK(INDEX('Policy Characteristics'!F:F,MATCH($C177,'Policy Characteristics'!$C:$C,0))),"",INDEX('Policy Characteristics'!F:F,MATCH($C177,'Policy Characteristics'!$C:$C,0)))</f>
        <v>-1</v>
      </c>
      <c r="M177" s="233">
        <f>IF(ISBLANK(INDEX('Policy Characteristics'!G:G,MATCH($C177,'Policy Characteristics'!$C:$C,0))),"",INDEX('Policy Characteristics'!G:G,MATCH($C177,'Policy Characteristics'!$C:$C,0)))</f>
        <v>1</v>
      </c>
      <c r="N177" s="233">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28"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1488</v>
      </c>
      <c r="H178" s="80">
        <v>496</v>
      </c>
      <c r="I178" s="241" t="s">
        <v>44</v>
      </c>
      <c r="J178" s="230"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3">
        <f>IF(ISBLANK(INDEX('Policy Characteristics'!F:F,MATCH($C178,'Policy Characteristics'!$C:$C,0))),"",INDEX('Policy Characteristics'!F:F,MATCH($C178,'Policy Characteristics'!$C:$C,0)))</f>
        <v>-1</v>
      </c>
      <c r="M178" s="233">
        <f>IF(ISBLANK(INDEX('Policy Characteristics'!G:G,MATCH($C178,'Policy Characteristics'!$C:$C,0))),"",INDEX('Policy Characteristics'!G:G,MATCH($C178,'Policy Characteristics'!$C:$C,0)))</f>
        <v>1</v>
      </c>
      <c r="N178" s="233">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28"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1488</v>
      </c>
      <c r="H179" s="80">
        <v>497</v>
      </c>
      <c r="I179" s="241" t="s">
        <v>44</v>
      </c>
      <c r="J179" s="230"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3">
        <f>IF(ISBLANK(INDEX('Policy Characteristics'!F:F,MATCH($C179,'Policy Characteristics'!$C:$C,0))),"",INDEX('Policy Characteristics'!F:F,MATCH($C179,'Policy Characteristics'!$C:$C,0)))</f>
        <v>-1</v>
      </c>
      <c r="M179" s="233">
        <f>IF(ISBLANK(INDEX('Policy Characteristics'!G:G,MATCH($C179,'Policy Characteristics'!$C:$C,0))),"",INDEX('Policy Characteristics'!G:G,MATCH($C179,'Policy Characteristics'!$C:$C,0)))</f>
        <v>1</v>
      </c>
      <c r="N179" s="233">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28"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1" t="s">
        <v>44</v>
      </c>
      <c r="J180" s="230"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3">
        <f>IF(ISBLANK(INDEX('Policy Characteristics'!F:F,MATCH($C180,'Policy Characteristics'!$C:$C,0))),"",INDEX('Policy Characteristics'!F:F,MATCH($C180,'Policy Characteristics'!$C:$C,0)))</f>
        <v>-1</v>
      </c>
      <c r="M180" s="233">
        <f>IF(ISBLANK(INDEX('Policy Characteristics'!G:G,MATCH($C180,'Policy Characteristics'!$C:$C,0))),"",INDEX('Policy Characteristics'!G:G,MATCH($C180,'Policy Characteristics'!$C:$C,0)))</f>
        <v>1</v>
      </c>
      <c r="N180" s="233">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28"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1" t="s">
        <v>44</v>
      </c>
      <c r="J181" s="230"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3">
        <f>IF(ISBLANK(INDEX('Policy Characteristics'!F:F,MATCH($C181,'Policy Characteristics'!$C:$C,0))),"",INDEX('Policy Characteristics'!F:F,MATCH($C181,'Policy Characteristics'!$C:$C,0)))</f>
        <v>-1</v>
      </c>
      <c r="M181" s="233">
        <f>IF(ISBLANK(INDEX('Policy Characteristics'!G:G,MATCH($C181,'Policy Characteristics'!$C:$C,0))),"",INDEX('Policy Characteristics'!G:G,MATCH($C181,'Policy Characteristics'!$C:$C,0)))</f>
        <v>1</v>
      </c>
      <c r="N181" s="233">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28"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1489</v>
      </c>
      <c r="H182" s="80">
        <v>500</v>
      </c>
      <c r="I182" s="241" t="s">
        <v>44</v>
      </c>
      <c r="J182" s="230"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3">
        <f>IF(ISBLANK(INDEX('Policy Characteristics'!F:F,MATCH($C182,'Policy Characteristics'!$C:$C,0))),"",INDEX('Policy Characteristics'!F:F,MATCH($C182,'Policy Characteristics'!$C:$C,0)))</f>
        <v>-1</v>
      </c>
      <c r="M182" s="233">
        <f>IF(ISBLANK(INDEX('Policy Characteristics'!G:G,MATCH($C182,'Policy Characteristics'!$C:$C,0))),"",INDEX('Policy Characteristics'!G:G,MATCH($C182,'Policy Characteristics'!$C:$C,0)))</f>
        <v>1</v>
      </c>
      <c r="N182" s="233">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28"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1490</v>
      </c>
      <c r="H183" s="80">
        <v>501</v>
      </c>
      <c r="I183" s="241" t="s">
        <v>44</v>
      </c>
      <c r="J183" s="230"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3">
        <f>IF(ISBLANK(INDEX('Policy Characteristics'!F:F,MATCH($C183,'Policy Characteristics'!$C:$C,0))),"",INDEX('Policy Characteristics'!F:F,MATCH($C183,'Policy Characteristics'!$C:$C,0)))</f>
        <v>-1</v>
      </c>
      <c r="M183" s="233">
        <f>IF(ISBLANK(INDEX('Policy Characteristics'!G:G,MATCH($C183,'Policy Characteristics'!$C:$C,0))),"",INDEX('Policy Characteristics'!G:G,MATCH($C183,'Policy Characteristics'!$C:$C,0)))</f>
        <v>1</v>
      </c>
      <c r="N183" s="233">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28"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1" t="s">
        <v>43</v>
      </c>
      <c r="J184" s="230"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3">
        <f>IF(ISBLANK(INDEX('Policy Characteristics'!F:F,MATCH($C184,'Policy Characteristics'!$C:$C,0))),"",INDEX('Policy Characteristics'!F:F,MATCH($C184,'Policy Characteristics'!$C:$C,0)))</f>
        <v>-1</v>
      </c>
      <c r="M184" s="233">
        <f>IF(ISBLANK(INDEX('Policy Characteristics'!G:G,MATCH($C184,'Policy Characteristics'!$C:$C,0))),"",INDEX('Policy Characteristics'!G:G,MATCH($C184,'Policy Characteristics'!$C:$C,0)))</f>
        <v>1</v>
      </c>
      <c r="N184" s="233">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28"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29" t="s">
        <v>44</v>
      </c>
      <c r="J185" s="230"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3">
        <f>IF(ISBLANK(INDEX('Policy Characteristics'!F:F,MATCH($C185,'Policy Characteristics'!$C:$C,0))),"",INDEX('Policy Characteristics'!F:F,MATCH($C185,'Policy Characteristics'!$C:$C,0)))</f>
        <v>-1</v>
      </c>
      <c r="M185" s="233">
        <f>IF(ISBLANK(INDEX('Policy Characteristics'!G:G,MATCH($C185,'Policy Characteristics'!$C:$C,0))),"",INDEX('Policy Characteristics'!G:G,MATCH($C185,'Policy Characteristics'!$C:$C,0)))</f>
        <v>1</v>
      </c>
      <c r="N185" s="233">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BAU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not adopted ACC or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28" t="str">
        <f>IF(ISBLANK(INDEX('Policy Characteristics'!B:B,MATCH($C186,'Policy Characteristics'!$C:$C,0))),"",INDEX('Policy Characteristics'!B:B,MATCH($C186,'Policy Characteristics'!$C:$C,0)))</f>
        <v>Non-BAU ZEV-Qualifying Vehicles</v>
      </c>
      <c r="C186" t="s">
        <v>1611</v>
      </c>
      <c r="D186" s="88"/>
      <c r="E186" s="88"/>
      <c r="F186" s="88"/>
      <c r="G186" s="88"/>
      <c r="H186" s="15">
        <v>1655</v>
      </c>
      <c r="I186" s="241" t="s">
        <v>43</v>
      </c>
      <c r="J186" s="230"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3">
        <f>IF(ISBLANK(INDEX('Policy Characteristics'!F:F,MATCH($C186,'Policy Characteristics'!$C:$C,0))),"",INDEX('Policy Characteristics'!F:F,MATCH($C186,'Policy Characteristics'!$C:$C,0)))</f>
        <v>0</v>
      </c>
      <c r="M186" s="233">
        <f>IF(ISBLANK(INDEX('Policy Characteristics'!G:G,MATCH($C186,'Policy Characteristics'!$C:$C,0))),"",INDEX('Policy Characteristics'!G:G,MATCH($C186,'Policy Characteristics'!$C:$C,0)))</f>
        <v>1</v>
      </c>
      <c r="N186" s="233">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28" t="str">
        <f>IF(ISBLANK(INDEX('Policy Characteristics'!B:B,MATCH($C187,'Policy Characteristics'!$C:$C,0))),"",INDEX('Policy Characteristics'!B:B,MATCH($C187,'Policy Characteristics'!$C:$C,0)))</f>
        <v>Subsidy for Vehicle Battery Production</v>
      </c>
      <c r="C187" t="s">
        <v>1795</v>
      </c>
      <c r="H187" s="15">
        <v>2257</v>
      </c>
      <c r="I187" s="241" t="s">
        <v>43</v>
      </c>
      <c r="J187" s="230"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34">
        <f>IF(ISBLANK(INDEX('Policy Characteristics'!F:F,MATCH($C187,'Policy Characteristics'!$C:$C,0))),"",INDEX('Policy Characteristics'!F:F,MATCH($C187,'Policy Characteristics'!$C:$C,0)))</f>
        <v>-50</v>
      </c>
      <c r="M187" s="234">
        <f>IF(ISBLANK(INDEX('Policy Characteristics'!G:G,MATCH($C187,'Policy Characteristics'!$C:$C,0))),"",INDEX('Policy Characteristics'!G:G,MATCH($C187,'Policy Characteristics'!$C:$C,0)))</f>
        <v>50</v>
      </c>
      <c r="N187" s="234">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the dollar per kilowatt-hour subsidy for production of vehicle batteries. This is in addition to subsidies that exist in the BAU scenario.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28" t="str">
        <f>IF(ISBLANK(INDEX('Policy Characteristics'!B:B,MATCH($C188,'Policy Characteristics'!$C:$C,0))),"",INDEX('Policy Characteristics'!B:B,MATCH($C188,'Policy Characteristics'!$C:$C,0)))</f>
        <v>Non-BAU Zero-Emission Vehicle Sales Standard by Subregion</v>
      </c>
      <c r="C188" s="143" t="s">
        <v>1945</v>
      </c>
      <c r="D188" s="88" t="s">
        <v>45</v>
      </c>
      <c r="E188" s="88" t="s">
        <v>37</v>
      </c>
      <c r="F188" s="88" t="s">
        <v>84</v>
      </c>
      <c r="G188" s="143" t="s">
        <v>1491</v>
      </c>
      <c r="H188" s="15">
        <v>2710</v>
      </c>
      <c r="I188" s="88" t="s">
        <v>43</v>
      </c>
      <c r="J188" s="230"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34">
        <f>IF(ISBLANK(INDEX('Policy Characteristics'!F:F,MATCH($C188,'Policy Characteristics'!$C:$C,0))),"",INDEX('Policy Characteristics'!F:F,MATCH($C188,'Policy Characteristics'!$C:$C,0)))</f>
        <v>0</v>
      </c>
      <c r="M188" s="234">
        <f>IF(ISBLANK(INDEX('Policy Characteristics'!G:G,MATCH($C188,'Policy Characteristics'!$C:$C,0))),"",INDEX('Policy Characteristics'!G:G,MATCH($C188,'Policy Characteristics'!$C:$C,0)))</f>
        <v>1</v>
      </c>
      <c r="N188" s="234">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28"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1631</v>
      </c>
      <c r="H189" s="15">
        <v>2711</v>
      </c>
      <c r="I189" s="88" t="s">
        <v>43</v>
      </c>
      <c r="J189" s="230"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34">
        <f>IF(ISBLANK(INDEX('Policy Characteristics'!F:F,MATCH($C189,'Policy Characteristics'!$C:$C,0))),"",INDEX('Policy Characteristics'!F:F,MATCH($C189,'Policy Characteristics'!$C:$C,0)))</f>
        <v>0</v>
      </c>
      <c r="M189" s="234">
        <f>IF(ISBLANK(INDEX('Policy Characteristics'!G:G,MATCH($C189,'Policy Characteristics'!$C:$C,0))),"",INDEX('Policy Characteristics'!G:G,MATCH($C189,'Policy Characteristics'!$C:$C,0)))</f>
        <v>1</v>
      </c>
      <c r="N189" s="234">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28"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0"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34">
        <f>IF(ISBLANK(INDEX('Policy Characteristics'!F:F,MATCH($C190,'Policy Characteristics'!$C:$C,0))),"",INDEX('Policy Characteristics'!F:F,MATCH($C190,'Policy Characteristics'!$C:$C,0)))</f>
        <v>0</v>
      </c>
      <c r="M190" s="234">
        <f>IF(ISBLANK(INDEX('Policy Characteristics'!G:G,MATCH($C190,'Policy Characteristics'!$C:$C,0))),"",INDEX('Policy Characteristics'!G:G,MATCH($C190,'Policy Characteristics'!$C:$C,0)))</f>
        <v>1</v>
      </c>
      <c r="N190" s="234">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28"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1628</v>
      </c>
      <c r="H191" s="15">
        <v>2713</v>
      </c>
      <c r="I191" s="88" t="s">
        <v>43</v>
      </c>
      <c r="J191" s="230"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34">
        <f>IF(ISBLANK(INDEX('Policy Characteristics'!F:F,MATCH($C191,'Policy Characteristics'!$C:$C,0))),"",INDEX('Policy Characteristics'!F:F,MATCH($C191,'Policy Characteristics'!$C:$C,0)))</f>
        <v>0</v>
      </c>
      <c r="M191" s="234">
        <f>IF(ISBLANK(INDEX('Policy Characteristics'!G:G,MATCH($C191,'Policy Characteristics'!$C:$C,0))),"",INDEX('Policy Characteristics'!G:G,MATCH($C191,'Policy Characteristics'!$C:$C,0)))</f>
        <v>1</v>
      </c>
      <c r="N191" s="234">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28"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1488</v>
      </c>
      <c r="H192" s="15">
        <v>2714</v>
      </c>
      <c r="I192" s="88" t="s">
        <v>44</v>
      </c>
      <c r="J192" s="230"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34">
        <f>IF(ISBLANK(INDEX('Policy Characteristics'!F:F,MATCH($C192,'Policy Characteristics'!$C:$C,0))),"",INDEX('Policy Characteristics'!F:F,MATCH($C192,'Policy Characteristics'!$C:$C,0)))</f>
        <v>0</v>
      </c>
      <c r="M192" s="234">
        <f>IF(ISBLANK(INDEX('Policy Characteristics'!G:G,MATCH($C192,'Policy Characteristics'!$C:$C,0))),"",INDEX('Policy Characteristics'!G:G,MATCH($C192,'Policy Characteristics'!$C:$C,0)))</f>
        <v>1</v>
      </c>
      <c r="N192" s="234">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28"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1488</v>
      </c>
      <c r="H193" s="15">
        <v>2715</v>
      </c>
      <c r="I193" s="88" t="s">
        <v>44</v>
      </c>
      <c r="J193" s="230"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34">
        <f>IF(ISBLANK(INDEX('Policy Characteristics'!F:F,MATCH($C193,'Policy Characteristics'!$C:$C,0))),"",INDEX('Policy Characteristics'!F:F,MATCH($C193,'Policy Characteristics'!$C:$C,0)))</f>
        <v>0</v>
      </c>
      <c r="M193" s="234">
        <f>IF(ISBLANK(INDEX('Policy Characteristics'!G:G,MATCH($C193,'Policy Characteristics'!$C:$C,0))),"",INDEX('Policy Characteristics'!G:G,MATCH($C193,'Policy Characteristics'!$C:$C,0)))</f>
        <v>1</v>
      </c>
      <c r="N193" s="234">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28"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0"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34">
        <f>IF(ISBLANK(INDEX('Policy Characteristics'!F:F,MATCH($C194,'Policy Characteristics'!$C:$C,0))),"",INDEX('Policy Characteristics'!F:F,MATCH($C194,'Policy Characteristics'!$C:$C,0)))</f>
        <v>0</v>
      </c>
      <c r="M194" s="234">
        <f>IF(ISBLANK(INDEX('Policy Characteristics'!G:G,MATCH($C194,'Policy Characteristics'!$C:$C,0))),"",INDEX('Policy Characteristics'!G:G,MATCH($C194,'Policy Characteristics'!$C:$C,0)))</f>
        <v>1</v>
      </c>
      <c r="N194" s="234">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28"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0"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34">
        <f>IF(ISBLANK(INDEX('Policy Characteristics'!F:F,MATCH($C195,'Policy Characteristics'!$C:$C,0))),"",INDEX('Policy Characteristics'!F:F,MATCH($C195,'Policy Characteristics'!$C:$C,0)))</f>
        <v>0</v>
      </c>
      <c r="M195" s="234">
        <f>IF(ISBLANK(INDEX('Policy Characteristics'!G:G,MATCH($C195,'Policy Characteristics'!$C:$C,0))),"",INDEX('Policy Characteristics'!G:G,MATCH($C195,'Policy Characteristics'!$C:$C,0)))</f>
        <v>1</v>
      </c>
      <c r="N195" s="234">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28"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1489</v>
      </c>
      <c r="H196" s="15">
        <v>2718</v>
      </c>
      <c r="I196" s="88" t="s">
        <v>44</v>
      </c>
      <c r="J196" s="230"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34">
        <f>IF(ISBLANK(INDEX('Policy Characteristics'!F:F,MATCH($C196,'Policy Characteristics'!$C:$C,0))),"",INDEX('Policy Characteristics'!F:F,MATCH($C196,'Policy Characteristics'!$C:$C,0)))</f>
        <v>0</v>
      </c>
      <c r="M196" s="234">
        <f>IF(ISBLANK(INDEX('Policy Characteristics'!G:G,MATCH($C196,'Policy Characteristics'!$C:$C,0))),"",INDEX('Policy Characteristics'!G:G,MATCH($C196,'Policy Characteristics'!$C:$C,0)))</f>
        <v>1</v>
      </c>
      <c r="N196" s="234">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28"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1490</v>
      </c>
      <c r="H197" s="15">
        <v>2719</v>
      </c>
      <c r="I197" s="88" t="s">
        <v>44</v>
      </c>
      <c r="J197" s="230"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34">
        <f>IF(ISBLANK(INDEX('Policy Characteristics'!F:F,MATCH($C197,'Policy Characteristics'!$C:$C,0))),"",INDEX('Policy Characteristics'!F:F,MATCH($C197,'Policy Characteristics'!$C:$C,0)))</f>
        <v>0</v>
      </c>
      <c r="M197" s="234">
        <f>IF(ISBLANK(INDEX('Policy Characteristics'!G:G,MATCH($C197,'Policy Characteristics'!$C:$C,0))),"",INDEX('Policy Characteristics'!G:G,MATCH($C197,'Policy Characteristics'!$C:$C,0)))</f>
        <v>1</v>
      </c>
      <c r="N197" s="234">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28"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0"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34">
        <f>IF(ISBLANK(INDEX('Policy Characteristics'!F:F,MATCH($C198,'Policy Characteristics'!$C:$C,0))),"",INDEX('Policy Characteristics'!F:F,MATCH($C198,'Policy Characteristics'!$C:$C,0)))</f>
        <v>0</v>
      </c>
      <c r="M198" s="234">
        <f>IF(ISBLANK(INDEX('Policy Characteristics'!G:G,MATCH($C198,'Policy Characteristics'!$C:$C,0))),"",INDEX('Policy Characteristics'!G:G,MATCH($C198,'Policy Characteristics'!$C:$C,0)))</f>
        <v>1</v>
      </c>
      <c r="N198" s="234">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28"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0"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34">
        <f>IF(ISBLANK(INDEX('Policy Characteristics'!F:F,MATCH($C199,'Policy Characteristics'!$C:$C,0))),"",INDEX('Policy Characteristics'!F:F,MATCH($C199,'Policy Characteristics'!$C:$C,0)))</f>
        <v>0</v>
      </c>
      <c r="M199" s="234">
        <f>IF(ISBLANK(INDEX('Policy Characteristics'!G:G,MATCH($C199,'Policy Characteristics'!$C:$C,0))),"",INDEX('Policy Characteristics'!G:G,MATCH($C199,'Policy Characteristics'!$C:$C,0)))</f>
        <v>1</v>
      </c>
      <c r="N199" s="234">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28"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1" t="s">
        <v>43</v>
      </c>
      <c r="J200" s="230"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3">
        <f>IF(ISBLANK(INDEX('Policy Characteristics'!F:F,MATCH($C200,'Policy Characteristics'!$C:$C,0))),"",INDEX('Policy Characteristics'!F:F,MATCH($C200,'Policy Characteristics'!$C:$C,0)))</f>
        <v>0</v>
      </c>
      <c r="M200" s="233">
        <f>IF(ISBLANK(INDEX('Policy Characteristics'!G:G,MATCH($C200,'Policy Characteristics'!$C:$C,0))),"",INDEX('Policy Characteristics'!G:G,MATCH($C200,'Policy Characteristics'!$C:$C,0)))</f>
        <v>1</v>
      </c>
      <c r="N200" s="233">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28"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1" t="s">
        <v>44</v>
      </c>
      <c r="J201" s="230"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3">
        <f>IF(ISBLANK(INDEX('Policy Characteristics'!F:F,MATCH($C201,'Policy Characteristics'!$C:$C,0))),"",INDEX('Policy Characteristics'!F:F,MATCH($C201,'Policy Characteristics'!$C:$C,0)))</f>
        <v>0</v>
      </c>
      <c r="M201" s="233">
        <f>IF(ISBLANK(INDEX('Policy Characteristics'!G:G,MATCH($C201,'Policy Characteristics'!$C:$C,0))),"",INDEX('Policy Characteristics'!G:G,MATCH($C201,'Policy Characteristics'!$C:$C,0)))</f>
        <v>1</v>
      </c>
      <c r="N201" s="233">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28"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1" t="s">
        <v>44</v>
      </c>
      <c r="J202" s="230"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3">
        <f>IF(ISBLANK(INDEX('Policy Characteristics'!F:F,MATCH($C202,'Policy Characteristics'!$C:$C,0))),"",INDEX('Policy Characteristics'!F:F,MATCH($C202,'Policy Characteristics'!$C:$C,0)))</f>
        <v>0</v>
      </c>
      <c r="M202" s="233">
        <f>IF(ISBLANK(INDEX('Policy Characteristics'!G:G,MATCH($C202,'Policy Characteristics'!$C:$C,0))),"",INDEX('Policy Characteristics'!G:G,MATCH($C202,'Policy Characteristics'!$C:$C,0)))</f>
        <v>1</v>
      </c>
      <c r="N202" s="233">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28"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1" t="s">
        <v>43</v>
      </c>
      <c r="J203" s="230"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3">
        <f>IF(ISBLANK(INDEX('Policy Characteristics'!F:F,MATCH($C203,'Policy Characteristics'!$C:$C,0))),"",INDEX('Policy Characteristics'!F:F,MATCH($C203,'Policy Characteristics'!$C:$C,0)))</f>
        <v>0</v>
      </c>
      <c r="M203" s="233">
        <f>IF(ISBLANK(INDEX('Policy Characteristics'!G:G,MATCH($C203,'Policy Characteristics'!$C:$C,0))),"",INDEX('Policy Characteristics'!G:G,MATCH($C203,'Policy Characteristics'!$C:$C,0)))</f>
        <v>1</v>
      </c>
      <c r="N203" s="233">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28"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1" t="s">
        <v>43</v>
      </c>
      <c r="J204" s="230"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3">
        <f>IF(ISBLANK(INDEX('Policy Characteristics'!F:F,MATCH($C204,'Policy Characteristics'!$C:$C,0))),"",INDEX('Policy Characteristics'!F:F,MATCH($C204,'Policy Characteristics'!$C:$C,0)))</f>
        <v>0</v>
      </c>
      <c r="M204" s="233">
        <f>IF(ISBLANK(INDEX('Policy Characteristics'!G:G,MATCH($C204,'Policy Characteristics'!$C:$C,0))),"",INDEX('Policy Characteristics'!G:G,MATCH($C204,'Policy Characteristics'!$C:$C,0)))</f>
        <v>1</v>
      </c>
      <c r="N204" s="233">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28"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1" t="s">
        <v>43</v>
      </c>
      <c r="J205" s="230"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3">
        <f>IF(ISBLANK(INDEX('Policy Characteristics'!F:F,MATCH($C205,'Policy Characteristics'!$C:$C,0))),"",INDEX('Policy Characteristics'!F:F,MATCH($C205,'Policy Characteristics'!$C:$C,0)))</f>
        <v>0</v>
      </c>
      <c r="M205" s="233">
        <f>IF(ISBLANK(INDEX('Policy Characteristics'!G:G,MATCH($C205,'Policy Characteristics'!$C:$C,0))),"",INDEX('Policy Characteristics'!G:G,MATCH($C205,'Policy Characteristics'!$C:$C,0)))</f>
        <v>1</v>
      </c>
      <c r="N205" s="233">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28"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1" t="s">
        <v>44</v>
      </c>
      <c r="J206" s="230"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3">
        <f>IF(ISBLANK(INDEX('Policy Characteristics'!F:F,MATCH($C206,'Policy Characteristics'!$C:$C,0))),"",INDEX('Policy Characteristics'!F:F,MATCH($C206,'Policy Characteristics'!$C:$C,0)))</f>
        <v>0</v>
      </c>
      <c r="M206" s="233">
        <f>IF(ISBLANK(INDEX('Policy Characteristics'!G:G,MATCH($C206,'Policy Characteristics'!$C:$C,0))),"",INDEX('Policy Characteristics'!G:G,MATCH($C206,'Policy Characteristics'!$C:$C,0)))</f>
        <v>1</v>
      </c>
      <c r="N206" s="233">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28"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1" t="s">
        <v>44</v>
      </c>
      <c r="J207" s="230"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3">
        <f>IF(ISBLANK(INDEX('Policy Characteristics'!F:F,MATCH($C207,'Policy Characteristics'!$C:$C,0))),"",INDEX('Policy Characteristics'!F:F,MATCH($C207,'Policy Characteristics'!$C:$C,0)))</f>
        <v>0</v>
      </c>
      <c r="M207" s="233">
        <f>IF(ISBLANK(INDEX('Policy Characteristics'!G:G,MATCH($C207,'Policy Characteristics'!$C:$C,0))),"",INDEX('Policy Characteristics'!G:G,MATCH($C207,'Policy Characteristics'!$C:$C,0)))</f>
        <v>1</v>
      </c>
      <c r="N207" s="233">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28"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1" t="s">
        <v>43</v>
      </c>
      <c r="J208" s="230"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3">
        <f>IF(ISBLANK(INDEX('Policy Characteristics'!F:F,MATCH($C208,'Policy Characteristics'!$C:$C,0))),"",INDEX('Policy Characteristics'!F:F,MATCH($C208,'Policy Characteristics'!$C:$C,0)))</f>
        <v>0</v>
      </c>
      <c r="M208" s="233">
        <f>IF(ISBLANK(INDEX('Policy Characteristics'!G:G,MATCH($C208,'Policy Characteristics'!$C:$C,0))),"",INDEX('Policy Characteristics'!G:G,MATCH($C208,'Policy Characteristics'!$C:$C,0)))</f>
        <v>1</v>
      </c>
      <c r="N208" s="233">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28"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1" t="s">
        <v>43</v>
      </c>
      <c r="J209" s="230"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3">
        <f>IF(ISBLANK(INDEX('Policy Characteristics'!F:F,MATCH($C209,'Policy Characteristics'!$C:$C,0))),"",INDEX('Policy Characteristics'!F:F,MATCH($C209,'Policy Characteristics'!$C:$C,0)))</f>
        <v>0</v>
      </c>
      <c r="M209" s="233">
        <f>IF(ISBLANK(INDEX('Policy Characteristics'!G:G,MATCH($C209,'Policy Characteristics'!$C:$C,0))),"",INDEX('Policy Characteristics'!G:G,MATCH($C209,'Policy Characteristics'!$C:$C,0)))</f>
        <v>1</v>
      </c>
      <c r="N209" s="233">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28"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1" t="s">
        <v>43</v>
      </c>
      <c r="J210" s="230"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3">
        <f>IF(ISBLANK(INDEX('Policy Characteristics'!F:F,MATCH($C210,'Policy Characteristics'!$C:$C,0))),"",INDEX('Policy Characteristics'!F:F,MATCH($C210,'Policy Characteristics'!$C:$C,0)))</f>
        <v>0</v>
      </c>
      <c r="M210" s="233">
        <f>IF(ISBLANK(INDEX('Policy Characteristics'!G:G,MATCH($C210,'Policy Characteristics'!$C:$C,0))),"",INDEX('Policy Characteristics'!G:G,MATCH($C210,'Policy Characteristics'!$C:$C,0)))</f>
        <v>1</v>
      </c>
      <c r="N210" s="233">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28"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1" t="s">
        <v>44</v>
      </c>
      <c r="J211" s="230"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3">
        <f>IF(ISBLANK(INDEX('Policy Characteristics'!F:F,MATCH($C211,'Policy Characteristics'!$C:$C,0))),"",INDEX('Policy Characteristics'!F:F,MATCH($C211,'Policy Characteristics'!$C:$C,0)))</f>
        <v>0</v>
      </c>
      <c r="M211" s="233">
        <f>IF(ISBLANK(INDEX('Policy Characteristics'!G:G,MATCH($C211,'Policy Characteristics'!$C:$C,0))),"",INDEX('Policy Characteristics'!G:G,MATCH($C211,'Policy Characteristics'!$C:$C,0)))</f>
        <v>1</v>
      </c>
      <c r="N211" s="233">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28"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1" t="s">
        <v>44</v>
      </c>
      <c r="J212" s="230"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3">
        <f>IF(ISBLANK(INDEX('Policy Characteristics'!F:F,MATCH($C212,'Policy Characteristics'!$C:$C,0))),"",INDEX('Policy Characteristics'!F:F,MATCH($C212,'Policy Characteristics'!$C:$C,0)))</f>
        <v>0</v>
      </c>
      <c r="M212" s="233">
        <f>IF(ISBLANK(INDEX('Policy Characteristics'!G:G,MATCH($C212,'Policy Characteristics'!$C:$C,0))),"",INDEX('Policy Characteristics'!G:G,MATCH($C212,'Policy Characteristics'!$C:$C,0)))</f>
        <v>1</v>
      </c>
      <c r="N212" s="233">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28"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1" t="s">
        <v>43</v>
      </c>
      <c r="J213" s="230"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3">
        <f>IF(ISBLANK(INDEX('Policy Characteristics'!F:F,MATCH($C213,'Policy Characteristics'!$C:$C,0))),"",INDEX('Policy Characteristics'!F:F,MATCH($C213,'Policy Characteristics'!$C:$C,0)))</f>
        <v>0</v>
      </c>
      <c r="M213" s="233">
        <f>IF(ISBLANK(INDEX('Policy Characteristics'!G:G,MATCH($C213,'Policy Characteristics'!$C:$C,0))),"",INDEX('Policy Characteristics'!G:G,MATCH($C213,'Policy Characteristics'!$C:$C,0)))</f>
        <v>1</v>
      </c>
      <c r="N213" s="233">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28"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1" t="s">
        <v>43</v>
      </c>
      <c r="J214" s="230"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3">
        <f>IF(ISBLANK(INDEX('Policy Characteristics'!F:F,MATCH($C214,'Policy Characteristics'!$C:$C,0))),"",INDEX('Policy Characteristics'!F:F,MATCH($C214,'Policy Characteristics'!$C:$C,0)))</f>
        <v>0</v>
      </c>
      <c r="M214" s="233">
        <f>IF(ISBLANK(INDEX('Policy Characteristics'!G:G,MATCH($C214,'Policy Characteristics'!$C:$C,0))),"",INDEX('Policy Characteristics'!G:G,MATCH($C214,'Policy Characteristics'!$C:$C,0)))</f>
        <v>1</v>
      </c>
      <c r="N214" s="233">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Wisconsin, the share of electricity among fuels used for heating in urban, residential buildings will rise from 8% to 11% through 2050.//**Urban Residential Appliances:** In the BAU case, in Wisconsin, the share of electricity among fuels used for appliances in urban, residential buildings will fall from 39% to 39% through 2050.//**Urban Residential Other Components:** In the United States, the share of electricity among fuels used by other components in urban, residential buildings is 100%.//**Rural Residential Heating:** In the BAU case, in Wisconsin, the share of electricity among fuels used for heating in rural, residential buildings will rise from 8% to 11% through 2050.//**Rural Residential Appliances:** In the BAU case, in Wisconsin, the share of electricity among fuels used for appliances in rural, residential buildings will fall from 39% to 39% through 2050.//**Rural Residential Other Components:** In the United States, the share of electricity among fuels used by other components in rural, residential buildings is 100%.//**Commercial Heating:** In the BAU case, in Wisconsin, the share of electricity among fuels used for heating in commercial buildings will fall from 3% to 3% through 2050.//**Comercial Appliances:** In the BAU case, in Wisconsin, the share of electricity among fuels used for appliances in commercial buildings will fall from 38% to 35% through 2050.//**Comercial Other Components:** In the BAU case, in Wisconsin, the share of electricity among fuels used for other components in commercial buildings will rise from 64% to 75%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28"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1" t="s">
        <v>43</v>
      </c>
      <c r="J215" s="230"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3">
        <f>IF(ISBLANK(INDEX('Policy Characteristics'!F:F,MATCH($C215,'Policy Characteristics'!$C:$C,0))),"",INDEX('Policy Characteristics'!F:F,MATCH($C215,'Policy Characteristics'!$C:$C,0)))</f>
        <v>0</v>
      </c>
      <c r="M215" s="233">
        <f>IF(ISBLANK(INDEX('Policy Characteristics'!G:G,MATCH($C215,'Policy Characteristics'!$C:$C,0))),"",INDEX('Policy Characteristics'!G:G,MATCH($C215,'Policy Characteristics'!$C:$C,0)))</f>
        <v>0.75</v>
      </c>
      <c r="N215" s="233">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28"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1" t="s">
        <v>43</v>
      </c>
      <c r="J216" s="230"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3">
        <f>IF(ISBLANK(INDEX('Policy Characteristics'!F:F,MATCH($C216,'Policy Characteristics'!$C:$C,0))),"",INDEX('Policy Characteristics'!F:F,MATCH($C216,'Policy Characteristics'!$C:$C,0)))</f>
        <v>0</v>
      </c>
      <c r="M216" s="233">
        <f>IF(ISBLANK(INDEX('Policy Characteristics'!G:G,MATCH($C216,'Policy Characteristics'!$C:$C,0))),"",INDEX('Policy Characteristics'!G:G,MATCH($C216,'Policy Characteristics'!$C:$C,0)))</f>
        <v>0.75</v>
      </c>
      <c r="N216" s="233">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28"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1" t="s">
        <v>43</v>
      </c>
      <c r="J217" s="230"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3">
        <f>IF(ISBLANK(INDEX('Policy Characteristics'!F:F,MATCH($C217,'Policy Characteristics'!$C:$C,0))),"",INDEX('Policy Characteristics'!F:F,MATCH($C217,'Policy Characteristics'!$C:$C,0)))</f>
        <v>0</v>
      </c>
      <c r="M217" s="233">
        <f>IF(ISBLANK(INDEX('Policy Characteristics'!G:G,MATCH($C217,'Policy Characteristics'!$C:$C,0))),"",INDEX('Policy Characteristics'!G:G,MATCH($C217,'Policy Characteristics'!$C:$C,0)))</f>
        <v>0.75</v>
      </c>
      <c r="N217" s="233">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28"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1" t="s">
        <v>43</v>
      </c>
      <c r="J218" s="230"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3">
        <f>IF(ISBLANK(INDEX('Policy Characteristics'!F:F,MATCH($C218,'Policy Characteristics'!$C:$C,0))),"",INDEX('Policy Characteristics'!F:F,MATCH($C218,'Policy Characteristics'!$C:$C,0)))</f>
        <v>0</v>
      </c>
      <c r="M218" s="233">
        <f>IF(ISBLANK(INDEX('Policy Characteristics'!G:G,MATCH($C218,'Policy Characteristics'!$C:$C,0))),"",INDEX('Policy Characteristics'!G:G,MATCH($C218,'Policy Characteristics'!$C:$C,0)))</f>
        <v>0.75</v>
      </c>
      <c r="N218" s="233">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28"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1" t="s">
        <v>43</v>
      </c>
      <c r="J219" s="230"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3">
        <f>IF(ISBLANK(INDEX('Policy Characteristics'!F:F,MATCH($C219,'Policy Characteristics'!$C:$C,0))),"",INDEX('Policy Characteristics'!F:F,MATCH($C219,'Policy Characteristics'!$C:$C,0)))</f>
        <v>0</v>
      </c>
      <c r="M219" s="233">
        <f>IF(ISBLANK(INDEX('Policy Characteristics'!G:G,MATCH($C219,'Policy Characteristics'!$C:$C,0))),"",INDEX('Policy Characteristics'!G:G,MATCH($C219,'Policy Characteristics'!$C:$C,0)))</f>
        <v>0.75</v>
      </c>
      <c r="N219" s="233">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28"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1" t="s">
        <v>43</v>
      </c>
      <c r="J220" s="230"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3">
        <f>IF(ISBLANK(INDEX('Policy Characteristics'!F:F,MATCH($C220,'Policy Characteristics'!$C:$C,0))),"",INDEX('Policy Characteristics'!F:F,MATCH($C220,'Policy Characteristics'!$C:$C,0)))</f>
        <v>0</v>
      </c>
      <c r="M220" s="233">
        <f>IF(ISBLANK(INDEX('Policy Characteristics'!G:G,MATCH($C220,'Policy Characteristics'!$C:$C,0))),"",INDEX('Policy Characteristics'!G:G,MATCH($C220,'Policy Characteristics'!$C:$C,0)))</f>
        <v>0.75</v>
      </c>
      <c r="N220" s="233">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28"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1" t="s">
        <v>43</v>
      </c>
      <c r="J221" s="230"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3">
        <f>IF(ISBLANK(INDEX('Policy Characteristics'!F:F,MATCH($C221,'Policy Characteristics'!$C:$C,0))),"",INDEX('Policy Characteristics'!F:F,MATCH($C221,'Policy Characteristics'!$C:$C,0)))</f>
        <v>0</v>
      </c>
      <c r="M221" s="233">
        <f>IF(ISBLANK(INDEX('Policy Characteristics'!G:G,MATCH($C221,'Policy Characteristics'!$C:$C,0))),"",INDEX('Policy Characteristics'!G:G,MATCH($C221,'Policy Characteristics'!$C:$C,0)))</f>
        <v>0.75</v>
      </c>
      <c r="N221" s="233">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28"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1" t="s">
        <v>43</v>
      </c>
      <c r="J222" s="230"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3">
        <f>IF(ISBLANK(INDEX('Policy Characteristics'!F:F,MATCH($C222,'Policy Characteristics'!$C:$C,0))),"",INDEX('Policy Characteristics'!F:F,MATCH($C222,'Policy Characteristics'!$C:$C,0)))</f>
        <v>0</v>
      </c>
      <c r="M222" s="233">
        <f>IF(ISBLANK(INDEX('Policy Characteristics'!G:G,MATCH($C222,'Policy Characteristics'!$C:$C,0))),"",INDEX('Policy Characteristics'!G:G,MATCH($C222,'Policy Characteristics'!$C:$C,0)))</f>
        <v>0.75</v>
      </c>
      <c r="N222" s="233">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28"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1" t="s">
        <v>43</v>
      </c>
      <c r="J223" s="230"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3">
        <f>IF(ISBLANK(INDEX('Policy Characteristics'!F:F,MATCH($C223,'Policy Characteristics'!$C:$C,0))),"",INDEX('Policy Characteristics'!F:F,MATCH($C223,'Policy Characteristics'!$C:$C,0)))</f>
        <v>0</v>
      </c>
      <c r="M223" s="233">
        <f>IF(ISBLANK(INDEX('Policy Characteristics'!G:G,MATCH($C223,'Policy Characteristics'!$C:$C,0))),"",INDEX('Policy Characteristics'!G:G,MATCH($C223,'Policy Characteristics'!$C:$C,0)))</f>
        <v>0.75</v>
      </c>
      <c r="N223" s="233">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28"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1" t="s">
        <v>43</v>
      </c>
      <c r="J224" s="230"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3">
        <f>IF(ISBLANK(INDEX('Policy Characteristics'!F:F,MATCH($C224,'Policy Characteristics'!$C:$C,0))),"",INDEX('Policy Characteristics'!F:F,MATCH($C224,'Policy Characteristics'!$C:$C,0)))</f>
        <v>0</v>
      </c>
      <c r="M224" s="233">
        <f>IF(ISBLANK(INDEX('Policy Characteristics'!G:G,MATCH($C224,'Policy Characteristics'!$C:$C,0))),"",INDEX('Policy Characteristics'!G:G,MATCH($C224,'Policy Characteristics'!$C:$C,0)))</f>
        <v>0.75</v>
      </c>
      <c r="N224" s="233">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28"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1" t="s">
        <v>43</v>
      </c>
      <c r="J225" s="230"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3">
        <f>IF(ISBLANK(INDEX('Policy Characteristics'!F:F,MATCH($C225,'Policy Characteristics'!$C:$C,0))),"",INDEX('Policy Characteristics'!F:F,MATCH($C225,'Policy Characteristics'!$C:$C,0)))</f>
        <v>0</v>
      </c>
      <c r="M225" s="233">
        <f>IF(ISBLANK(INDEX('Policy Characteristics'!G:G,MATCH($C225,'Policy Characteristics'!$C:$C,0))),"",INDEX('Policy Characteristics'!G:G,MATCH($C225,'Policy Characteristics'!$C:$C,0)))</f>
        <v>0.75</v>
      </c>
      <c r="N225" s="233">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28"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1" t="s">
        <v>43</v>
      </c>
      <c r="J226" s="230"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3">
        <f>IF(ISBLANK(INDEX('Policy Characteristics'!F:F,MATCH($C226,'Policy Characteristics'!$C:$C,0))),"",INDEX('Policy Characteristics'!F:F,MATCH($C226,'Policy Characteristics'!$C:$C,0)))</f>
        <v>0</v>
      </c>
      <c r="M226" s="233">
        <f>IF(ISBLANK(INDEX('Policy Characteristics'!G:G,MATCH($C226,'Policy Characteristics'!$C:$C,0))),"",INDEX('Policy Characteristics'!G:G,MATCH($C226,'Policy Characteristics'!$C:$C,0)))</f>
        <v>0.75</v>
      </c>
      <c r="N226" s="233">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28"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1" t="s">
        <v>43</v>
      </c>
      <c r="J227" s="230"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3">
        <f>IF(ISBLANK(INDEX('Policy Characteristics'!F:F,MATCH($C227,'Policy Characteristics'!$C:$C,0))),"",INDEX('Policy Characteristics'!F:F,MATCH($C227,'Policy Characteristics'!$C:$C,0)))</f>
        <v>0</v>
      </c>
      <c r="M227" s="233">
        <f>IF(ISBLANK(INDEX('Policy Characteristics'!G:G,MATCH($C227,'Policy Characteristics'!$C:$C,0))),"",INDEX('Policy Characteristics'!G:G,MATCH($C227,'Policy Characteristics'!$C:$C,0)))</f>
        <v>0.75</v>
      </c>
      <c r="N227" s="233">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28"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1" t="s">
        <v>43</v>
      </c>
      <c r="J228" s="230"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3">
        <f>IF(ISBLANK(INDEX('Policy Characteristics'!F:F,MATCH($C228,'Policy Characteristics'!$C:$C,0))),"",INDEX('Policy Characteristics'!F:F,MATCH($C228,'Policy Characteristics'!$C:$C,0)))</f>
        <v>0</v>
      </c>
      <c r="M228" s="233">
        <f>IF(ISBLANK(INDEX('Policy Characteristics'!G:G,MATCH($C228,'Policy Characteristics'!$C:$C,0))),"",INDEX('Policy Characteristics'!G:G,MATCH($C228,'Policy Characteristics'!$C:$C,0)))</f>
        <v>0.75</v>
      </c>
      <c r="N228" s="233">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28"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1" t="s">
        <v>43</v>
      </c>
      <c r="J229" s="230"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3">
        <f>IF(ISBLANK(INDEX('Policy Characteristics'!F:F,MATCH($C229,'Policy Characteristics'!$C:$C,0))),"",INDEX('Policy Characteristics'!F:F,MATCH($C229,'Policy Characteristics'!$C:$C,0)))</f>
        <v>0</v>
      </c>
      <c r="M229" s="233">
        <f>IF(ISBLANK(INDEX('Policy Characteristics'!G:G,MATCH($C229,'Policy Characteristics'!$C:$C,0))),"",INDEX('Policy Characteristics'!G:G,MATCH($C229,'Policy Characteristics'!$C:$C,0)))</f>
        <v>0.75</v>
      </c>
      <c r="N229" s="233">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28"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1" t="s">
        <v>43</v>
      </c>
      <c r="J230" s="230"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3">
        <f>IF(ISBLANK(INDEX('Policy Characteristics'!F:F,MATCH($C230,'Policy Characteristics'!$C:$C,0))),"",INDEX('Policy Characteristics'!F:F,MATCH($C230,'Policy Characteristics'!$C:$C,0)))</f>
        <v>0</v>
      </c>
      <c r="M230" s="233">
        <f>IF(ISBLANK(INDEX('Policy Characteristics'!G:G,MATCH($C230,'Policy Characteristics'!$C:$C,0))),"",INDEX('Policy Characteristics'!G:G,MATCH($C230,'Policy Characteristics'!$C:$C,0)))</f>
        <v>0.75</v>
      </c>
      <c r="N230" s="233">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28"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1" t="s">
        <v>43</v>
      </c>
      <c r="J231" s="230"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3">
        <f>IF(ISBLANK(INDEX('Policy Characteristics'!F:F,MATCH($C231,'Policy Characteristics'!$C:$C,0))),"",INDEX('Policy Characteristics'!F:F,MATCH($C231,'Policy Characteristics'!$C:$C,0)))</f>
        <v>0</v>
      </c>
      <c r="M231" s="233">
        <f>IF(ISBLANK(INDEX('Policy Characteristics'!G:G,MATCH($C231,'Policy Characteristics'!$C:$C,0))),"",INDEX('Policy Characteristics'!G:G,MATCH($C231,'Policy Characteristics'!$C:$C,0)))</f>
        <v>0.75</v>
      </c>
      <c r="N231" s="233">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28"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1" t="s">
        <v>43</v>
      </c>
      <c r="J232" s="230"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3">
        <f>IF(ISBLANK(INDEX('Policy Characteristics'!F:F,MATCH($C232,'Policy Characteristics'!$C:$C,0))),"",INDEX('Policy Characteristics'!F:F,MATCH($C232,'Policy Characteristics'!$C:$C,0)))</f>
        <v>0</v>
      </c>
      <c r="M232" s="233">
        <f>IF(ISBLANK(INDEX('Policy Characteristics'!G:G,MATCH($C232,'Policy Characteristics'!$C:$C,0))),"",INDEX('Policy Characteristics'!G:G,MATCH($C232,'Policy Characteristics'!$C:$C,0)))</f>
        <v>0.75</v>
      </c>
      <c r="N232" s="233">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28" t="str">
        <f>IF(ISBLANK(INDEX('Policy Characteristics'!B:B,MATCH($C233,'Policy Characteristics'!$C:$C,0))),"",INDEX('Policy Characteristics'!B:B,MATCH($C233,'Policy Characteristics'!$C:$C,0)))</f>
        <v>Contractor Training</v>
      </c>
      <c r="C233" t="s">
        <v>7</v>
      </c>
      <c r="D233" s="88"/>
      <c r="E233" s="88"/>
      <c r="F233" s="88"/>
      <c r="G233" s="88"/>
      <c r="H233" s="15">
        <v>19</v>
      </c>
      <c r="I233" s="241" t="s">
        <v>43</v>
      </c>
      <c r="J233" s="230"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28" t="str">
        <f>IF(ISBLANK(INDEX('Policy Characteristics'!B:B,MATCH($C234,'Policy Characteristics'!$C:$C,0))),"",INDEX('Policy Characteristics'!B:B,MATCH($C234,'Policy Characteristics'!$C:$C,0)))</f>
        <v>Distributed Solar Carve-Out</v>
      </c>
      <c r="C234" t="s">
        <v>298</v>
      </c>
      <c r="D234" s="88"/>
      <c r="E234" s="88"/>
      <c r="F234" s="88"/>
      <c r="G234" s="88"/>
      <c r="H234" s="15">
        <v>146</v>
      </c>
      <c r="I234" s="241" t="s">
        <v>43</v>
      </c>
      <c r="J234" s="230"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3">
        <f>IF(ISBLANK(INDEX('Policy Characteristics'!F:F,MATCH($C234,'Policy Characteristics'!$C:$C,0))),"",INDEX('Policy Characteristics'!F:F,MATCH($C234,'Policy Characteristics'!$C:$C,0)))</f>
        <v>0</v>
      </c>
      <c r="M234" s="233">
        <f>IF(ISBLANK(INDEX('Policy Characteristics'!G:G,MATCH($C234,'Policy Characteristics'!$C:$C,0))),"",INDEX('Policy Characteristics'!G:G,MATCH($C234,'Policy Characteristics'!$C:$C,0)))</f>
        <v>0.24</v>
      </c>
      <c r="N234" s="233">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28" t="str">
        <f>IF(ISBLANK(INDEX('Policy Characteristics'!B:B,MATCH($C235,'Policy Characteristics'!$C:$C,0))),"",INDEX('Policy Characteristics'!B:B,MATCH($C235,'Policy Characteristics'!$C:$C,0)))</f>
        <v>Distributed Solar Subsidy</v>
      </c>
      <c r="C235" t="s">
        <v>1632</v>
      </c>
      <c r="D235" s="88" t="s">
        <v>274</v>
      </c>
      <c r="E235" s="88"/>
      <c r="F235" s="88" t="s">
        <v>278</v>
      </c>
      <c r="G235" s="88"/>
      <c r="H235" s="15">
        <v>147</v>
      </c>
      <c r="I235" s="241" t="s">
        <v>43</v>
      </c>
      <c r="J235" s="230"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3">
        <f>IF(ISBLANK(INDEX('Policy Characteristics'!F:F,MATCH($C235,'Policy Characteristics'!$C:$C,0))),"",INDEX('Policy Characteristics'!F:F,MATCH($C235,'Policy Characteristics'!$C:$C,0)))</f>
        <v>0</v>
      </c>
      <c r="M235" s="233">
        <f>IF(ISBLANK(INDEX('Policy Characteristics'!G:G,MATCH($C235,'Policy Characteristics'!$C:$C,0))),"",INDEX('Policy Characteristics'!G:G,MATCH($C235,'Policy Characteristics'!$C:$C,0)))</f>
        <v>0.5</v>
      </c>
      <c r="N235" s="233">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28"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1" t="s">
        <v>43</v>
      </c>
      <c r="J236" s="230"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3">
        <f>IF(ISBLANK(INDEX('Policy Characteristics'!F:F,MATCH($C236,'Policy Characteristics'!$C:$C,0))),"",INDEX('Policy Characteristics'!F:F,MATCH($C236,'Policy Characteristics'!$C:$C,0)))</f>
        <v>0</v>
      </c>
      <c r="M236" s="233">
        <f>IF(ISBLANK(INDEX('Policy Characteristics'!G:G,MATCH($C236,'Policy Characteristics'!$C:$C,0))),"",INDEX('Policy Characteristics'!G:G,MATCH($C236,'Policy Characteristics'!$C:$C,0)))</f>
        <v>0.5</v>
      </c>
      <c r="N236" s="233">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28"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1" t="s">
        <v>43</v>
      </c>
      <c r="J237" s="230"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3">
        <f>IF(ISBLANK(INDEX('Policy Characteristics'!F:F,MATCH($C237,'Policy Characteristics'!$C:$C,0))),"",INDEX('Policy Characteristics'!F:F,MATCH($C237,'Policy Characteristics'!$C:$C,0)))</f>
        <v>0</v>
      </c>
      <c r="M237" s="233">
        <f>IF(ISBLANK(INDEX('Policy Characteristics'!G:G,MATCH($C237,'Policy Characteristics'!$C:$C,0))),"",INDEX('Policy Characteristics'!G:G,MATCH($C237,'Policy Characteristics'!$C:$C,0)))</f>
        <v>0.5</v>
      </c>
      <c r="N237" s="233">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 xml:space="preserve">**Description:** This policy causes the government to reimburse building owners for an additional percentage of the cost of new distributed solar PV capacity that is installed on or around buildings.  This is in addition to the subsidy that is included in BAU. // **Guidance for setting values:** The Inflation Reduction Act includes a 30% tax credit for residential solar through 2032, phased down to 0% by 2035. This is incorporated in the BAU scenario. </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28" t="str">
        <f>IF(ISBLANK(INDEX('Policy Characteristics'!B:B,MATCH($C238,'Policy Characteristics'!$C:$C,0))),"",INDEX('Policy Characteristics'!B:B,MATCH($C238,'Policy Characteristics'!$C:$C,0)))</f>
        <v>Distributed Solar Capacity Requirement</v>
      </c>
      <c r="C238" t="s">
        <v>1901</v>
      </c>
      <c r="D238" s="88" t="s">
        <v>274</v>
      </c>
      <c r="E238" s="88"/>
      <c r="F238" s="88" t="s">
        <v>278</v>
      </c>
      <c r="G238" s="88"/>
      <c r="H238" s="15">
        <v>2433</v>
      </c>
      <c r="I238" s="241" t="s">
        <v>43</v>
      </c>
      <c r="J238" s="230"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3">
        <f>IF(ISBLANK(INDEX('Policy Characteristics'!F:F,MATCH($C238,'Policy Characteristics'!$C:$C,0))),"",INDEX('Policy Characteristics'!F:F,MATCH($C238,'Policy Characteristics'!$C:$C,0)))</f>
        <v>0</v>
      </c>
      <c r="M238" s="235">
        <f>IF(ISBLANK(INDEX('Policy Characteristics'!G:G,MATCH($C238,'Policy Characteristics'!$C:$C,0))),"",INDEX('Policy Characteristics'!G:G,MATCH($C238,'Policy Characteristics'!$C:$C,0)))</f>
        <v>600000</v>
      </c>
      <c r="N238" s="235">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28"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1" t="s">
        <v>43</v>
      </c>
      <c r="J239" s="230"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3">
        <f>IF(ISBLANK(INDEX('Policy Characteristics'!F:F,MATCH($C239,'Policy Characteristics'!$C:$C,0))),"",INDEX('Policy Characteristics'!F:F,MATCH($C239,'Policy Characteristics'!$C:$C,0)))</f>
        <v>0</v>
      </c>
      <c r="M239" s="235">
        <f>IF(ISBLANK(INDEX('Policy Characteristics'!G:G,MATCH($C239,'Policy Characteristics'!$C:$C,0))),"",INDEX('Policy Characteristics'!G:G,MATCH($C239,'Policy Characteristics'!$C:$C,0)))</f>
        <v>600000</v>
      </c>
      <c r="N239" s="235">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28"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1" t="s">
        <v>43</v>
      </c>
      <c r="J240" s="230"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3">
        <f>IF(ISBLANK(INDEX('Policy Characteristics'!F:F,MATCH($C240,'Policy Characteristics'!$C:$C,0))),"",INDEX('Policy Characteristics'!F:F,MATCH($C240,'Policy Characteristics'!$C:$C,0)))</f>
        <v>0</v>
      </c>
      <c r="M240" s="235">
        <f>IF(ISBLANK(INDEX('Policy Characteristics'!G:G,MATCH($C240,'Policy Characteristics'!$C:$C,0))),"",INDEX('Policy Characteristics'!G:G,MATCH($C240,'Policy Characteristics'!$C:$C,0)))</f>
        <v>600000</v>
      </c>
      <c r="N240" s="235">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28" t="str">
        <f>IF(ISBLANK(INDEX('Policy Characteristics'!B:B,MATCH($C241,'Policy Characteristics'!$C:$C,0))),"",INDEX('Policy Characteristics'!B:B,MATCH($C241,'Policy Characteristics'!$C:$C,0)))</f>
        <v>Non BAU Distributed Solar Capacity</v>
      </c>
      <c r="C241" t="s">
        <v>1955</v>
      </c>
      <c r="D241" s="88" t="s">
        <v>274</v>
      </c>
      <c r="E241" s="88"/>
      <c r="F241" s="88" t="s">
        <v>278</v>
      </c>
      <c r="G241" s="88"/>
      <c r="H241" s="15">
        <v>2748</v>
      </c>
      <c r="I241" s="241" t="s">
        <v>43</v>
      </c>
      <c r="J241" s="230"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3">
        <f>IF(ISBLANK(INDEX('Policy Characteristics'!F:F,MATCH($C241,'Policy Characteristics'!$C:$C,0))),"",INDEX('Policy Characteristics'!F:F,MATCH($C241,'Policy Characteristics'!$C:$C,0)))</f>
        <v>0</v>
      </c>
      <c r="M241" s="235">
        <f>IF(ISBLANK(INDEX('Policy Characteristics'!G:G,MATCH($C241,'Policy Characteristics'!$C:$C,0))),"",INDEX('Policy Characteristics'!G:G,MATCH($C241,'Policy Characteristics'!$C:$C,0)))</f>
        <v>1</v>
      </c>
      <c r="N241" s="235">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28"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1" t="s">
        <v>43</v>
      </c>
      <c r="J242" s="230"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3">
        <f>IF(ISBLANK(INDEX('Policy Characteristics'!F:F,MATCH($C242,'Policy Characteristics'!$C:$C,0))),"",INDEX('Policy Characteristics'!F:F,MATCH($C242,'Policy Characteristics'!$C:$C,0)))</f>
        <v>0</v>
      </c>
      <c r="M242" s="235">
        <f>IF(ISBLANK(INDEX('Policy Characteristics'!G:G,MATCH($C242,'Policy Characteristics'!$C:$C,0))),"",INDEX('Policy Characteristics'!G:G,MATCH($C242,'Policy Characteristics'!$C:$C,0)))</f>
        <v>1</v>
      </c>
      <c r="N242" s="235">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28"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1" t="s">
        <v>44</v>
      </c>
      <c r="J243" s="230"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3">
        <f>IF(ISBLANK(INDEX('Policy Characteristics'!F:F,MATCH($C243,'Policy Characteristics'!$C:$C,0))),"",INDEX('Policy Characteristics'!F:F,MATCH($C243,'Policy Characteristics'!$C:$C,0)))</f>
        <v>0</v>
      </c>
      <c r="M243" s="235">
        <f>IF(ISBLANK(INDEX('Policy Characteristics'!G:G,MATCH($C243,'Policy Characteristics'!$C:$C,0))),"",INDEX('Policy Characteristics'!G:G,MATCH($C243,'Policy Characteristics'!$C:$C,0)))</f>
        <v>1</v>
      </c>
      <c r="N243" s="235">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28" t="str">
        <f>IF(ISBLANK(INDEX('Policy Characteristics'!B:B,MATCH($C244,'Policy Characteristics'!$C:$C,0))),"",INDEX('Policy Characteristics'!B:B,MATCH($C244,'Policy Characteristics'!$C:$C,0)))</f>
        <v>Improved Labeling</v>
      </c>
      <c r="C244" t="s">
        <v>126</v>
      </c>
      <c r="D244" s="88"/>
      <c r="E244" s="88"/>
      <c r="F244" s="88"/>
      <c r="G244" s="88"/>
      <c r="H244" s="15">
        <v>20</v>
      </c>
      <c r="I244" s="241" t="s">
        <v>43</v>
      </c>
      <c r="J244" s="230"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28"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1" t="s">
        <v>43</v>
      </c>
      <c r="J245" s="230"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3">
        <f>IF(ISBLANK(INDEX('Policy Characteristics'!F:F,MATCH($C245,'Policy Characteristics'!$C:$C,0))),"",INDEX('Policy Characteristics'!F:F,MATCH($C245,'Policy Characteristics'!$C:$C,0)))</f>
        <v>0</v>
      </c>
      <c r="M245" s="233">
        <f>IF(ISBLANK(INDEX('Policy Characteristics'!G:G,MATCH($C245,'Policy Characteristics'!$C:$C,0))),"",INDEX('Policy Characteristics'!G:G,MATCH($C245,'Policy Characteristics'!$C:$C,0)))</f>
        <v>1</v>
      </c>
      <c r="N245" s="233">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28"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1" t="s">
        <v>43</v>
      </c>
      <c r="J246" s="230"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3">
        <f>IF(ISBLANK(INDEX('Policy Characteristics'!F:F,MATCH($C246,'Policy Characteristics'!$C:$C,0))),"",INDEX('Policy Characteristics'!F:F,MATCH($C246,'Policy Characteristics'!$C:$C,0)))</f>
        <v>0</v>
      </c>
      <c r="M246" s="233">
        <f>IF(ISBLANK(INDEX('Policy Characteristics'!G:G,MATCH($C246,'Policy Characteristics'!$C:$C,0))),"",INDEX('Policy Characteristics'!G:G,MATCH($C246,'Policy Characteristics'!$C:$C,0)))</f>
        <v>1</v>
      </c>
      <c r="N246" s="233">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28"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1" t="s">
        <v>43</v>
      </c>
      <c r="J247" s="230"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3">
        <f>IF(ISBLANK(INDEX('Policy Characteristics'!F:F,MATCH($C247,'Policy Characteristics'!$C:$C,0))),"",INDEX('Policy Characteristics'!F:F,MATCH($C247,'Policy Characteristics'!$C:$C,0)))</f>
        <v>0</v>
      </c>
      <c r="M247" s="233">
        <f>IF(ISBLANK(INDEX('Policy Characteristics'!G:G,MATCH($C247,'Policy Characteristics'!$C:$C,0))),"",INDEX('Policy Characteristics'!G:G,MATCH($C247,'Policy Characteristics'!$C:$C,0)))</f>
        <v>1</v>
      </c>
      <c r="N247" s="233">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28"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1" t="s">
        <v>43</v>
      </c>
      <c r="J248" s="230"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28"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1" t="s">
        <v>43</v>
      </c>
      <c r="J249" s="230"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28"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1" t="s">
        <v>44</v>
      </c>
      <c r="J250" s="230"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28"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1" t="s">
        <v>44</v>
      </c>
      <c r="J251" s="230"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28"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1" t="s">
        <v>43</v>
      </c>
      <c r="J252" s="230"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28"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1" t="s">
        <v>44</v>
      </c>
      <c r="J253" s="230"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28"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29" t="s">
        <v>43</v>
      </c>
      <c r="J254" s="230"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Wisconsin.</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28" t="str">
        <f>IF(ISBLANK(INDEX('Policy Characteristics'!B:B,MATCH($C255,'Policy Characteristics'!$C:$C,0))),"",INDEX('Policy Characteristics'!B:B,MATCH($C255,'Policy Characteristics'!$C:$C,0)))</f>
        <v>Ban New Power Plants</v>
      </c>
      <c r="C255" s="76" t="str">
        <f t="shared" ref="C255:C277" si="11">C$254</f>
        <v>Boolean Ban New Power Plants</v>
      </c>
      <c r="D255" s="78" t="s">
        <v>1660</v>
      </c>
      <c r="E255" s="88"/>
      <c r="F255" s="78" t="s">
        <v>1601</v>
      </c>
      <c r="G255" s="88"/>
      <c r="H255" s="15">
        <v>168</v>
      </c>
      <c r="I255" s="241" t="s">
        <v>43</v>
      </c>
      <c r="J255" s="230"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Wisconsin.</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28" t="str">
        <f>IF(ISBLANK(INDEX('Policy Characteristics'!B:B,MATCH($C256,'Policy Characteristics'!$C:$C,0))),"",INDEX('Policy Characteristics'!B:B,MATCH($C256,'Policy Characteristics'!$C:$C,0)))</f>
        <v>Ban New Power Plants</v>
      </c>
      <c r="C256" s="76" t="str">
        <f t="shared" si="11"/>
        <v>Boolean Ban New Power Plants</v>
      </c>
      <c r="D256" s="78" t="s">
        <v>1661</v>
      </c>
      <c r="E256" s="88"/>
      <c r="F256" s="78" t="s">
        <v>1602</v>
      </c>
      <c r="G256" s="88"/>
      <c r="H256" s="15">
        <v>1746</v>
      </c>
      <c r="I256" s="241" t="s">
        <v>43</v>
      </c>
      <c r="J256" s="230"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Wisconsin.</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28"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1671</v>
      </c>
      <c r="G257" s="88"/>
      <c r="H257" s="80">
        <v>169</v>
      </c>
      <c r="I257" s="241" t="s">
        <v>43</v>
      </c>
      <c r="J257" s="230"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Wisconsin.</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28"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1" t="s">
        <v>43</v>
      </c>
      <c r="J258" s="230"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Wisconsin.</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28"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1" t="s">
        <v>44</v>
      </c>
      <c r="J259" s="230"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Wisconsin.</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28"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1" t="s">
        <v>44</v>
      </c>
      <c r="J260" s="230"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Wisconsin.</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28"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1" t="s">
        <v>44</v>
      </c>
      <c r="J261" s="230"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Wisconsin.</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28"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1" t="s">
        <v>44</v>
      </c>
      <c r="J262" s="230"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Wisconsin.</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28"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1" t="s">
        <v>44</v>
      </c>
      <c r="J263" s="230"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Wisconsin.</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28"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1" t="s">
        <v>43</v>
      </c>
      <c r="J264" s="230"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Wisconsin.</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28"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1" t="s">
        <v>43</v>
      </c>
      <c r="J265" s="230"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Wisconsin.</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28"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1" t="s">
        <v>43</v>
      </c>
      <c r="J266" s="230"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Wisconsin.</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28"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1" t="s">
        <v>44</v>
      </c>
      <c r="J267" s="230"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Wisconsin.</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28"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1" t="s">
        <v>44</v>
      </c>
      <c r="J268" s="230"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Wisconsin.</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28"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1" t="s">
        <v>44</v>
      </c>
      <c r="J269" s="230"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Wisconsin.</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28"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1" t="s">
        <v>43</v>
      </c>
      <c r="J270" s="230"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Wisconsin.</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28" t="str">
        <f>IF(ISBLANK(INDEX('Policy Characteristics'!B:B,MATCH($C271,'Policy Characteristics'!$C:$C,0))),"",INDEX('Policy Characteristics'!B:B,MATCH($C271,'Policy Characteristics'!$C:$C,0)))</f>
        <v>Ban New Power Plants</v>
      </c>
      <c r="C271" s="76" t="str">
        <f t="shared" si="11"/>
        <v>Boolean Ban New Power Plants</v>
      </c>
      <c r="D271" s="78" t="s">
        <v>1659</v>
      </c>
      <c r="E271" s="88"/>
      <c r="F271" s="78" t="s">
        <v>1666</v>
      </c>
      <c r="G271" s="88"/>
      <c r="H271" s="15">
        <v>1747</v>
      </c>
      <c r="I271" s="241" t="s">
        <v>43</v>
      </c>
      <c r="J271" s="230"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Wisconsin.</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28" t="str">
        <f>IF(ISBLANK(INDEX('Policy Characteristics'!B:B,MATCH($C272,'Policy Characteristics'!$C:$C,0))),"",INDEX('Policy Characteristics'!B:B,MATCH($C272,'Policy Characteristics'!$C:$C,0)))</f>
        <v>Ban New Power Plants</v>
      </c>
      <c r="C272" s="76" t="str">
        <f t="shared" si="11"/>
        <v>Boolean Ban New Power Plants</v>
      </c>
      <c r="D272" s="78" t="s">
        <v>1662</v>
      </c>
      <c r="E272" s="88"/>
      <c r="F272" s="78" t="s">
        <v>1667</v>
      </c>
      <c r="G272" s="88"/>
      <c r="H272" s="15">
        <v>1748</v>
      </c>
      <c r="I272" s="241" t="s">
        <v>43</v>
      </c>
      <c r="J272" s="230"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Wisconsin.</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28" t="str">
        <f>IF(ISBLANK(INDEX('Policy Characteristics'!B:B,MATCH($C273,'Policy Characteristics'!$C:$C,0))),"",INDEX('Policy Characteristics'!B:B,MATCH($C273,'Policy Characteristics'!$C:$C,0)))</f>
        <v>Ban New Power Plants</v>
      </c>
      <c r="C273" s="76" t="str">
        <f t="shared" si="11"/>
        <v>Boolean Ban New Power Plants</v>
      </c>
      <c r="D273" s="78" t="s">
        <v>1663</v>
      </c>
      <c r="E273" s="88"/>
      <c r="F273" s="78" t="s">
        <v>1668</v>
      </c>
      <c r="G273" s="88"/>
      <c r="H273" s="15">
        <v>1749</v>
      </c>
      <c r="I273" s="241" t="s">
        <v>43</v>
      </c>
      <c r="J273" s="230"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Wisconsin.</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28" t="str">
        <f>IF(ISBLANK(INDEX('Policy Characteristics'!B:B,MATCH($C274,'Policy Characteristics'!$C:$C,0))),"",INDEX('Policy Characteristics'!B:B,MATCH($C274,'Policy Characteristics'!$C:$C,0)))</f>
        <v>Ban New Power Plants</v>
      </c>
      <c r="C274" s="76" t="str">
        <f t="shared" si="11"/>
        <v>Boolean Ban New Power Plants</v>
      </c>
      <c r="D274" s="78" t="s">
        <v>1664</v>
      </c>
      <c r="E274" s="88"/>
      <c r="F274" s="78" t="s">
        <v>1669</v>
      </c>
      <c r="G274" s="88"/>
      <c r="H274" s="15">
        <v>1750</v>
      </c>
      <c r="I274" s="241" t="s">
        <v>43</v>
      </c>
      <c r="J274" s="230"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Wisconsin.</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28" t="str">
        <f>IF(ISBLANK(INDEX('Policy Characteristics'!B:B,MATCH($C275,'Policy Characteristics'!$C:$C,0))),"",INDEX('Policy Characteristics'!B:B,MATCH($C275,'Policy Characteristics'!$C:$C,0)))</f>
        <v>Ban New Power Plants</v>
      </c>
      <c r="C275" s="76" t="str">
        <f t="shared" si="11"/>
        <v>Boolean Ban New Power Plants</v>
      </c>
      <c r="D275" s="78" t="s">
        <v>1665</v>
      </c>
      <c r="E275" s="88"/>
      <c r="F275" s="78" t="s">
        <v>1670</v>
      </c>
      <c r="G275" s="88"/>
      <c r="H275" s="15">
        <v>1751</v>
      </c>
      <c r="I275" s="241" t="s">
        <v>43</v>
      </c>
      <c r="J275" s="230"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Wisconsin.</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28" t="str">
        <f>IF(ISBLANK(INDEX('Policy Characteristics'!B:B,MATCH($C276,'Policy Characteristics'!$C:$C,0))),"",INDEX('Policy Characteristics'!B:B,MATCH($C276,'Policy Characteristics'!$C:$C,0)))</f>
        <v>Ban New Power Plants</v>
      </c>
      <c r="C276" s="76" t="str">
        <f t="shared" si="11"/>
        <v>Boolean Ban New Power Plants</v>
      </c>
      <c r="D276" s="78" t="s">
        <v>1752</v>
      </c>
      <c r="E276" s="88"/>
      <c r="F276" s="78" t="s">
        <v>1750</v>
      </c>
      <c r="G276" s="88"/>
      <c r="H276" s="15">
        <v>1752</v>
      </c>
      <c r="I276" s="241" t="s">
        <v>43</v>
      </c>
      <c r="J276" s="230"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Wisconsin.</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28" t="str">
        <f>IF(ISBLANK(INDEX('Policy Characteristics'!B:B,MATCH($C277,'Policy Characteristics'!$C:$C,0))),"",INDEX('Policy Characteristics'!B:B,MATCH($C277,'Policy Characteristics'!$C:$C,0)))</f>
        <v>Ban New Power Plants</v>
      </c>
      <c r="C277" s="76" t="str">
        <f t="shared" si="11"/>
        <v>Boolean Ban New Power Plants</v>
      </c>
      <c r="D277" s="78" t="s">
        <v>1753</v>
      </c>
      <c r="E277" s="88"/>
      <c r="F277" s="78" t="s">
        <v>1751</v>
      </c>
      <c r="G277" s="88"/>
      <c r="H277" s="15">
        <v>2236</v>
      </c>
      <c r="I277" s="241" t="s">
        <v>43</v>
      </c>
      <c r="J277" s="230"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Wisconsin.</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28" t="str">
        <f>IF(ISBLANK(INDEX('Policy Characteristics'!B:B,MATCH($C278,'Policy Characteristics'!$C:$C,0))),"",INDEX('Policy Characteristics'!B:B,MATCH($C278,'Policy Characteristics'!$C:$C,0)))</f>
        <v>Ban New Power Plant Retrofits</v>
      </c>
      <c r="C278" s="143" t="s">
        <v>1905</v>
      </c>
      <c r="D278" s="88" t="s">
        <v>445</v>
      </c>
      <c r="E278" s="88"/>
      <c r="F278" s="88" t="s">
        <v>444</v>
      </c>
      <c r="G278" s="88"/>
      <c r="H278" s="15">
        <v>2436</v>
      </c>
      <c r="I278" s="241" t="s">
        <v>44</v>
      </c>
      <c r="J278" s="230"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28" t="str">
        <f>IF(ISBLANK(INDEX('Policy Characteristics'!B:B,MATCH($C279,'Policy Characteristics'!$C:$C,0))),"",INDEX('Policy Characteristics'!B:B,MATCH($C279,'Policy Characteristics'!$C:$C,0)))</f>
        <v>Ban New Power Plant Retrofits</v>
      </c>
      <c r="C279" s="76" t="str">
        <f>C$278</f>
        <v>Boolean Ban New Power Plant Retrofits</v>
      </c>
      <c r="D279" s="78" t="s">
        <v>1660</v>
      </c>
      <c r="E279" s="88"/>
      <c r="F279" s="78" t="s">
        <v>1601</v>
      </c>
      <c r="G279" s="88"/>
      <c r="H279" s="15">
        <v>2437</v>
      </c>
      <c r="I279" s="241" t="s">
        <v>44</v>
      </c>
      <c r="J279" s="230"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28"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1661</v>
      </c>
      <c r="E280" s="88"/>
      <c r="F280" s="78" t="s">
        <v>1602</v>
      </c>
      <c r="G280" s="88"/>
      <c r="H280" s="15">
        <v>2438</v>
      </c>
      <c r="I280" s="241" t="s">
        <v>44</v>
      </c>
      <c r="J280" s="230"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28"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1671</v>
      </c>
      <c r="G281" s="88"/>
      <c r="H281" s="15">
        <v>2439</v>
      </c>
      <c r="I281" s="241" t="s">
        <v>44</v>
      </c>
      <c r="J281" s="230"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28"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1" t="s">
        <v>44</v>
      </c>
      <c r="J282" s="230"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28"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1" t="s">
        <v>44</v>
      </c>
      <c r="J283" s="230"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28"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1" t="s">
        <v>44</v>
      </c>
      <c r="J284" s="230"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28"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1" t="s">
        <v>44</v>
      </c>
      <c r="J285" s="230"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28"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1" t="s">
        <v>44</v>
      </c>
      <c r="J286" s="230"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28"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1" t="s">
        <v>44</v>
      </c>
      <c r="J287" s="230"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28"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1" t="s">
        <v>44</v>
      </c>
      <c r="J288" s="230"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28"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1" t="s">
        <v>44</v>
      </c>
      <c r="J289" s="230"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28"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1" t="s">
        <v>44</v>
      </c>
      <c r="J290" s="230"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28"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1" t="s">
        <v>44</v>
      </c>
      <c r="J291" s="230"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28"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1" t="s">
        <v>44</v>
      </c>
      <c r="J292" s="230"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28"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1" t="s">
        <v>44</v>
      </c>
      <c r="J293" s="230"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28"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1" t="s">
        <v>44</v>
      </c>
      <c r="J294" s="230"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28" t="str">
        <f>IF(ISBLANK(INDEX('Policy Characteristics'!B:B,MATCH($C295,'Policy Characteristics'!$C:$C,0))),"",INDEX('Policy Characteristics'!B:B,MATCH($C295,'Policy Characteristics'!$C:$C,0)))</f>
        <v>Ban New Power Plant Retrofits</v>
      </c>
      <c r="C295" s="76" t="str">
        <f t="shared" si="12"/>
        <v>Boolean Ban New Power Plant Retrofits</v>
      </c>
      <c r="D295" s="78" t="s">
        <v>1659</v>
      </c>
      <c r="E295" s="88"/>
      <c r="F295" s="78" t="s">
        <v>1666</v>
      </c>
      <c r="G295" s="88"/>
      <c r="H295" s="15">
        <v>2453</v>
      </c>
      <c r="I295" s="241" t="s">
        <v>43</v>
      </c>
      <c r="J295" s="230"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28" t="str">
        <f>IF(ISBLANK(INDEX('Policy Characteristics'!B:B,MATCH($C296,'Policy Characteristics'!$C:$C,0))),"",INDEX('Policy Characteristics'!B:B,MATCH($C296,'Policy Characteristics'!$C:$C,0)))</f>
        <v>Ban New Power Plant Retrofits</v>
      </c>
      <c r="C296" s="76" t="str">
        <f t="shared" si="12"/>
        <v>Boolean Ban New Power Plant Retrofits</v>
      </c>
      <c r="D296" s="78" t="s">
        <v>1662</v>
      </c>
      <c r="E296" s="88"/>
      <c r="F296" s="78" t="s">
        <v>1667</v>
      </c>
      <c r="G296" s="88"/>
      <c r="H296" s="15">
        <v>2454</v>
      </c>
      <c r="I296" s="241" t="s">
        <v>43</v>
      </c>
      <c r="J296" s="230"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28" t="str">
        <f>IF(ISBLANK(INDEX('Policy Characteristics'!B:B,MATCH($C297,'Policy Characteristics'!$C:$C,0))),"",INDEX('Policy Characteristics'!B:B,MATCH($C297,'Policy Characteristics'!$C:$C,0)))</f>
        <v>Ban New Power Plant Retrofits</v>
      </c>
      <c r="C297" s="76" t="str">
        <f t="shared" si="12"/>
        <v>Boolean Ban New Power Plant Retrofits</v>
      </c>
      <c r="D297" s="78" t="s">
        <v>1663</v>
      </c>
      <c r="E297" s="88"/>
      <c r="F297" s="78" t="s">
        <v>1668</v>
      </c>
      <c r="G297" s="88"/>
      <c r="H297" s="15">
        <v>2455</v>
      </c>
      <c r="I297" s="241" t="s">
        <v>43</v>
      </c>
      <c r="J297" s="230"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28" t="str">
        <f>IF(ISBLANK(INDEX('Policy Characteristics'!B:B,MATCH($C298,'Policy Characteristics'!$C:$C,0))),"",INDEX('Policy Characteristics'!B:B,MATCH($C298,'Policy Characteristics'!$C:$C,0)))</f>
        <v>Ban New Power Plant Retrofits</v>
      </c>
      <c r="C298" s="76" t="str">
        <f t="shared" si="12"/>
        <v>Boolean Ban New Power Plant Retrofits</v>
      </c>
      <c r="D298" s="78" t="s">
        <v>1664</v>
      </c>
      <c r="E298" s="88"/>
      <c r="F298" s="78" t="s">
        <v>1669</v>
      </c>
      <c r="G298" s="88"/>
      <c r="H298" s="15">
        <v>2456</v>
      </c>
      <c r="I298" s="241" t="s">
        <v>43</v>
      </c>
      <c r="J298" s="230"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28" t="str">
        <f>IF(ISBLANK(INDEX('Policy Characteristics'!B:B,MATCH($C299,'Policy Characteristics'!$C:$C,0))),"",INDEX('Policy Characteristics'!B:B,MATCH($C299,'Policy Characteristics'!$C:$C,0)))</f>
        <v>Ban New Power Plant Retrofits</v>
      </c>
      <c r="C299" s="76" t="str">
        <f t="shared" si="12"/>
        <v>Boolean Ban New Power Plant Retrofits</v>
      </c>
      <c r="D299" s="78" t="s">
        <v>1665</v>
      </c>
      <c r="E299" s="88"/>
      <c r="F299" s="78" t="s">
        <v>1670</v>
      </c>
      <c r="G299" s="88"/>
      <c r="H299" s="15">
        <v>2457</v>
      </c>
      <c r="I299" s="241" t="s">
        <v>44</v>
      </c>
      <c r="J299" s="230"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28" t="str">
        <f>IF(ISBLANK(INDEX('Policy Characteristics'!B:B,MATCH($C300,'Policy Characteristics'!$C:$C,0))),"",INDEX('Policy Characteristics'!B:B,MATCH($C300,'Policy Characteristics'!$C:$C,0)))</f>
        <v>Ban New Power Plant Retrofits</v>
      </c>
      <c r="C300" s="76" t="str">
        <f t="shared" si="12"/>
        <v>Boolean Ban New Power Plant Retrofits</v>
      </c>
      <c r="D300" s="78" t="s">
        <v>1752</v>
      </c>
      <c r="E300" s="88"/>
      <c r="F300" s="78" t="s">
        <v>1750</v>
      </c>
      <c r="G300" s="88"/>
      <c r="H300" s="15">
        <v>2458</v>
      </c>
      <c r="I300" s="241" t="s">
        <v>44</v>
      </c>
      <c r="J300" s="230"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28" t="str">
        <f>IF(ISBLANK(INDEX('Policy Characteristics'!B:B,MATCH($C301,'Policy Characteristics'!$C:$C,0))),"",INDEX('Policy Characteristics'!B:B,MATCH($C301,'Policy Characteristics'!$C:$C,0)))</f>
        <v>Ban New Power Plant Retrofits</v>
      </c>
      <c r="C301" s="76" t="str">
        <f t="shared" si="12"/>
        <v>Boolean Ban New Power Plant Retrofits</v>
      </c>
      <c r="D301" s="78" t="s">
        <v>1753</v>
      </c>
      <c r="E301" s="88"/>
      <c r="F301" s="78" t="s">
        <v>1751</v>
      </c>
      <c r="G301" s="88"/>
      <c r="H301" s="15">
        <v>2459</v>
      </c>
      <c r="I301" s="241" t="s">
        <v>44</v>
      </c>
      <c r="J301" s="230"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28" t="str">
        <f>IF(ISBLANK(INDEX('Policy Characteristics'!B:B,MATCH($C302,'Policy Characteristics'!$C:$C,0))),"",INDEX('Policy Characteristics'!B:B,MATCH($C302,'Policy Characteristics'!$C:$C,0)))</f>
        <v>Clean Electricity Standard</v>
      </c>
      <c r="C302" t="s">
        <v>980</v>
      </c>
      <c r="D302" s="88"/>
      <c r="E302" s="88"/>
      <c r="F302" s="88"/>
      <c r="G302" s="88"/>
      <c r="H302" s="15">
        <v>508</v>
      </c>
      <c r="I302" s="241" t="s">
        <v>43</v>
      </c>
      <c r="J302" s="230"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3">
        <f>IF(ISBLANK(INDEX('Policy Characteristics'!F:F,MATCH($C302,'Policy Characteristics'!$C:$C,0))),"",INDEX('Policy Characteristics'!F:F,MATCH($C302,'Policy Characteristics'!$C:$C,0)))</f>
        <v>0</v>
      </c>
      <c r="M302" s="233">
        <f>IF(ISBLANK(INDEX('Policy Characteristics'!G:G,MATCH($C302,'Policy Characteristics'!$C:$C,0))),"",INDEX('Policy Characteristics'!G:G,MATCH($C302,'Policy Characteristics'!$C:$C,0)))</f>
        <v>1</v>
      </c>
      <c r="N302" s="233">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28" t="str">
        <f>IF(ISBLANK(INDEX('Policy Characteristics'!B:B,MATCH($C303,'Policy Characteristics'!$C:$C,0))),"",INDEX('Policy Characteristics'!B:B,MATCH($C303,'Policy Characteristics'!$C:$C,0)))</f>
        <v>Clean Electricity Standard Foresight</v>
      </c>
      <c r="C303" t="s">
        <v>1716</v>
      </c>
      <c r="D303" s="88"/>
      <c r="E303" s="88"/>
      <c r="F303" s="88"/>
      <c r="G303" s="88"/>
      <c r="H303" s="15">
        <v>2234</v>
      </c>
      <c r="I303" s="241" t="s">
        <v>44</v>
      </c>
      <c r="J303" s="230"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34">
        <f>IF(ISBLANK(INDEX('Policy Characteristics'!F:F,MATCH($C303,'Policy Characteristics'!$C:$C,0))),"",INDEX('Policy Characteristics'!F:F,MATCH($C303,'Policy Characteristics'!$C:$C,0)))</f>
        <v>0</v>
      </c>
      <c r="M303" s="234">
        <f>IF(ISBLANK(INDEX('Policy Characteristics'!G:G,MATCH($C303,'Policy Characteristics'!$C:$C,0))),"",INDEX('Policy Characteristics'!G:G,MATCH($C303,'Policy Characteristics'!$C:$C,0)))</f>
        <v>1</v>
      </c>
      <c r="N303" s="234">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28" t="str">
        <f>IF(ISBLANK(INDEX('Policy Characteristics'!B:B,MATCH($C304,'Policy Characteristics'!$C:$C,0))),"",INDEX('Policy Characteristics'!B:B,MATCH($C304,'Policy Characteristics'!$C:$C,0)))</f>
        <v xml:space="preserve">Lift the Clean Electricity Standard Alternative Compliance Payment </v>
      </c>
      <c r="C304" t="s">
        <v>1893</v>
      </c>
      <c r="D304" s="88"/>
      <c r="E304" s="88"/>
      <c r="F304" s="88"/>
      <c r="G304" s="88"/>
      <c r="H304" s="15">
        <v>2285</v>
      </c>
      <c r="I304" s="241" t="s">
        <v>43</v>
      </c>
      <c r="J304" s="230"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34">
        <f>IF(ISBLANK(INDEX('Policy Characteristics'!F:F,MATCH($C304,'Policy Characteristics'!$C:$C,0))),"",INDEX('Policy Characteristics'!F:F,MATCH($C304,'Policy Characteristics'!$C:$C,0)))</f>
        <v>0</v>
      </c>
      <c r="M304" s="234">
        <f>IF(ISBLANK(INDEX('Policy Characteristics'!G:G,MATCH($C304,'Policy Characteristics'!$C:$C,0))),"",INDEX('Policy Characteristics'!G:G,MATCH($C304,'Policy Characteristics'!$C:$C,0)))</f>
        <v>1</v>
      </c>
      <c r="N304" s="234">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This setting caps the CES credit price.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28" t="str">
        <f>IF(ISBLANK(INDEX('Policy Characteristics'!B:B,MATCH($C305,'Policy Characteristics'!$C:$C,0))),"",INDEX('Policy Characteristics'!B:B,MATCH($C305,'Policy Characteristics'!$C:$C,0)))</f>
        <v>Change Electricity Exports</v>
      </c>
      <c r="C305" s="143" t="s">
        <v>268</v>
      </c>
      <c r="D305" s="78"/>
      <c r="E305" s="78"/>
      <c r="F305" s="78"/>
      <c r="G305" s="78"/>
      <c r="H305" s="80">
        <v>148</v>
      </c>
      <c r="I305" s="241" t="s">
        <v>43</v>
      </c>
      <c r="J305" s="230"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3">
        <f>IF(ISBLANK(INDEX('Policy Characteristics'!F:F,MATCH($C305,'Policy Characteristics'!$C:$C,0))),"",INDEX('Policy Characteristics'!F:F,MATCH($C305,'Policy Characteristics'!$C:$C,0)))</f>
        <v>-0.5</v>
      </c>
      <c r="M305" s="233">
        <f>IF(ISBLANK(INDEX('Policy Characteristics'!G:G,MATCH($C305,'Policy Characteristics'!$C:$C,0))),"",INDEX('Policy Characteristics'!G:G,MATCH($C305,'Policy Characteristics'!$C:$C,0)))</f>
        <v>1</v>
      </c>
      <c r="N305" s="233">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Wisconsin.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28"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1" t="s">
        <v>43</v>
      </c>
      <c r="J306" s="230"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3">
        <f>IF(ISBLANK(INDEX('Policy Characteristics'!F:F,MATCH($C306,'Policy Characteristics'!$C:$C,0))),"",INDEX('Policy Characteristics'!F:F,MATCH($C306,'Policy Characteristics'!$C:$C,0)))</f>
        <v>-0.5</v>
      </c>
      <c r="M306" s="233">
        <f>IF(ISBLANK(INDEX('Policy Characteristics'!G:G,MATCH($C306,'Policy Characteristics'!$C:$C,0))),"",INDEX('Policy Characteristics'!G:G,MATCH($C306,'Policy Characteristics'!$C:$C,0)))</f>
        <v>1</v>
      </c>
      <c r="N306" s="233">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28"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1660</v>
      </c>
      <c r="E307" s="88"/>
      <c r="F307" s="78" t="s">
        <v>1601</v>
      </c>
      <c r="G307" s="78"/>
      <c r="H307" s="80">
        <v>526</v>
      </c>
      <c r="I307" s="241" t="s">
        <v>43</v>
      </c>
      <c r="J307" s="230"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3">
        <f>IF(ISBLANK(INDEX('Policy Characteristics'!F:F,MATCH($C307,'Policy Characteristics'!$C:$C,0))),"",INDEX('Policy Characteristics'!F:F,MATCH($C307,'Policy Characteristics'!$C:$C,0)))</f>
        <v>-0.5</v>
      </c>
      <c r="M307" s="233">
        <f>IF(ISBLANK(INDEX('Policy Characteristics'!G:G,MATCH($C307,'Policy Characteristics'!$C:$C,0))),"",INDEX('Policy Characteristics'!G:G,MATCH($C307,'Policy Characteristics'!$C:$C,0)))</f>
        <v>1</v>
      </c>
      <c r="N307" s="233">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28" t="str">
        <f>IF(ISBLANK(INDEX('Policy Characteristics'!B:B,MATCH($C308,'Policy Characteristics'!$C:$C,0))),"",INDEX('Policy Characteristics'!B:B,MATCH($C308,'Policy Characteristics'!$C:$C,0)))</f>
        <v>Change Electricity Imports</v>
      </c>
      <c r="C308" s="76" t="str">
        <f t="shared" si="13"/>
        <v>Percent Change in Electricity Imports</v>
      </c>
      <c r="D308" s="78" t="s">
        <v>1661</v>
      </c>
      <c r="E308" s="88"/>
      <c r="F308" s="78" t="s">
        <v>1602</v>
      </c>
      <c r="G308" s="78"/>
      <c r="H308" s="80">
        <v>1753</v>
      </c>
      <c r="I308" s="241" t="s">
        <v>43</v>
      </c>
      <c r="J308" s="230"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3">
        <f>IF(ISBLANK(INDEX('Policy Characteristics'!F:F,MATCH($C308,'Policy Characteristics'!$C:$C,0))),"",INDEX('Policy Characteristics'!F:F,MATCH($C308,'Policy Characteristics'!$C:$C,0)))</f>
        <v>-0.5</v>
      </c>
      <c r="M308" s="233">
        <f>IF(ISBLANK(INDEX('Policy Characteristics'!G:G,MATCH($C308,'Policy Characteristics'!$C:$C,0))),"",INDEX('Policy Characteristics'!G:G,MATCH($C308,'Policy Characteristics'!$C:$C,0)))</f>
        <v>1</v>
      </c>
      <c r="N308" s="233">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28"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1671</v>
      </c>
      <c r="G309" s="78"/>
      <c r="H309" s="80">
        <v>527</v>
      </c>
      <c r="I309" s="241" t="s">
        <v>43</v>
      </c>
      <c r="J309" s="230"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3">
        <f>IF(ISBLANK(INDEX('Policy Characteristics'!F:F,MATCH($C309,'Policy Characteristics'!$C:$C,0))),"",INDEX('Policy Characteristics'!F:F,MATCH($C309,'Policy Characteristics'!$C:$C,0)))</f>
        <v>-0.5</v>
      </c>
      <c r="M309" s="233">
        <f>IF(ISBLANK(INDEX('Policy Characteristics'!G:G,MATCH($C309,'Policy Characteristics'!$C:$C,0))),"",INDEX('Policy Characteristics'!G:G,MATCH($C309,'Policy Characteristics'!$C:$C,0)))</f>
        <v>1</v>
      </c>
      <c r="N309" s="233">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28"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1" t="s">
        <v>43</v>
      </c>
      <c r="J310" s="230"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3">
        <f>IF(ISBLANK(INDEX('Policy Characteristics'!F:F,MATCH($C310,'Policy Characteristics'!$C:$C,0))),"",INDEX('Policy Characteristics'!F:F,MATCH($C310,'Policy Characteristics'!$C:$C,0)))</f>
        <v>-0.5</v>
      </c>
      <c r="M310" s="233">
        <f>IF(ISBLANK(INDEX('Policy Characteristics'!G:G,MATCH($C310,'Policy Characteristics'!$C:$C,0))),"",INDEX('Policy Characteristics'!G:G,MATCH($C310,'Policy Characteristics'!$C:$C,0)))</f>
        <v>1</v>
      </c>
      <c r="N310" s="233">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28"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1" t="s">
        <v>43</v>
      </c>
      <c r="J311" s="230"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3">
        <f>IF(ISBLANK(INDEX('Policy Characteristics'!F:F,MATCH($C311,'Policy Characteristics'!$C:$C,0))),"",INDEX('Policy Characteristics'!F:F,MATCH($C311,'Policy Characteristics'!$C:$C,0)))</f>
        <v>-0.5</v>
      </c>
      <c r="M311" s="233">
        <f>IF(ISBLANK(INDEX('Policy Characteristics'!G:G,MATCH($C311,'Policy Characteristics'!$C:$C,0))),"",INDEX('Policy Characteristics'!G:G,MATCH($C311,'Policy Characteristics'!$C:$C,0)))</f>
        <v>1</v>
      </c>
      <c r="N311" s="233">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28"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1" t="s">
        <v>43</v>
      </c>
      <c r="J312" s="230"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3">
        <f>IF(ISBLANK(INDEX('Policy Characteristics'!F:F,MATCH($C312,'Policy Characteristics'!$C:$C,0))),"",INDEX('Policy Characteristics'!F:F,MATCH($C312,'Policy Characteristics'!$C:$C,0)))</f>
        <v>-0.5</v>
      </c>
      <c r="M312" s="233">
        <f>IF(ISBLANK(INDEX('Policy Characteristics'!G:G,MATCH($C312,'Policy Characteristics'!$C:$C,0))),"",INDEX('Policy Characteristics'!G:G,MATCH($C312,'Policy Characteristics'!$C:$C,0)))</f>
        <v>1</v>
      </c>
      <c r="N312" s="233">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28"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1" t="s">
        <v>44</v>
      </c>
      <c r="J313" s="230"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3">
        <f>IF(ISBLANK(INDEX('Policy Characteristics'!F:F,MATCH($C313,'Policy Characteristics'!$C:$C,0))),"",INDEX('Policy Characteristics'!F:F,MATCH($C313,'Policy Characteristics'!$C:$C,0)))</f>
        <v>-0.5</v>
      </c>
      <c r="M313" s="233">
        <f>IF(ISBLANK(INDEX('Policy Characteristics'!G:G,MATCH($C313,'Policy Characteristics'!$C:$C,0))),"",INDEX('Policy Characteristics'!G:G,MATCH($C313,'Policy Characteristics'!$C:$C,0)))</f>
        <v>1</v>
      </c>
      <c r="N313" s="233">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28"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1" t="s">
        <v>43</v>
      </c>
      <c r="J314" s="230"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3">
        <f>IF(ISBLANK(INDEX('Policy Characteristics'!F:F,MATCH($C314,'Policy Characteristics'!$C:$C,0))),"",INDEX('Policy Characteristics'!F:F,MATCH($C314,'Policy Characteristics'!$C:$C,0)))</f>
        <v>-0.5</v>
      </c>
      <c r="M314" s="233">
        <f>IF(ISBLANK(INDEX('Policy Characteristics'!G:G,MATCH($C314,'Policy Characteristics'!$C:$C,0))),"",INDEX('Policy Characteristics'!G:G,MATCH($C314,'Policy Characteristics'!$C:$C,0)))</f>
        <v>1</v>
      </c>
      <c r="N314" s="233">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28"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1" t="s">
        <v>44</v>
      </c>
      <c r="J315" s="230"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3">
        <f>IF(ISBLANK(INDEX('Policy Characteristics'!F:F,MATCH($C315,'Policy Characteristics'!$C:$C,0))),"",INDEX('Policy Characteristics'!F:F,MATCH($C315,'Policy Characteristics'!$C:$C,0)))</f>
        <v>-0.5</v>
      </c>
      <c r="M315" s="233">
        <f>IF(ISBLANK(INDEX('Policy Characteristics'!G:G,MATCH($C315,'Policy Characteristics'!$C:$C,0))),"",INDEX('Policy Characteristics'!G:G,MATCH($C315,'Policy Characteristics'!$C:$C,0)))</f>
        <v>1</v>
      </c>
      <c r="N315" s="233">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28"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1" t="s">
        <v>43</v>
      </c>
      <c r="J316" s="230"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3">
        <f>IF(ISBLANK(INDEX('Policy Characteristics'!F:F,MATCH($C316,'Policy Characteristics'!$C:$C,0))),"",INDEX('Policy Characteristics'!F:F,MATCH($C316,'Policy Characteristics'!$C:$C,0)))</f>
        <v>-0.5</v>
      </c>
      <c r="M316" s="233">
        <f>IF(ISBLANK(INDEX('Policy Characteristics'!G:G,MATCH($C316,'Policy Characteristics'!$C:$C,0))),"",INDEX('Policy Characteristics'!G:G,MATCH($C316,'Policy Characteristics'!$C:$C,0)))</f>
        <v>1</v>
      </c>
      <c r="N316" s="233">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28"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1" t="s">
        <v>44</v>
      </c>
      <c r="J317" s="230"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3">
        <f>IF(ISBLANK(INDEX('Policy Characteristics'!F:F,MATCH($C317,'Policy Characteristics'!$C:$C,0))),"",INDEX('Policy Characteristics'!F:F,MATCH($C317,'Policy Characteristics'!$C:$C,0)))</f>
        <v>-0.5</v>
      </c>
      <c r="M317" s="233">
        <f>IF(ISBLANK(INDEX('Policy Characteristics'!G:G,MATCH($C317,'Policy Characteristics'!$C:$C,0))),"",INDEX('Policy Characteristics'!G:G,MATCH($C317,'Policy Characteristics'!$C:$C,0)))</f>
        <v>1</v>
      </c>
      <c r="N317" s="233">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28"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1" t="s">
        <v>44</v>
      </c>
      <c r="J318" s="230"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3">
        <f>IF(ISBLANK(INDEX('Policy Characteristics'!F:F,MATCH($C318,'Policy Characteristics'!$C:$C,0))),"",INDEX('Policy Characteristics'!F:F,MATCH($C318,'Policy Characteristics'!$C:$C,0)))</f>
        <v>-0.5</v>
      </c>
      <c r="M318" s="233">
        <f>IF(ISBLANK(INDEX('Policy Characteristics'!G:G,MATCH($C318,'Policy Characteristics'!$C:$C,0))),"",INDEX('Policy Characteristics'!G:G,MATCH($C318,'Policy Characteristics'!$C:$C,0)))</f>
        <v>1</v>
      </c>
      <c r="N318" s="233">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28"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1" t="s">
        <v>44</v>
      </c>
      <c r="J319" s="230"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3">
        <f>IF(ISBLANK(INDEX('Policy Characteristics'!F:F,MATCH($C319,'Policy Characteristics'!$C:$C,0))),"",INDEX('Policy Characteristics'!F:F,MATCH($C319,'Policy Characteristics'!$C:$C,0)))</f>
        <v>-0.5</v>
      </c>
      <c r="M319" s="233">
        <f>IF(ISBLANK(INDEX('Policy Characteristics'!G:G,MATCH($C319,'Policy Characteristics'!$C:$C,0))),"",INDEX('Policy Characteristics'!G:G,MATCH($C319,'Policy Characteristics'!$C:$C,0)))</f>
        <v>1</v>
      </c>
      <c r="N319" s="233">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28"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1" t="s">
        <v>44</v>
      </c>
      <c r="J320" s="230"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3">
        <f>IF(ISBLANK(INDEX('Policy Characteristics'!F:F,MATCH($C320,'Policy Characteristics'!$C:$C,0))),"",INDEX('Policy Characteristics'!F:F,MATCH($C320,'Policy Characteristics'!$C:$C,0)))</f>
        <v>-0.5</v>
      </c>
      <c r="M320" s="233">
        <f>IF(ISBLANK(INDEX('Policy Characteristics'!G:G,MATCH($C320,'Policy Characteristics'!$C:$C,0))),"",INDEX('Policy Characteristics'!G:G,MATCH($C320,'Policy Characteristics'!$C:$C,0)))</f>
        <v>1</v>
      </c>
      <c r="N320" s="233">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28"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1" t="s">
        <v>44</v>
      </c>
      <c r="J321" s="230"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3">
        <f>IF(ISBLANK(INDEX('Policy Characteristics'!F:F,MATCH($C321,'Policy Characteristics'!$C:$C,0))),"",INDEX('Policy Characteristics'!F:F,MATCH($C321,'Policy Characteristics'!$C:$C,0)))</f>
        <v>-0.5</v>
      </c>
      <c r="M321" s="233">
        <f>IF(ISBLANK(INDEX('Policy Characteristics'!G:G,MATCH($C321,'Policy Characteristics'!$C:$C,0))),"",INDEX('Policy Characteristics'!G:G,MATCH($C321,'Policy Characteristics'!$C:$C,0)))</f>
        <v>1</v>
      </c>
      <c r="N321" s="233">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28"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1" t="s">
        <v>44</v>
      </c>
      <c r="J322" s="230"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3">
        <f>IF(ISBLANK(INDEX('Policy Characteristics'!F:F,MATCH($C322,'Policy Characteristics'!$C:$C,0))),"",INDEX('Policy Characteristics'!F:F,MATCH($C322,'Policy Characteristics'!$C:$C,0)))</f>
        <v>-0.5</v>
      </c>
      <c r="M322" s="233">
        <f>IF(ISBLANK(INDEX('Policy Characteristics'!G:G,MATCH($C322,'Policy Characteristics'!$C:$C,0))),"",INDEX('Policy Characteristics'!G:G,MATCH($C322,'Policy Characteristics'!$C:$C,0)))</f>
        <v>1</v>
      </c>
      <c r="N322" s="233">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28" t="str">
        <f>IF(ISBLANK(INDEX('Policy Characteristics'!B:B,MATCH($C323,'Policy Characteristics'!$C:$C,0))),"",INDEX('Policy Characteristics'!B:B,MATCH($C323,'Policy Characteristics'!$C:$C,0)))</f>
        <v>Change Electricity Imports</v>
      </c>
      <c r="C323" s="76" t="str">
        <f t="shared" si="13"/>
        <v>Percent Change in Electricity Imports</v>
      </c>
      <c r="D323" s="78" t="s">
        <v>1659</v>
      </c>
      <c r="E323" s="88"/>
      <c r="F323" s="78" t="s">
        <v>1666</v>
      </c>
      <c r="G323" s="78"/>
      <c r="H323" s="80">
        <v>1754</v>
      </c>
      <c r="I323" s="241" t="s">
        <v>44</v>
      </c>
      <c r="J323" s="230"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3">
        <f>IF(ISBLANK(INDEX('Policy Characteristics'!F:F,MATCH($C323,'Policy Characteristics'!$C:$C,0))),"",INDEX('Policy Characteristics'!F:F,MATCH($C323,'Policy Characteristics'!$C:$C,0)))</f>
        <v>-0.5</v>
      </c>
      <c r="M323" s="233">
        <f>IF(ISBLANK(INDEX('Policy Characteristics'!G:G,MATCH($C323,'Policy Characteristics'!$C:$C,0))),"",INDEX('Policy Characteristics'!G:G,MATCH($C323,'Policy Characteristics'!$C:$C,0)))</f>
        <v>1</v>
      </c>
      <c r="N323" s="233">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28" t="str">
        <f>IF(ISBLANK(INDEX('Policy Characteristics'!B:B,MATCH($C324,'Policy Characteristics'!$C:$C,0))),"",INDEX('Policy Characteristics'!B:B,MATCH($C324,'Policy Characteristics'!$C:$C,0)))</f>
        <v>Change Electricity Imports</v>
      </c>
      <c r="C324" s="76" t="str">
        <f t="shared" si="13"/>
        <v>Percent Change in Electricity Imports</v>
      </c>
      <c r="D324" s="78" t="s">
        <v>1662</v>
      </c>
      <c r="E324" s="88"/>
      <c r="F324" s="78" t="s">
        <v>1667</v>
      </c>
      <c r="G324" s="78"/>
      <c r="H324" s="80">
        <v>1755</v>
      </c>
      <c r="I324" s="241" t="s">
        <v>44</v>
      </c>
      <c r="J324" s="230"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3">
        <f>IF(ISBLANK(INDEX('Policy Characteristics'!F:F,MATCH($C324,'Policy Characteristics'!$C:$C,0))),"",INDEX('Policy Characteristics'!F:F,MATCH($C324,'Policy Characteristics'!$C:$C,0)))</f>
        <v>-0.5</v>
      </c>
      <c r="M324" s="233">
        <f>IF(ISBLANK(INDEX('Policy Characteristics'!G:G,MATCH($C324,'Policy Characteristics'!$C:$C,0))),"",INDEX('Policy Characteristics'!G:G,MATCH($C324,'Policy Characteristics'!$C:$C,0)))</f>
        <v>1</v>
      </c>
      <c r="N324" s="233">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28" t="str">
        <f>IF(ISBLANK(INDEX('Policy Characteristics'!B:B,MATCH($C325,'Policy Characteristics'!$C:$C,0))),"",INDEX('Policy Characteristics'!B:B,MATCH($C325,'Policy Characteristics'!$C:$C,0)))</f>
        <v>Change Electricity Imports</v>
      </c>
      <c r="C325" s="76" t="str">
        <f t="shared" si="13"/>
        <v>Percent Change in Electricity Imports</v>
      </c>
      <c r="D325" s="78" t="s">
        <v>1663</v>
      </c>
      <c r="E325" s="88"/>
      <c r="F325" s="78" t="s">
        <v>1668</v>
      </c>
      <c r="G325" s="78"/>
      <c r="H325" s="80">
        <v>1756</v>
      </c>
      <c r="I325" s="241" t="s">
        <v>44</v>
      </c>
      <c r="J325" s="230"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3">
        <f>IF(ISBLANK(INDEX('Policy Characteristics'!F:F,MATCH($C325,'Policy Characteristics'!$C:$C,0))),"",INDEX('Policy Characteristics'!F:F,MATCH($C325,'Policy Characteristics'!$C:$C,0)))</f>
        <v>-0.5</v>
      </c>
      <c r="M325" s="233">
        <f>IF(ISBLANK(INDEX('Policy Characteristics'!G:G,MATCH($C325,'Policy Characteristics'!$C:$C,0))),"",INDEX('Policy Characteristics'!G:G,MATCH($C325,'Policy Characteristics'!$C:$C,0)))</f>
        <v>1</v>
      </c>
      <c r="N325" s="233">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28" t="str">
        <f>IF(ISBLANK(INDEX('Policy Characteristics'!B:B,MATCH($C326,'Policy Characteristics'!$C:$C,0))),"",INDEX('Policy Characteristics'!B:B,MATCH($C326,'Policy Characteristics'!$C:$C,0)))</f>
        <v>Change Electricity Imports</v>
      </c>
      <c r="C326" s="76" t="str">
        <f t="shared" si="13"/>
        <v>Percent Change in Electricity Imports</v>
      </c>
      <c r="D326" s="78" t="s">
        <v>1664</v>
      </c>
      <c r="E326" s="88"/>
      <c r="F326" s="78" t="s">
        <v>1669</v>
      </c>
      <c r="G326" s="78"/>
      <c r="H326" s="80">
        <v>1757</v>
      </c>
      <c r="I326" s="241" t="s">
        <v>44</v>
      </c>
      <c r="J326" s="230"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3">
        <f>IF(ISBLANK(INDEX('Policy Characteristics'!F:F,MATCH($C326,'Policy Characteristics'!$C:$C,0))),"",INDEX('Policy Characteristics'!F:F,MATCH($C326,'Policy Characteristics'!$C:$C,0)))</f>
        <v>-0.5</v>
      </c>
      <c r="M326" s="233">
        <f>IF(ISBLANK(INDEX('Policy Characteristics'!G:G,MATCH($C326,'Policy Characteristics'!$C:$C,0))),"",INDEX('Policy Characteristics'!G:G,MATCH($C326,'Policy Characteristics'!$C:$C,0)))</f>
        <v>1</v>
      </c>
      <c r="N326" s="233">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28" t="str">
        <f>IF(ISBLANK(INDEX('Policy Characteristics'!B:B,MATCH($C327,'Policy Characteristics'!$C:$C,0))),"",INDEX('Policy Characteristics'!B:B,MATCH($C327,'Policy Characteristics'!$C:$C,0)))</f>
        <v>Change Electricity Imports</v>
      </c>
      <c r="C327" s="76" t="str">
        <f t="shared" si="13"/>
        <v>Percent Change in Electricity Imports</v>
      </c>
      <c r="D327" s="78" t="s">
        <v>1665</v>
      </c>
      <c r="E327" s="88"/>
      <c r="F327" s="78" t="s">
        <v>1670</v>
      </c>
      <c r="G327" s="78"/>
      <c r="H327" s="80">
        <v>1758</v>
      </c>
      <c r="I327" s="241" t="s">
        <v>44</v>
      </c>
      <c r="J327" s="230"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3">
        <f>IF(ISBLANK(INDEX('Policy Characteristics'!F:F,MATCH($C327,'Policy Characteristics'!$C:$C,0))),"",INDEX('Policy Characteristics'!F:F,MATCH($C327,'Policy Characteristics'!$C:$C,0)))</f>
        <v>-0.5</v>
      </c>
      <c r="M327" s="233">
        <f>IF(ISBLANK(INDEX('Policy Characteristics'!G:G,MATCH($C327,'Policy Characteristics'!$C:$C,0))),"",INDEX('Policy Characteristics'!G:G,MATCH($C327,'Policy Characteristics'!$C:$C,0)))</f>
        <v>1</v>
      </c>
      <c r="N327" s="233">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28" t="str">
        <f>IF(ISBLANK(INDEX('Policy Characteristics'!B:B,MATCH($C328,'Policy Characteristics'!$C:$C,0))),"",INDEX('Policy Characteristics'!B:B,MATCH($C328,'Policy Characteristics'!$C:$C,0)))</f>
        <v>Change Electricity Imports</v>
      </c>
      <c r="C328" s="76" t="str">
        <f t="shared" si="13"/>
        <v>Percent Change in Electricity Imports</v>
      </c>
      <c r="D328" s="78" t="s">
        <v>1752</v>
      </c>
      <c r="E328" s="88"/>
      <c r="F328" s="78" t="s">
        <v>1750</v>
      </c>
      <c r="G328" s="78"/>
      <c r="H328" s="80">
        <v>1759</v>
      </c>
      <c r="I328" s="241" t="s">
        <v>44</v>
      </c>
      <c r="J328" s="230"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3">
        <f>IF(ISBLANK(INDEX('Policy Characteristics'!F:F,MATCH($C328,'Policy Characteristics'!$C:$C,0))),"",INDEX('Policy Characteristics'!F:F,MATCH($C328,'Policy Characteristics'!$C:$C,0)))</f>
        <v>-0.5</v>
      </c>
      <c r="M328" s="233">
        <f>IF(ISBLANK(INDEX('Policy Characteristics'!G:G,MATCH($C328,'Policy Characteristics'!$C:$C,0))),"",INDEX('Policy Characteristics'!G:G,MATCH($C328,'Policy Characteristics'!$C:$C,0)))</f>
        <v>1</v>
      </c>
      <c r="N328" s="233">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28" t="str">
        <f>IF(ISBLANK(INDEX('Policy Characteristics'!B:B,MATCH($C329,'Policy Characteristics'!$C:$C,0))),"",INDEX('Policy Characteristics'!B:B,MATCH($C329,'Policy Characteristics'!$C:$C,0)))</f>
        <v>Change Electricity Imports</v>
      </c>
      <c r="C329" s="76" t="str">
        <f t="shared" si="13"/>
        <v>Percent Change in Electricity Imports</v>
      </c>
      <c r="D329" s="78" t="s">
        <v>1753</v>
      </c>
      <c r="E329" s="88"/>
      <c r="F329" s="78" t="s">
        <v>1751</v>
      </c>
      <c r="G329" s="78"/>
      <c r="H329" s="80">
        <v>2237</v>
      </c>
      <c r="I329" s="241" t="s">
        <v>44</v>
      </c>
      <c r="J329" s="230"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3">
        <f>IF(ISBLANK(INDEX('Policy Characteristics'!F:F,MATCH($C329,'Policy Characteristics'!$C:$C,0))),"",INDEX('Policy Characteristics'!F:F,MATCH($C329,'Policy Characteristics'!$C:$C,0)))</f>
        <v>-0.5</v>
      </c>
      <c r="M329" s="233">
        <f>IF(ISBLANK(INDEX('Policy Characteristics'!G:G,MATCH($C329,'Policy Characteristics'!$C:$C,0))),"",INDEX('Policy Characteristics'!G:G,MATCH($C329,'Policy Characteristics'!$C:$C,0)))</f>
        <v>1</v>
      </c>
      <c r="N329" s="233">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-27%.</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28" t="str">
        <f>IF(ISBLANK(INDEX('Policy Characteristics'!B:B,MATCH($C330,'Policy Characteristics'!$C:$C,0))),"",INDEX('Policy Characteristics'!B:B,MATCH($C330,'Policy Characteristics'!$C:$C,0)))</f>
        <v>Non BAU Guaranteed Dispatch</v>
      </c>
      <c r="C330" t="s">
        <v>299</v>
      </c>
      <c r="D330" s="88"/>
      <c r="E330" s="88"/>
      <c r="F330" s="88"/>
      <c r="G330" s="88"/>
      <c r="H330" s="15">
        <v>619</v>
      </c>
      <c r="I330" s="241" t="s">
        <v>44</v>
      </c>
      <c r="J330" s="230"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3">
        <f>IF(ISBLANK(INDEX('Policy Characteristics'!F:F,MATCH($C330,'Policy Characteristics'!$C:$C,0))),"",INDEX('Policy Characteristics'!F:F,MATCH($C330,'Policy Characteristics'!$C:$C,0)))</f>
        <v>0</v>
      </c>
      <c r="M330" s="233">
        <f>IF(ISBLANK(INDEX('Policy Characteristics'!G:G,MATCH($C330,'Policy Characteristics'!$C:$C,0))),"",INDEX('Policy Characteristics'!G:G,MATCH($C330,'Policy Characteristics'!$C:$C,0)))</f>
        <v>1</v>
      </c>
      <c r="N330" s="233">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28" t="str">
        <f>IF(ISBLANK(INDEX('Policy Characteristics'!B:B,MATCH($C331,'Policy Characteristics'!$C:$C,0))),"",INDEX('Policy Characteristics'!B:B,MATCH($C331,'Policy Characteristics'!$C:$C,0)))</f>
        <v>Decrease Cost of Capital</v>
      </c>
      <c r="C331" t="s">
        <v>1654</v>
      </c>
      <c r="D331" s="88" t="s">
        <v>445</v>
      </c>
      <c r="E331" s="88"/>
      <c r="F331" s="88" t="s">
        <v>444</v>
      </c>
      <c r="G331" s="78"/>
      <c r="H331" s="15">
        <v>1730</v>
      </c>
      <c r="I331" s="229" t="s">
        <v>44</v>
      </c>
      <c r="J331" s="230"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3">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28"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1660</v>
      </c>
      <c r="E332" s="88"/>
      <c r="F332" s="78" t="s">
        <v>1601</v>
      </c>
      <c r="G332" s="78"/>
      <c r="H332" s="15">
        <v>1731</v>
      </c>
      <c r="I332" s="229" t="s">
        <v>44</v>
      </c>
      <c r="J332" s="230"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3">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28"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1661</v>
      </c>
      <c r="E333" s="88"/>
      <c r="F333" s="78" t="s">
        <v>1602</v>
      </c>
      <c r="G333" s="78"/>
      <c r="H333" s="15">
        <v>1803</v>
      </c>
      <c r="I333" s="229" t="s">
        <v>44</v>
      </c>
      <c r="J333" s="230"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3">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28"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1671</v>
      </c>
      <c r="G334" s="78"/>
      <c r="H334" s="15">
        <v>1732</v>
      </c>
      <c r="I334" s="229" t="s">
        <v>44</v>
      </c>
      <c r="J334" s="230"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3">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28"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29" t="s">
        <v>43</v>
      </c>
      <c r="J335" s="230"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3">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28"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29" t="s">
        <v>43</v>
      </c>
      <c r="J336" s="230"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3">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28"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29" t="s">
        <v>43</v>
      </c>
      <c r="J337" s="230"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3">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28"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29" t="s">
        <v>43</v>
      </c>
      <c r="J338" s="230"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3">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28"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29" t="s">
        <v>43</v>
      </c>
      <c r="J339" s="230"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3">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28"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29" t="s">
        <v>43</v>
      </c>
      <c r="J340" s="230"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3">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28"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29" t="s">
        <v>44</v>
      </c>
      <c r="J341" s="230"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3">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28"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29" t="s">
        <v>44</v>
      </c>
      <c r="J342" s="230"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3">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28"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29" t="s">
        <v>44</v>
      </c>
      <c r="J343" s="230"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3">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28"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29" t="s">
        <v>43</v>
      </c>
      <c r="J344" s="230"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3">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28"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29" t="s">
        <v>44</v>
      </c>
      <c r="J345" s="230"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3">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28"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29" t="s">
        <v>44</v>
      </c>
      <c r="J346" s="230"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3">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28"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29" t="s">
        <v>44</v>
      </c>
      <c r="J347" s="230"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3">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28"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1659</v>
      </c>
      <c r="E348" s="88"/>
      <c r="F348" s="78" t="s">
        <v>1666</v>
      </c>
      <c r="G348" s="78"/>
      <c r="H348" s="15">
        <v>1804</v>
      </c>
      <c r="I348" s="229" t="s">
        <v>43</v>
      </c>
      <c r="J348" s="230"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3">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28"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1662</v>
      </c>
      <c r="E349" s="88"/>
      <c r="F349" s="78" t="s">
        <v>1667</v>
      </c>
      <c r="G349" s="78"/>
      <c r="H349" s="15">
        <v>1805</v>
      </c>
      <c r="I349" s="229" t="s">
        <v>43</v>
      </c>
      <c r="J349" s="230"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3">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28"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1663</v>
      </c>
      <c r="E350" s="88"/>
      <c r="F350" s="78" t="s">
        <v>1668</v>
      </c>
      <c r="G350" s="78"/>
      <c r="H350" s="15">
        <v>1806</v>
      </c>
      <c r="I350" s="229" t="s">
        <v>43</v>
      </c>
      <c r="J350" s="230"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3">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28"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1664</v>
      </c>
      <c r="E351" s="88"/>
      <c r="F351" s="78" t="s">
        <v>1669</v>
      </c>
      <c r="G351" s="78"/>
      <c r="H351" s="15">
        <v>1807</v>
      </c>
      <c r="I351" s="229" t="s">
        <v>43</v>
      </c>
      <c r="J351" s="230"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3">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28"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1665</v>
      </c>
      <c r="E352" s="88"/>
      <c r="F352" s="78" t="s">
        <v>1670</v>
      </c>
      <c r="G352" s="78"/>
      <c r="H352" s="15">
        <v>1808</v>
      </c>
      <c r="I352" s="229" t="s">
        <v>43</v>
      </c>
      <c r="J352" s="230"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3">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28"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1752</v>
      </c>
      <c r="E353" s="88"/>
      <c r="F353" s="78" t="s">
        <v>1750</v>
      </c>
      <c r="G353" s="78"/>
      <c r="H353" s="15">
        <v>1809</v>
      </c>
      <c r="I353" s="229" t="s">
        <v>43</v>
      </c>
      <c r="J353" s="230"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3">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28"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1753</v>
      </c>
      <c r="E354" s="88"/>
      <c r="F354" s="78" t="s">
        <v>1751</v>
      </c>
      <c r="G354" s="78"/>
      <c r="H354" s="15">
        <v>2238</v>
      </c>
      <c r="I354" s="229" t="s">
        <v>43</v>
      </c>
      <c r="J354" s="230"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3">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28" t="str">
        <f>IF(ISBLANK(INDEX('Policy Characteristics'!B:B,MATCH($C355,'Policy Characteristics'!$C:$C,0))),"",INDEX('Policy Characteristics'!B:B,MATCH($C355,'Policy Characteristics'!$C:$C,0)))</f>
        <v>Demand Response</v>
      </c>
      <c r="C355" t="s">
        <v>27</v>
      </c>
      <c r="D355" s="88"/>
      <c r="E355" s="88"/>
      <c r="F355" s="88"/>
      <c r="G355" s="88"/>
      <c r="H355" s="15">
        <v>30</v>
      </c>
      <c r="I355" s="241" t="s">
        <v>43</v>
      </c>
      <c r="J355" s="230"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3">
        <f>IF(ISBLANK(INDEX('Policy Characteristics'!F:F,MATCH($C355,'Policy Characteristics'!$C:$C,0))),"",INDEX('Policy Characteristics'!F:F,MATCH($C355,'Policy Characteristics'!$C:$C,0)))</f>
        <v>0</v>
      </c>
      <c r="M355" s="233">
        <f>IF(ISBLANK(INDEX('Policy Characteristics'!G:G,MATCH($C355,'Policy Characteristics'!$C:$C,0))),"",INDEX('Policy Characteristics'!G:G,MATCH($C355,'Policy Characteristics'!$C:$C,0)))</f>
        <v>1</v>
      </c>
      <c r="N355" s="233">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Wisconsin, a 100% setting provides for an additional  5813 MW of demand response capacity in 2050 (on top of a BAU quantity of 2781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28"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1" t="s">
        <v>43</v>
      </c>
      <c r="J356" s="230"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5000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28" t="str">
        <f>IF(ISBLANK(INDEX('Policy Characteristics'!B:B,MATCH($C357,'Policy Characteristics'!$C:$C,0))),"",INDEX('Policy Characteristics'!B:B,MATCH($C357,'Policy Characteristics'!$C:$C,0)))</f>
        <v>Early Retirement of Power Plants</v>
      </c>
      <c r="C357" t="s">
        <v>127</v>
      </c>
      <c r="D357" s="78" t="s">
        <v>1660</v>
      </c>
      <c r="E357" s="88"/>
      <c r="F357" s="78" t="s">
        <v>1601</v>
      </c>
      <c r="G357" s="88"/>
      <c r="H357" s="15">
        <v>1760</v>
      </c>
      <c r="I357" s="241" t="s">
        <v>43</v>
      </c>
      <c r="J357" s="230"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5000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28"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1661</v>
      </c>
      <c r="E358" s="88"/>
      <c r="F358" s="78" t="s">
        <v>1602</v>
      </c>
      <c r="G358" s="88"/>
      <c r="H358" s="15">
        <v>620</v>
      </c>
      <c r="I358" s="241" t="s">
        <v>43</v>
      </c>
      <c r="J358" s="230"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5000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28"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1671</v>
      </c>
      <c r="G359" s="88"/>
      <c r="H359" s="15">
        <v>32</v>
      </c>
      <c r="I359" s="241" t="s">
        <v>43</v>
      </c>
      <c r="J359" s="230"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5000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28"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1" t="s">
        <v>44</v>
      </c>
      <c r="J360" s="230"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5000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28"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1" t="s">
        <v>44</v>
      </c>
      <c r="J361" s="230"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5000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28"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1" t="s">
        <v>44</v>
      </c>
      <c r="J362" s="230"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5000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28"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1" t="s">
        <v>44</v>
      </c>
      <c r="J363" s="230"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5000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28"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1" t="s">
        <v>44</v>
      </c>
      <c r="J364" s="230"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5000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28"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1" t="s">
        <v>44</v>
      </c>
      <c r="J365" s="230"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5000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28"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1" t="s">
        <v>44</v>
      </c>
      <c r="J366" s="230"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5000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28"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1" t="s">
        <v>43</v>
      </c>
      <c r="J367" s="230"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5000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28"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1" t="s">
        <v>43</v>
      </c>
      <c r="J368" s="230"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5000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28"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1" t="s">
        <v>44</v>
      </c>
      <c r="J369" s="230"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5000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28"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1" t="s">
        <v>44</v>
      </c>
      <c r="J370" s="230"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5000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28"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1" t="s">
        <v>44</v>
      </c>
      <c r="J371" s="230"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5000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28"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1" t="s">
        <v>44</v>
      </c>
      <c r="J372" s="230"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5000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28"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1659</v>
      </c>
      <c r="E373" s="88"/>
      <c r="F373" s="78" t="s">
        <v>1666</v>
      </c>
      <c r="G373" s="88"/>
      <c r="H373" s="15">
        <v>1761</v>
      </c>
      <c r="I373" s="241" t="s">
        <v>44</v>
      </c>
      <c r="J373" s="230"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5000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28"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1662</v>
      </c>
      <c r="E374" s="88"/>
      <c r="F374" s="78" t="s">
        <v>1667</v>
      </c>
      <c r="G374" s="88"/>
      <c r="H374" s="15">
        <v>1762</v>
      </c>
      <c r="I374" s="241" t="s">
        <v>44</v>
      </c>
      <c r="J374" s="230"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5000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28"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1663</v>
      </c>
      <c r="E375" s="88"/>
      <c r="F375" s="78" t="s">
        <v>1668</v>
      </c>
      <c r="G375" s="88"/>
      <c r="H375" s="15">
        <v>1763</v>
      </c>
      <c r="I375" s="241" t="s">
        <v>44</v>
      </c>
      <c r="J375" s="230"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5000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28"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1664</v>
      </c>
      <c r="E376" s="88"/>
      <c r="F376" s="78" t="s">
        <v>1669</v>
      </c>
      <c r="G376" s="88"/>
      <c r="H376" s="15">
        <v>1764</v>
      </c>
      <c r="I376" s="241" t="s">
        <v>44</v>
      </c>
      <c r="J376" s="230"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5000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28"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1665</v>
      </c>
      <c r="E377" s="88"/>
      <c r="F377" s="78" t="s">
        <v>1670</v>
      </c>
      <c r="G377" s="88"/>
      <c r="H377" s="15">
        <v>1765</v>
      </c>
      <c r="I377" s="241" t="s">
        <v>44</v>
      </c>
      <c r="J377" s="230"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5000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28"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1752</v>
      </c>
      <c r="E378" s="88"/>
      <c r="F378" s="78" t="s">
        <v>1750</v>
      </c>
      <c r="G378" s="88"/>
      <c r="H378" s="15">
        <v>1766</v>
      </c>
      <c r="I378" s="241" t="s">
        <v>44</v>
      </c>
      <c r="J378" s="230"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5000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28"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1753</v>
      </c>
      <c r="E379" s="88"/>
      <c r="F379" s="78" t="s">
        <v>1751</v>
      </c>
      <c r="G379" s="88"/>
      <c r="H379" s="15">
        <v>2239</v>
      </c>
      <c r="I379" s="241" t="s">
        <v>44</v>
      </c>
      <c r="J379" s="230"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5000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Wisconsin will retire 2650 MW of coal by 2050. Wisconsin currently has 5487 MW of coal capacity.//**Natural gas non-peaker:** The EIA projects that WI will retire 50 MW of natural gas by 2050. WI currently has 2727 MW of natural gas non-peaker capacity.//**Nuclear:** The EIA projects that WI will retire 0 MW of nuclear by 2050. WI currently has 1201 MW of nuclear capacity.//**Natural gas peaker:** The EIA projects that WI will retire 500 MW of natural gas by 2050. WI currently has 3830 MW of natural gas peaker capacity.//**Lignite:** The EIA projects that WI will retire 0 MW of lignite by 2050. WI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28"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1" t="s">
        <v>43</v>
      </c>
      <c r="J380" s="230"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28"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1660</v>
      </c>
      <c r="E381" s="88"/>
      <c r="F381" s="78" t="s">
        <v>1601</v>
      </c>
      <c r="G381" s="88"/>
      <c r="H381" s="15">
        <v>861</v>
      </c>
      <c r="I381" s="241" t="s">
        <v>44</v>
      </c>
      <c r="J381" s="230"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28"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1661</v>
      </c>
      <c r="E382" s="88"/>
      <c r="F382" s="78" t="s">
        <v>1602</v>
      </c>
      <c r="G382" s="88"/>
      <c r="H382" s="15">
        <v>1767</v>
      </c>
      <c r="I382" s="241" t="s">
        <v>44</v>
      </c>
      <c r="J382" s="230"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28"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1671</v>
      </c>
      <c r="G383" s="88"/>
      <c r="H383" s="15">
        <v>862</v>
      </c>
      <c r="I383" s="241" t="s">
        <v>44</v>
      </c>
      <c r="J383" s="230"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28"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1" t="s">
        <v>44</v>
      </c>
      <c r="J384" s="230"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28"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1" t="s">
        <v>44</v>
      </c>
      <c r="J385" s="230"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28"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1" t="s">
        <v>44</v>
      </c>
      <c r="J386" s="230"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28"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1" t="s">
        <v>44</v>
      </c>
      <c r="J387" s="230"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28"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1" t="s">
        <v>44</v>
      </c>
      <c r="J388" s="230"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28"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1" t="s">
        <v>44</v>
      </c>
      <c r="J389" s="230"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28"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1" t="s">
        <v>44</v>
      </c>
      <c r="J390" s="230"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28"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1" t="s">
        <v>44</v>
      </c>
      <c r="J391" s="230"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28"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1" t="s">
        <v>43</v>
      </c>
      <c r="J392" s="230"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28"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1" t="s">
        <v>44</v>
      </c>
      <c r="J393" s="230"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28"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1" t="s">
        <v>44</v>
      </c>
      <c r="J394" s="230"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28"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1" t="s">
        <v>44</v>
      </c>
      <c r="J395" s="230"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28"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1" t="s">
        <v>44</v>
      </c>
      <c r="J396" s="230"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28"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1659</v>
      </c>
      <c r="E397" s="88"/>
      <c r="F397" s="78" t="s">
        <v>1666</v>
      </c>
      <c r="G397" s="88"/>
      <c r="H397" s="15">
        <v>1768</v>
      </c>
      <c r="I397" s="241" t="s">
        <v>43</v>
      </c>
      <c r="J397" s="230"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28"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1662</v>
      </c>
      <c r="E398" s="88"/>
      <c r="F398" s="78" t="s">
        <v>1667</v>
      </c>
      <c r="G398" s="88"/>
      <c r="H398" s="15">
        <v>1769</v>
      </c>
      <c r="I398" s="241" t="s">
        <v>44</v>
      </c>
      <c r="J398" s="230"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28"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1663</v>
      </c>
      <c r="E399" s="88"/>
      <c r="F399" s="78" t="s">
        <v>1668</v>
      </c>
      <c r="G399" s="88"/>
      <c r="H399" s="15">
        <v>1770</v>
      </c>
      <c r="I399" s="241" t="s">
        <v>44</v>
      </c>
      <c r="J399" s="230"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28"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1664</v>
      </c>
      <c r="E400" s="88"/>
      <c r="F400" s="78" t="s">
        <v>1669</v>
      </c>
      <c r="G400" s="88"/>
      <c r="H400" s="15">
        <v>1771</v>
      </c>
      <c r="I400" s="241" t="s">
        <v>44</v>
      </c>
      <c r="J400" s="230"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28"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1665</v>
      </c>
      <c r="E401" s="88"/>
      <c r="F401" s="78" t="s">
        <v>1670</v>
      </c>
      <c r="G401" s="88"/>
      <c r="H401" s="15">
        <v>1772</v>
      </c>
      <c r="I401" s="241" t="s">
        <v>44</v>
      </c>
      <c r="J401" s="230"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28"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1752</v>
      </c>
      <c r="E402" s="88"/>
      <c r="F402" s="78" t="s">
        <v>1750</v>
      </c>
      <c r="G402" s="88"/>
      <c r="H402" s="15">
        <v>1773</v>
      </c>
      <c r="I402" s="241" t="s">
        <v>44</v>
      </c>
      <c r="J402" s="230"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28"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1753</v>
      </c>
      <c r="E403" s="88"/>
      <c r="F403" s="78" t="s">
        <v>1751</v>
      </c>
      <c r="G403" s="88"/>
      <c r="H403" s="15">
        <v>2240</v>
      </c>
      <c r="I403" s="241" t="s">
        <v>44</v>
      </c>
      <c r="J403" s="230"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BAU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28"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1" t="s">
        <v>44</v>
      </c>
      <c r="J404" s="230"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28"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1660</v>
      </c>
      <c r="E405" s="88"/>
      <c r="F405" s="78" t="s">
        <v>1601</v>
      </c>
      <c r="G405" s="88"/>
      <c r="H405" s="15">
        <v>634</v>
      </c>
      <c r="I405" s="241" t="s">
        <v>44</v>
      </c>
      <c r="J405" s="230"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28"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1661</v>
      </c>
      <c r="E406" s="88"/>
      <c r="F406" s="78" t="s">
        <v>1602</v>
      </c>
      <c r="G406" s="88"/>
      <c r="H406" s="15">
        <v>1774</v>
      </c>
      <c r="I406" s="241" t="s">
        <v>44</v>
      </c>
      <c r="J406" s="230"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28"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1671</v>
      </c>
      <c r="G407" s="88"/>
      <c r="H407" s="15">
        <v>635</v>
      </c>
      <c r="I407" s="241" t="s">
        <v>44</v>
      </c>
      <c r="J407" s="230"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28"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1" t="s">
        <v>44</v>
      </c>
      <c r="J408" s="230"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28"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1" t="s">
        <v>43</v>
      </c>
      <c r="J409" s="230"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28"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1" t="s">
        <v>43</v>
      </c>
      <c r="J410" s="230"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28"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1" t="s">
        <v>44</v>
      </c>
      <c r="J411" s="230"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28"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1" t="s">
        <v>44</v>
      </c>
      <c r="J412" s="230"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28"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1" t="s">
        <v>44</v>
      </c>
      <c r="J413" s="230"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28"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1" t="s">
        <v>44</v>
      </c>
      <c r="J414" s="230"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28"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1" t="s">
        <v>44</v>
      </c>
      <c r="J415" s="230"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28"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1" t="s">
        <v>44</v>
      </c>
      <c r="J416" s="230"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28"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1" t="s">
        <v>43</v>
      </c>
      <c r="J417" s="230"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28"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1" t="s">
        <v>44</v>
      </c>
      <c r="J418" s="230"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28"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1" t="s">
        <v>44</v>
      </c>
      <c r="J419" s="230"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28"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1" t="s">
        <v>44</v>
      </c>
      <c r="J420" s="230"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28"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1659</v>
      </c>
      <c r="E421" s="88"/>
      <c r="F421" s="78" t="s">
        <v>1666</v>
      </c>
      <c r="G421" s="88"/>
      <c r="H421" s="15">
        <v>1775</v>
      </c>
      <c r="I421" s="241" t="s">
        <v>44</v>
      </c>
      <c r="J421" s="230"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28"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1662</v>
      </c>
      <c r="E422" s="88"/>
      <c r="F422" s="78" t="s">
        <v>1667</v>
      </c>
      <c r="G422" s="88"/>
      <c r="H422" s="15">
        <v>1776</v>
      </c>
      <c r="I422" s="241" t="s">
        <v>44</v>
      </c>
      <c r="J422" s="230"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28"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1663</v>
      </c>
      <c r="E423" s="88"/>
      <c r="F423" s="78" t="s">
        <v>1668</v>
      </c>
      <c r="G423" s="88"/>
      <c r="H423" s="15">
        <v>1777</v>
      </c>
      <c r="I423" s="241" t="s">
        <v>44</v>
      </c>
      <c r="J423" s="230"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28"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1664</v>
      </c>
      <c r="E424" s="88"/>
      <c r="F424" s="78" t="s">
        <v>1669</v>
      </c>
      <c r="G424" s="88"/>
      <c r="H424" s="15">
        <v>1778</v>
      </c>
      <c r="I424" s="241" t="s">
        <v>44</v>
      </c>
      <c r="J424" s="230"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28"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1665</v>
      </c>
      <c r="E425" s="88"/>
      <c r="F425" s="78" t="s">
        <v>1670</v>
      </c>
      <c r="G425" s="88"/>
      <c r="H425" s="15">
        <v>1779</v>
      </c>
      <c r="I425" s="241" t="s">
        <v>44</v>
      </c>
      <c r="J425" s="230"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28"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1752</v>
      </c>
      <c r="E426" s="88"/>
      <c r="F426" s="78" t="s">
        <v>1750</v>
      </c>
      <c r="G426" s="88"/>
      <c r="H426" s="15">
        <v>1780</v>
      </c>
      <c r="I426" s="241" t="s">
        <v>44</v>
      </c>
      <c r="J426" s="230"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28"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1753</v>
      </c>
      <c r="E427" s="88"/>
      <c r="F427" s="78" t="s">
        <v>1751</v>
      </c>
      <c r="G427" s="88"/>
      <c r="H427" s="15">
        <v>2241</v>
      </c>
      <c r="I427" s="241" t="s">
        <v>44</v>
      </c>
      <c r="J427" s="230"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BAU scenario includes all planned capacity additions (provided by the U.S. Energy Information Administration). This policy uses an alternative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28" t="str">
        <f>IF(ISBLANK(INDEX('Policy Characteristics'!B:B,MATCH($C428,'Policy Characteristics'!$C:$C,0))),"",INDEX('Policy Characteristics'!B:B,MATCH($C428,'Policy Characteristics'!$C:$C,0)))</f>
        <v>Non BAU Mandated Capacity CCUS Retrofits</v>
      </c>
      <c r="C428" t="s">
        <v>1862</v>
      </c>
      <c r="D428" s="88" t="s">
        <v>445</v>
      </c>
      <c r="E428" s="88"/>
      <c r="F428" s="88" t="s">
        <v>444</v>
      </c>
      <c r="G428" s="88"/>
      <c r="H428" s="15">
        <v>2289</v>
      </c>
      <c r="I428" s="241" t="s">
        <v>44</v>
      </c>
      <c r="J428" s="230"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BAU scenario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28"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1660</v>
      </c>
      <c r="E429" s="88"/>
      <c r="F429" s="78" t="s">
        <v>1601</v>
      </c>
      <c r="G429" s="88"/>
      <c r="H429" s="15">
        <v>2290</v>
      </c>
      <c r="I429" s="241" t="s">
        <v>44</v>
      </c>
      <c r="J429" s="230"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BAU scenario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28"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1661</v>
      </c>
      <c r="E430" s="88"/>
      <c r="F430" s="78" t="s">
        <v>1602</v>
      </c>
      <c r="G430" s="88"/>
      <c r="H430" s="15">
        <v>2291</v>
      </c>
      <c r="I430" s="241" t="s">
        <v>44</v>
      </c>
      <c r="J430" s="230"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BAU scenario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28"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1671</v>
      </c>
      <c r="G431" s="88"/>
      <c r="H431" s="15">
        <v>2292</v>
      </c>
      <c r="I431" s="241" t="s">
        <v>44</v>
      </c>
      <c r="J431" s="230"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BAU scenario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28"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1" t="s">
        <v>44</v>
      </c>
      <c r="J432" s="230"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BAU scenario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28"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1" t="s">
        <v>44</v>
      </c>
      <c r="J433" s="230"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BAU scenario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28"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1" t="s">
        <v>44</v>
      </c>
      <c r="J434" s="230"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BAU scenario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28"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1" t="s">
        <v>44</v>
      </c>
      <c r="J435" s="230"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BAU scenario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28"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1" t="s">
        <v>44</v>
      </c>
      <c r="J436" s="230"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BAU scenario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28"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1" t="s">
        <v>44</v>
      </c>
      <c r="J437" s="230"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BAU scenario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28"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1" t="s">
        <v>44</v>
      </c>
      <c r="J438" s="230"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BAU scenario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28"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1" t="s">
        <v>44</v>
      </c>
      <c r="J439" s="230"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BAU scenario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28"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1" t="s">
        <v>44</v>
      </c>
      <c r="J440" s="230"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BAU scenario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28"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1" t="s">
        <v>44</v>
      </c>
      <c r="J441" s="230"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BAU scenario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28"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1" t="s">
        <v>44</v>
      </c>
      <c r="J442" s="230"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BAU scenario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28"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1" t="s">
        <v>44</v>
      </c>
      <c r="J443" s="230"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BAU scenario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28"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1" t="s">
        <v>44</v>
      </c>
      <c r="J444" s="230"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BAU scenario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28"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1659</v>
      </c>
      <c r="E445" s="88"/>
      <c r="F445" s="78" t="s">
        <v>1666</v>
      </c>
      <c r="G445" s="88"/>
      <c r="H445" s="15">
        <v>2306</v>
      </c>
      <c r="I445" s="241" t="s">
        <v>43</v>
      </c>
      <c r="J445" s="230"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BAU scenario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28"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1662</v>
      </c>
      <c r="E446" s="88"/>
      <c r="F446" s="78" t="s">
        <v>1667</v>
      </c>
      <c r="G446" s="88"/>
      <c r="H446" s="15">
        <v>2307</v>
      </c>
      <c r="I446" s="241" t="s">
        <v>44</v>
      </c>
      <c r="J446" s="230"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BAU scenario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28"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1663</v>
      </c>
      <c r="E447" s="88"/>
      <c r="F447" s="78" t="s">
        <v>1668</v>
      </c>
      <c r="G447" s="88"/>
      <c r="H447" s="15">
        <v>2308</v>
      </c>
      <c r="I447" s="241" t="s">
        <v>44</v>
      </c>
      <c r="J447" s="230"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BAU scenario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28"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1664</v>
      </c>
      <c r="E448" s="88"/>
      <c r="F448" s="78" t="s">
        <v>1669</v>
      </c>
      <c r="G448" s="88"/>
      <c r="H448" s="15">
        <v>2309</v>
      </c>
      <c r="I448" s="241" t="s">
        <v>44</v>
      </c>
      <c r="J448" s="230"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BAU scenario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28"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1665</v>
      </c>
      <c r="E449" s="88"/>
      <c r="F449" s="78" t="s">
        <v>1670</v>
      </c>
      <c r="G449" s="88"/>
      <c r="H449" s="15">
        <v>2310</v>
      </c>
      <c r="I449" s="241" t="s">
        <v>44</v>
      </c>
      <c r="J449" s="230"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BAU scenario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28"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1752</v>
      </c>
      <c r="E450" s="88"/>
      <c r="F450" s="78" t="s">
        <v>1750</v>
      </c>
      <c r="G450" s="88"/>
      <c r="H450" s="15">
        <v>2311</v>
      </c>
      <c r="I450" s="241" t="s">
        <v>44</v>
      </c>
      <c r="J450" s="230"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BAU scenario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28"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1753</v>
      </c>
      <c r="E451" s="88"/>
      <c r="F451" s="78" t="s">
        <v>1751</v>
      </c>
      <c r="G451" s="88"/>
      <c r="H451" s="15">
        <v>2312</v>
      </c>
      <c r="I451" s="241" t="s">
        <v>44</v>
      </c>
      <c r="J451" s="230"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BAU scenario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28"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29" t="s">
        <v>44</v>
      </c>
      <c r="J452" s="230"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3">
        <f>IF(ISBLANK(INDEX('Policy Characteristics'!F:F,MATCH($C452,'Policy Characteristics'!$C:$C,0))),"",INDEX('Policy Characteristics'!F:F,MATCH($C452,'Policy Characteristics'!$C:$C,0)))</f>
        <v>-0.3</v>
      </c>
      <c r="M452" s="233">
        <f>IF(ISBLANK(INDEX('Policy Characteristics'!G:G,MATCH($C452,'Policy Characteristics'!$C:$C,0))),"",INDEX('Policy Characteristics'!G:G,MATCH($C452,'Policy Characteristics'!$C:$C,0)))</f>
        <v>0.6</v>
      </c>
      <c r="N452" s="233">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28" t="str">
        <f>IF(ISBLANK(INDEX('Policy Characteristics'!B:B,MATCH($C453,'Policy Characteristics'!$C:$C,0))),"",INDEX('Policy Characteristics'!B:B,MATCH($C453,'Policy Characteristics'!$C:$C,0)))</f>
        <v>Reduce Plant Downtime</v>
      </c>
      <c r="C453" s="79" t="str">
        <f>$C$452</f>
        <v>Percentage Reduction in Plant Downtime</v>
      </c>
      <c r="D453" s="78" t="s">
        <v>1660</v>
      </c>
      <c r="E453" s="88"/>
      <c r="F453" s="78" t="s">
        <v>1601</v>
      </c>
      <c r="G453" s="78"/>
      <c r="H453" s="80">
        <v>654</v>
      </c>
      <c r="I453" s="229" t="s">
        <v>44</v>
      </c>
      <c r="J453" s="230"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3">
        <f>IF(ISBLANK(INDEX('Policy Characteristics'!F:F,MATCH($C453,'Policy Characteristics'!$C:$C,0))),"",INDEX('Policy Characteristics'!F:F,MATCH($C453,'Policy Characteristics'!$C:$C,0)))</f>
        <v>-0.3</v>
      </c>
      <c r="M453" s="233">
        <f>IF(ISBLANK(INDEX('Policy Characteristics'!G:G,MATCH($C453,'Policy Characteristics'!$C:$C,0))),"",INDEX('Policy Characteristics'!G:G,MATCH($C453,'Policy Characteristics'!$C:$C,0)))</f>
        <v>0.6</v>
      </c>
      <c r="N453" s="233">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28"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1661</v>
      </c>
      <c r="E454" s="88"/>
      <c r="F454" s="78" t="s">
        <v>1602</v>
      </c>
      <c r="G454" s="78"/>
      <c r="H454" s="80">
        <v>1781</v>
      </c>
      <c r="I454" s="229" t="s">
        <v>43</v>
      </c>
      <c r="J454" s="230"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3">
        <f>IF(ISBLANK(INDEX('Policy Characteristics'!F:F,MATCH($C454,'Policy Characteristics'!$C:$C,0))),"",INDEX('Policy Characteristics'!F:F,MATCH($C454,'Policy Characteristics'!$C:$C,0)))</f>
        <v>-0.3</v>
      </c>
      <c r="M454" s="233">
        <f>IF(ISBLANK(INDEX('Policy Characteristics'!G:G,MATCH($C454,'Policy Characteristics'!$C:$C,0))),"",INDEX('Policy Characteristics'!G:G,MATCH($C454,'Policy Characteristics'!$C:$C,0)))</f>
        <v>0.6</v>
      </c>
      <c r="N454" s="233">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28"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1671</v>
      </c>
      <c r="G455" s="78"/>
      <c r="H455" s="80">
        <v>657</v>
      </c>
      <c r="I455" s="229" t="s">
        <v>44</v>
      </c>
      <c r="J455" s="230"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3">
        <f>IF(ISBLANK(INDEX('Policy Characteristics'!F:F,MATCH($C455,'Policy Characteristics'!$C:$C,0))),"",INDEX('Policy Characteristics'!F:F,MATCH($C455,'Policy Characteristics'!$C:$C,0)))</f>
        <v>-0.3</v>
      </c>
      <c r="M455" s="233">
        <f>IF(ISBLANK(INDEX('Policy Characteristics'!G:G,MATCH($C455,'Policy Characteristics'!$C:$C,0))),"",INDEX('Policy Characteristics'!G:G,MATCH($C455,'Policy Characteristics'!$C:$C,0)))</f>
        <v>0.6</v>
      </c>
      <c r="N455" s="233">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28"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29" t="s">
        <v>44</v>
      </c>
      <c r="J456" s="230"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3">
        <f>IF(ISBLANK(INDEX('Policy Characteristics'!F:F,MATCH($C456,'Policy Characteristics'!$C:$C,0))),"",INDEX('Policy Characteristics'!F:F,MATCH($C456,'Policy Characteristics'!$C:$C,0)))</f>
        <v>-0.3</v>
      </c>
      <c r="M456" s="233">
        <f>IF(ISBLANK(INDEX('Policy Characteristics'!G:G,MATCH($C456,'Policy Characteristics'!$C:$C,0))),"",INDEX('Policy Characteristics'!G:G,MATCH($C456,'Policy Characteristics'!$C:$C,0)))</f>
        <v>0.6</v>
      </c>
      <c r="N456" s="233">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28"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29" t="s">
        <v>44</v>
      </c>
      <c r="J457" s="230"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3">
        <f>IF(ISBLANK(INDEX('Policy Characteristics'!F:F,MATCH($C457,'Policy Characteristics'!$C:$C,0))),"",INDEX('Policy Characteristics'!F:F,MATCH($C457,'Policy Characteristics'!$C:$C,0)))</f>
        <v>-0.3</v>
      </c>
      <c r="M457" s="233">
        <f>IF(ISBLANK(INDEX('Policy Characteristics'!G:G,MATCH($C457,'Policy Characteristics'!$C:$C,0))),"",INDEX('Policy Characteristics'!G:G,MATCH($C457,'Policy Characteristics'!$C:$C,0)))</f>
        <v>0.6</v>
      </c>
      <c r="N457" s="233">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28"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29" t="s">
        <v>44</v>
      </c>
      <c r="J458" s="230"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3">
        <f>IF(ISBLANK(INDEX('Policy Characteristics'!F:F,MATCH($C458,'Policy Characteristics'!$C:$C,0))),"",INDEX('Policy Characteristics'!F:F,MATCH($C458,'Policy Characteristics'!$C:$C,0)))</f>
        <v>-0.3</v>
      </c>
      <c r="M458" s="233">
        <f>IF(ISBLANK(INDEX('Policy Characteristics'!G:G,MATCH($C458,'Policy Characteristics'!$C:$C,0))),"",INDEX('Policy Characteristics'!G:G,MATCH($C458,'Policy Characteristics'!$C:$C,0)))</f>
        <v>0.6</v>
      </c>
      <c r="N458" s="233">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28"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29" t="s">
        <v>44</v>
      </c>
      <c r="J459" s="230"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3">
        <f>IF(ISBLANK(INDEX('Policy Characteristics'!F:F,MATCH($C459,'Policy Characteristics'!$C:$C,0))),"",INDEX('Policy Characteristics'!F:F,MATCH($C459,'Policy Characteristics'!$C:$C,0)))</f>
        <v>-0.3</v>
      </c>
      <c r="M459" s="233">
        <f>IF(ISBLANK(INDEX('Policy Characteristics'!G:G,MATCH($C459,'Policy Characteristics'!$C:$C,0))),"",INDEX('Policy Characteristics'!G:G,MATCH($C459,'Policy Characteristics'!$C:$C,0)))</f>
        <v>0.6</v>
      </c>
      <c r="N459" s="233">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28"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29" t="s">
        <v>44</v>
      </c>
      <c r="J460" s="230"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3">
        <f>IF(ISBLANK(INDEX('Policy Characteristics'!F:F,MATCH($C460,'Policy Characteristics'!$C:$C,0))),"",INDEX('Policy Characteristics'!F:F,MATCH($C460,'Policy Characteristics'!$C:$C,0)))</f>
        <v>-0.3</v>
      </c>
      <c r="M460" s="233">
        <f>IF(ISBLANK(INDEX('Policy Characteristics'!G:G,MATCH($C460,'Policy Characteristics'!$C:$C,0))),"",INDEX('Policy Characteristics'!G:G,MATCH($C460,'Policy Characteristics'!$C:$C,0)))</f>
        <v>0.6</v>
      </c>
      <c r="N460" s="233">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28"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29" t="s">
        <v>44</v>
      </c>
      <c r="J461" s="230"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3">
        <f>IF(ISBLANK(INDEX('Policy Characteristics'!F:F,MATCH($C461,'Policy Characteristics'!$C:$C,0))),"",INDEX('Policy Characteristics'!F:F,MATCH($C461,'Policy Characteristics'!$C:$C,0)))</f>
        <v>-0.3</v>
      </c>
      <c r="M461" s="233">
        <f>IF(ISBLANK(INDEX('Policy Characteristics'!G:G,MATCH($C461,'Policy Characteristics'!$C:$C,0))),"",INDEX('Policy Characteristics'!G:G,MATCH($C461,'Policy Characteristics'!$C:$C,0)))</f>
        <v>0.6</v>
      </c>
      <c r="N461" s="233">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28"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29" t="s">
        <v>44</v>
      </c>
      <c r="J462" s="230"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3">
        <f>IF(ISBLANK(INDEX('Policy Characteristics'!F:F,MATCH($C462,'Policy Characteristics'!$C:$C,0))),"",INDEX('Policy Characteristics'!F:F,MATCH($C462,'Policy Characteristics'!$C:$C,0)))</f>
        <v>-0.3</v>
      </c>
      <c r="M462" s="233">
        <f>IF(ISBLANK(INDEX('Policy Characteristics'!G:G,MATCH($C462,'Policy Characteristics'!$C:$C,0))),"",INDEX('Policy Characteristics'!G:G,MATCH($C462,'Policy Characteristics'!$C:$C,0)))</f>
        <v>0.6</v>
      </c>
      <c r="N462" s="233">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28"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29" t="s">
        <v>44</v>
      </c>
      <c r="J463" s="230"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3">
        <f>IF(ISBLANK(INDEX('Policy Characteristics'!F:F,MATCH($C463,'Policy Characteristics'!$C:$C,0))),"",INDEX('Policy Characteristics'!F:F,MATCH($C463,'Policy Characteristics'!$C:$C,0)))</f>
        <v>-0.3</v>
      </c>
      <c r="M463" s="233">
        <f>IF(ISBLANK(INDEX('Policy Characteristics'!G:G,MATCH($C463,'Policy Characteristics'!$C:$C,0))),"",INDEX('Policy Characteristics'!G:G,MATCH($C463,'Policy Characteristics'!$C:$C,0)))</f>
        <v>0.6</v>
      </c>
      <c r="N463" s="233">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28"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29" t="s">
        <v>44</v>
      </c>
      <c r="J464" s="230"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3">
        <f>IF(ISBLANK(INDEX('Policy Characteristics'!F:F,MATCH($C464,'Policy Characteristics'!$C:$C,0))),"",INDEX('Policy Characteristics'!F:F,MATCH($C464,'Policy Characteristics'!$C:$C,0)))</f>
        <v>-0.3</v>
      </c>
      <c r="M464" s="233">
        <f>IF(ISBLANK(INDEX('Policy Characteristics'!G:G,MATCH($C464,'Policy Characteristics'!$C:$C,0))),"",INDEX('Policy Characteristics'!G:G,MATCH($C464,'Policy Characteristics'!$C:$C,0)))</f>
        <v>0.6</v>
      </c>
      <c r="N464" s="233">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28"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29" t="s">
        <v>44</v>
      </c>
      <c r="J465" s="230"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3">
        <f>IF(ISBLANK(INDEX('Policy Characteristics'!F:F,MATCH($C465,'Policy Characteristics'!$C:$C,0))),"",INDEX('Policy Characteristics'!F:F,MATCH($C465,'Policy Characteristics'!$C:$C,0)))</f>
        <v>-0.3</v>
      </c>
      <c r="M465" s="233">
        <f>IF(ISBLANK(INDEX('Policy Characteristics'!G:G,MATCH($C465,'Policy Characteristics'!$C:$C,0))),"",INDEX('Policy Characteristics'!G:G,MATCH($C465,'Policy Characteristics'!$C:$C,0)))</f>
        <v>0.6</v>
      </c>
      <c r="N465" s="233">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28"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29" t="s">
        <v>44</v>
      </c>
      <c r="J466" s="230"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3">
        <f>IF(ISBLANK(INDEX('Policy Characteristics'!F:F,MATCH($C466,'Policy Characteristics'!$C:$C,0))),"",INDEX('Policy Characteristics'!F:F,MATCH($C466,'Policy Characteristics'!$C:$C,0)))</f>
        <v>-0.3</v>
      </c>
      <c r="M466" s="233">
        <f>IF(ISBLANK(INDEX('Policy Characteristics'!G:G,MATCH($C466,'Policy Characteristics'!$C:$C,0))),"",INDEX('Policy Characteristics'!G:G,MATCH($C466,'Policy Characteristics'!$C:$C,0)))</f>
        <v>0.6</v>
      </c>
      <c r="N466" s="233">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28"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29" t="s">
        <v>44</v>
      </c>
      <c r="J467" s="230"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3">
        <f>IF(ISBLANK(INDEX('Policy Characteristics'!F:F,MATCH($C467,'Policy Characteristics'!$C:$C,0))),"",INDEX('Policy Characteristics'!F:F,MATCH($C467,'Policy Characteristics'!$C:$C,0)))</f>
        <v>-0.3</v>
      </c>
      <c r="M467" s="233">
        <f>IF(ISBLANK(INDEX('Policy Characteristics'!G:G,MATCH($C467,'Policy Characteristics'!$C:$C,0))),"",INDEX('Policy Characteristics'!G:G,MATCH($C467,'Policy Characteristics'!$C:$C,0)))</f>
        <v>0.6</v>
      </c>
      <c r="N467" s="233">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28"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29" t="s">
        <v>44</v>
      </c>
      <c r="J468" s="230"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3">
        <f>IF(ISBLANK(INDEX('Policy Characteristics'!F:F,MATCH($C468,'Policy Characteristics'!$C:$C,0))),"",INDEX('Policy Characteristics'!F:F,MATCH($C468,'Policy Characteristics'!$C:$C,0)))</f>
        <v>-0.3</v>
      </c>
      <c r="M468" s="233">
        <f>IF(ISBLANK(INDEX('Policy Characteristics'!G:G,MATCH($C468,'Policy Characteristics'!$C:$C,0))),"",INDEX('Policy Characteristics'!G:G,MATCH($C468,'Policy Characteristics'!$C:$C,0)))</f>
        <v>0.6</v>
      </c>
      <c r="N468" s="233">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28" t="str">
        <f>IF(ISBLANK(INDEX('Policy Characteristics'!B:B,MATCH($C469,'Policy Characteristics'!$C:$C,0))),"",INDEX('Policy Characteristics'!B:B,MATCH($C469,'Policy Characteristics'!$C:$C,0)))</f>
        <v>Reduce Plant Downtime</v>
      </c>
      <c r="C469" s="79" t="str">
        <f t="shared" si="19"/>
        <v>Percentage Reduction in Plant Downtime</v>
      </c>
      <c r="D469" s="78" t="s">
        <v>1659</v>
      </c>
      <c r="E469" s="88"/>
      <c r="F469" s="78" t="s">
        <v>1666</v>
      </c>
      <c r="G469" s="78"/>
      <c r="H469" s="80">
        <v>1783</v>
      </c>
      <c r="I469" s="229" t="s">
        <v>44</v>
      </c>
      <c r="J469" s="230"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3">
        <f>IF(ISBLANK(INDEX('Policy Characteristics'!F:F,MATCH($C469,'Policy Characteristics'!$C:$C,0))),"",INDEX('Policy Characteristics'!F:F,MATCH($C469,'Policy Characteristics'!$C:$C,0)))</f>
        <v>-0.3</v>
      </c>
      <c r="M469" s="233">
        <f>IF(ISBLANK(INDEX('Policy Characteristics'!G:G,MATCH($C469,'Policy Characteristics'!$C:$C,0))),"",INDEX('Policy Characteristics'!G:G,MATCH($C469,'Policy Characteristics'!$C:$C,0)))</f>
        <v>0.6</v>
      </c>
      <c r="N469" s="233">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28" t="str">
        <f>IF(ISBLANK(INDEX('Policy Characteristics'!B:B,MATCH($C470,'Policy Characteristics'!$C:$C,0))),"",INDEX('Policy Characteristics'!B:B,MATCH($C470,'Policy Characteristics'!$C:$C,0)))</f>
        <v>Reduce Plant Downtime</v>
      </c>
      <c r="C470" s="79" t="str">
        <f t="shared" si="19"/>
        <v>Percentage Reduction in Plant Downtime</v>
      </c>
      <c r="D470" s="78" t="s">
        <v>1662</v>
      </c>
      <c r="E470" s="88"/>
      <c r="F470" s="78" t="s">
        <v>1667</v>
      </c>
      <c r="G470" s="78"/>
      <c r="H470" s="80">
        <v>1784</v>
      </c>
      <c r="I470" s="229" t="s">
        <v>44</v>
      </c>
      <c r="J470" s="230"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3">
        <f>IF(ISBLANK(INDEX('Policy Characteristics'!F:F,MATCH($C470,'Policy Characteristics'!$C:$C,0))),"",INDEX('Policy Characteristics'!F:F,MATCH($C470,'Policy Characteristics'!$C:$C,0)))</f>
        <v>-0.3</v>
      </c>
      <c r="M470" s="233">
        <f>IF(ISBLANK(INDEX('Policy Characteristics'!G:G,MATCH($C470,'Policy Characteristics'!$C:$C,0))),"",INDEX('Policy Characteristics'!G:G,MATCH($C470,'Policy Characteristics'!$C:$C,0)))</f>
        <v>0.6</v>
      </c>
      <c r="N470" s="233">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28" t="str">
        <f>IF(ISBLANK(INDEX('Policy Characteristics'!B:B,MATCH($C471,'Policy Characteristics'!$C:$C,0))),"",INDEX('Policy Characteristics'!B:B,MATCH($C471,'Policy Characteristics'!$C:$C,0)))</f>
        <v>Reduce Plant Downtime</v>
      </c>
      <c r="C471" s="79" t="str">
        <f t="shared" si="19"/>
        <v>Percentage Reduction in Plant Downtime</v>
      </c>
      <c r="D471" s="78" t="s">
        <v>1663</v>
      </c>
      <c r="E471" s="88"/>
      <c r="F471" s="78" t="s">
        <v>1668</v>
      </c>
      <c r="G471" s="78"/>
      <c r="H471" s="80">
        <v>1785</v>
      </c>
      <c r="I471" s="229" t="s">
        <v>44</v>
      </c>
      <c r="J471" s="230"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3">
        <f>IF(ISBLANK(INDEX('Policy Characteristics'!F:F,MATCH($C471,'Policy Characteristics'!$C:$C,0))),"",INDEX('Policy Characteristics'!F:F,MATCH($C471,'Policy Characteristics'!$C:$C,0)))</f>
        <v>-0.3</v>
      </c>
      <c r="M471" s="233">
        <f>IF(ISBLANK(INDEX('Policy Characteristics'!G:G,MATCH($C471,'Policy Characteristics'!$C:$C,0))),"",INDEX('Policy Characteristics'!G:G,MATCH($C471,'Policy Characteristics'!$C:$C,0)))</f>
        <v>0.6</v>
      </c>
      <c r="N471" s="233">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28" t="str">
        <f>IF(ISBLANK(INDEX('Policy Characteristics'!B:B,MATCH($C472,'Policy Characteristics'!$C:$C,0))),"",INDEX('Policy Characteristics'!B:B,MATCH($C472,'Policy Characteristics'!$C:$C,0)))</f>
        <v>Reduce Plant Downtime</v>
      </c>
      <c r="C472" s="79" t="str">
        <f t="shared" si="19"/>
        <v>Percentage Reduction in Plant Downtime</v>
      </c>
      <c r="D472" s="78" t="s">
        <v>1664</v>
      </c>
      <c r="E472" s="88"/>
      <c r="F472" s="78" t="s">
        <v>1669</v>
      </c>
      <c r="G472" s="78"/>
      <c r="H472" s="80">
        <v>1786</v>
      </c>
      <c r="I472" s="229" t="s">
        <v>44</v>
      </c>
      <c r="J472" s="230"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3">
        <f>IF(ISBLANK(INDEX('Policy Characteristics'!F:F,MATCH($C472,'Policy Characteristics'!$C:$C,0))),"",INDEX('Policy Characteristics'!F:F,MATCH($C472,'Policy Characteristics'!$C:$C,0)))</f>
        <v>-0.3</v>
      </c>
      <c r="M472" s="233">
        <f>IF(ISBLANK(INDEX('Policy Characteristics'!G:G,MATCH($C472,'Policy Characteristics'!$C:$C,0))),"",INDEX('Policy Characteristics'!G:G,MATCH($C472,'Policy Characteristics'!$C:$C,0)))</f>
        <v>0.6</v>
      </c>
      <c r="N472" s="233">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28" t="str">
        <f>IF(ISBLANK(INDEX('Policy Characteristics'!B:B,MATCH($C473,'Policy Characteristics'!$C:$C,0))),"",INDEX('Policy Characteristics'!B:B,MATCH($C473,'Policy Characteristics'!$C:$C,0)))</f>
        <v>Reduce Plant Downtime</v>
      </c>
      <c r="C473" s="79" t="str">
        <f t="shared" si="19"/>
        <v>Percentage Reduction in Plant Downtime</v>
      </c>
      <c r="D473" s="78" t="s">
        <v>1665</v>
      </c>
      <c r="E473" s="88"/>
      <c r="F473" s="78" t="s">
        <v>1670</v>
      </c>
      <c r="G473" s="78"/>
      <c r="H473" s="80">
        <v>1787</v>
      </c>
      <c r="I473" s="229" t="s">
        <v>44</v>
      </c>
      <c r="J473" s="230"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3">
        <f>IF(ISBLANK(INDEX('Policy Characteristics'!F:F,MATCH($C473,'Policy Characteristics'!$C:$C,0))),"",INDEX('Policy Characteristics'!F:F,MATCH($C473,'Policy Characteristics'!$C:$C,0)))</f>
        <v>-0.3</v>
      </c>
      <c r="M473" s="233">
        <f>IF(ISBLANK(INDEX('Policy Characteristics'!G:G,MATCH($C473,'Policy Characteristics'!$C:$C,0))),"",INDEX('Policy Characteristics'!G:G,MATCH($C473,'Policy Characteristics'!$C:$C,0)))</f>
        <v>0.6</v>
      </c>
      <c r="N473" s="233">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28" t="str">
        <f>IF(ISBLANK(INDEX('Policy Characteristics'!B:B,MATCH($C474,'Policy Characteristics'!$C:$C,0))),"",INDEX('Policy Characteristics'!B:B,MATCH($C474,'Policy Characteristics'!$C:$C,0)))</f>
        <v>Reduce Plant Downtime</v>
      </c>
      <c r="C474" s="79" t="str">
        <f t="shared" si="19"/>
        <v>Percentage Reduction in Plant Downtime</v>
      </c>
      <c r="D474" s="78" t="s">
        <v>1752</v>
      </c>
      <c r="E474" s="88"/>
      <c r="F474" s="78" t="s">
        <v>1750</v>
      </c>
      <c r="G474" s="78"/>
      <c r="H474" s="80">
        <v>1788</v>
      </c>
      <c r="I474" s="229" t="s">
        <v>44</v>
      </c>
      <c r="J474" s="230"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3">
        <f>IF(ISBLANK(INDEX('Policy Characteristics'!F:F,MATCH($C474,'Policy Characteristics'!$C:$C,0))),"",INDEX('Policy Characteristics'!F:F,MATCH($C474,'Policy Characteristics'!$C:$C,0)))</f>
        <v>-0.3</v>
      </c>
      <c r="M474" s="233">
        <f>IF(ISBLANK(INDEX('Policy Characteristics'!G:G,MATCH($C474,'Policy Characteristics'!$C:$C,0))),"",INDEX('Policy Characteristics'!G:G,MATCH($C474,'Policy Characteristics'!$C:$C,0)))</f>
        <v>0.6</v>
      </c>
      <c r="N474" s="233">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28" t="str">
        <f>IF(ISBLANK(INDEX('Policy Characteristics'!B:B,MATCH($C475,'Policy Characteristics'!$C:$C,0))),"",INDEX('Policy Characteristics'!B:B,MATCH($C475,'Policy Characteristics'!$C:$C,0)))</f>
        <v>Reduce Plant Downtime</v>
      </c>
      <c r="C475" s="79" t="str">
        <f t="shared" si="19"/>
        <v>Percentage Reduction in Plant Downtime</v>
      </c>
      <c r="D475" s="78" t="s">
        <v>1753</v>
      </c>
      <c r="E475" s="88"/>
      <c r="F475" s="78" t="s">
        <v>1751</v>
      </c>
      <c r="G475" s="78"/>
      <c r="H475" s="80">
        <v>2242</v>
      </c>
      <c r="I475" s="229" t="s">
        <v>44</v>
      </c>
      <c r="J475" s="230"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3">
        <f>IF(ISBLANK(INDEX('Policy Characteristics'!F:F,MATCH($C475,'Policy Characteristics'!$C:$C,0))),"",INDEX('Policy Characteristics'!F:F,MATCH($C475,'Policy Characteristics'!$C:$C,0)))</f>
        <v>-0.3</v>
      </c>
      <c r="M475" s="233">
        <f>IF(ISBLANK(INDEX('Policy Characteristics'!G:G,MATCH($C475,'Policy Characteristics'!$C:$C,0))),"",INDEX('Policy Characteristics'!G:G,MATCH($C475,'Policy Characteristics'!$C:$C,0)))</f>
        <v>0.6</v>
      </c>
      <c r="N475" s="233">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BAU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28"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29" t="s">
        <v>43</v>
      </c>
      <c r="J476" s="230"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3">
        <f>IF(ISBLANK(INDEX('Policy Characteristics'!F:F,MATCH($C476,'Policy Characteristics'!$C:$C,0))),"",INDEX('Policy Characteristics'!F:F,MATCH($C476,'Policy Characteristics'!$C:$C,0)))</f>
        <v>0</v>
      </c>
      <c r="M476" s="233">
        <f>IF(ISBLANK(INDEX('Policy Characteristics'!G:G,MATCH($C476,'Policy Characteristics'!$C:$C,0))),"",INDEX('Policy Characteristics'!G:G,MATCH($C476,'Policy Characteristics'!$C:$C,0)))</f>
        <v>0.9</v>
      </c>
      <c r="N476" s="233">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28"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29" t="s">
        <v>43</v>
      </c>
      <c r="J477" s="230"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3">
        <f>IF(ISBLANK(INDEX('Policy Characteristics'!F:F,MATCH($C477,'Policy Characteristics'!$C:$C,0))),"",INDEX('Policy Characteristics'!F:F,MATCH($C477,'Policy Characteristics'!$C:$C,0)))</f>
        <v>0</v>
      </c>
      <c r="M477" s="233">
        <f>IF(ISBLANK(INDEX('Policy Characteristics'!G:G,MATCH($C477,'Policy Characteristics'!$C:$C,0))),"",INDEX('Policy Characteristics'!G:G,MATCH($C477,'Policy Characteristics'!$C:$C,0)))</f>
        <v>0.9</v>
      </c>
      <c r="N477" s="233">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28"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29" t="s">
        <v>43</v>
      </c>
      <c r="J478" s="230"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3">
        <f>IF(ISBLANK(INDEX('Policy Characteristics'!F:F,MATCH($C478,'Policy Characteristics'!$C:$C,0))),"",INDEX('Policy Characteristics'!F:F,MATCH($C478,'Policy Characteristics'!$C:$C,0)))</f>
        <v>0</v>
      </c>
      <c r="M478" s="233">
        <f>IF(ISBLANK(INDEX('Policy Characteristics'!G:G,MATCH($C478,'Policy Characteristics'!$C:$C,0))),"",INDEX('Policy Characteristics'!G:G,MATCH($C478,'Policy Characteristics'!$C:$C,0)))</f>
        <v>0.9</v>
      </c>
      <c r="N478" s="233">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28"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29" t="s">
        <v>43</v>
      </c>
      <c r="J479" s="230"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3">
        <f>IF(ISBLANK(INDEX('Policy Characteristics'!F:F,MATCH($C479,'Policy Characteristics'!$C:$C,0))),"",INDEX('Policy Characteristics'!F:F,MATCH($C479,'Policy Characteristics'!$C:$C,0)))</f>
        <v>0</v>
      </c>
      <c r="M479" s="233">
        <f>IF(ISBLANK(INDEX('Policy Characteristics'!G:G,MATCH($C479,'Policy Characteristics'!$C:$C,0))),"",INDEX('Policy Characteristics'!G:G,MATCH($C479,'Policy Characteristics'!$C:$C,0)))</f>
        <v>0.4</v>
      </c>
      <c r="N479" s="233">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28"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29" t="s">
        <v>44</v>
      </c>
      <c r="J480" s="230"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3">
        <f>IF(ISBLANK(INDEX('Policy Characteristics'!F:F,MATCH($C480,'Policy Characteristics'!$C:$C,0))),"",INDEX('Policy Characteristics'!F:F,MATCH($C480,'Policy Characteristics'!$C:$C,0)))</f>
        <v>0</v>
      </c>
      <c r="M480" s="233">
        <f>IF(ISBLANK(INDEX('Policy Characteristics'!G:G,MATCH($C480,'Policy Characteristics'!$C:$C,0))),"",INDEX('Policy Characteristics'!G:G,MATCH($C480,'Policy Characteristics'!$C:$C,0)))</f>
        <v>0.95</v>
      </c>
      <c r="N480" s="233">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28" t="str">
        <f>IF(ISBLANK(INDEX('Policy Characteristics'!B:B,MATCH($C481,'Policy Characteristics'!$C:$C,0))),"",INDEX('Policy Characteristics'!B:B,MATCH($C481,'Policy Characteristics'!$C:$C,0)))</f>
        <v>Subsidy for Capacity Construction</v>
      </c>
      <c r="C481" s="79" t="str">
        <f>C$480</f>
        <v>Perc Subsidy for Elec Capacity Construction</v>
      </c>
      <c r="D481" s="78" t="s">
        <v>1660</v>
      </c>
      <c r="E481" s="88"/>
      <c r="F481" s="78" t="s">
        <v>1601</v>
      </c>
      <c r="G481" s="78"/>
      <c r="H481" s="80">
        <v>692</v>
      </c>
      <c r="I481" s="229" t="s">
        <v>44</v>
      </c>
      <c r="J481" s="230"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3">
        <f>IF(ISBLANK(INDEX('Policy Characteristics'!F:F,MATCH($C481,'Policy Characteristics'!$C:$C,0))),"",INDEX('Policy Characteristics'!F:F,MATCH($C481,'Policy Characteristics'!$C:$C,0)))</f>
        <v>0</v>
      </c>
      <c r="M481" s="233">
        <f>IF(ISBLANK(INDEX('Policy Characteristics'!G:G,MATCH($C481,'Policy Characteristics'!$C:$C,0))),"",INDEX('Policy Characteristics'!G:G,MATCH($C481,'Policy Characteristics'!$C:$C,0)))</f>
        <v>0.95</v>
      </c>
      <c r="N481" s="233">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28"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1661</v>
      </c>
      <c r="E482" s="88"/>
      <c r="F482" s="78" t="s">
        <v>1602</v>
      </c>
      <c r="G482" s="78"/>
      <c r="H482" s="80">
        <v>1789</v>
      </c>
      <c r="I482" s="229" t="s">
        <v>44</v>
      </c>
      <c r="J482" s="230"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3">
        <f>IF(ISBLANK(INDEX('Policy Characteristics'!F:F,MATCH($C482,'Policy Characteristics'!$C:$C,0))),"",INDEX('Policy Characteristics'!F:F,MATCH($C482,'Policy Characteristics'!$C:$C,0)))</f>
        <v>0</v>
      </c>
      <c r="M482" s="233">
        <f>IF(ISBLANK(INDEX('Policy Characteristics'!G:G,MATCH($C482,'Policy Characteristics'!$C:$C,0))),"",INDEX('Policy Characteristics'!G:G,MATCH($C482,'Policy Characteristics'!$C:$C,0)))</f>
        <v>0.95</v>
      </c>
      <c r="N482" s="233">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28"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1671</v>
      </c>
      <c r="G483" s="78"/>
      <c r="H483" s="80">
        <v>517</v>
      </c>
      <c r="I483" s="229" t="s">
        <v>43</v>
      </c>
      <c r="J483" s="230"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3">
        <f>IF(ISBLANK(INDEX('Policy Characteristics'!F:F,MATCH($C483,'Policy Characteristics'!$C:$C,0))),"",INDEX('Policy Characteristics'!F:F,MATCH($C483,'Policy Characteristics'!$C:$C,0)))</f>
        <v>0</v>
      </c>
      <c r="M483" s="233">
        <f>IF(ISBLANK(INDEX('Policy Characteristics'!G:G,MATCH($C483,'Policy Characteristics'!$C:$C,0))),"",INDEX('Policy Characteristics'!G:G,MATCH($C483,'Policy Characteristics'!$C:$C,0)))</f>
        <v>0.95</v>
      </c>
      <c r="N483" s="233">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28"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29" t="s">
        <v>44</v>
      </c>
      <c r="J484" s="230"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3">
        <f>IF(ISBLANK(INDEX('Policy Characteristics'!F:F,MATCH($C484,'Policy Characteristics'!$C:$C,0))),"",INDEX('Policy Characteristics'!F:F,MATCH($C484,'Policy Characteristics'!$C:$C,0)))</f>
        <v>0</v>
      </c>
      <c r="M484" s="233">
        <f>IF(ISBLANK(INDEX('Policy Characteristics'!G:G,MATCH($C484,'Policy Characteristics'!$C:$C,0))),"",INDEX('Policy Characteristics'!G:G,MATCH($C484,'Policy Characteristics'!$C:$C,0)))</f>
        <v>0.95</v>
      </c>
      <c r="N484" s="233">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28"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29" t="s">
        <v>43</v>
      </c>
      <c r="J485" s="230"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3">
        <f>IF(ISBLANK(INDEX('Policy Characteristics'!F:F,MATCH($C485,'Policy Characteristics'!$C:$C,0))),"",INDEX('Policy Characteristics'!F:F,MATCH($C485,'Policy Characteristics'!$C:$C,0)))</f>
        <v>0</v>
      </c>
      <c r="M485" s="233">
        <f>IF(ISBLANK(INDEX('Policy Characteristics'!G:G,MATCH($C485,'Policy Characteristics'!$C:$C,0))),"",INDEX('Policy Characteristics'!G:G,MATCH($C485,'Policy Characteristics'!$C:$C,0)))</f>
        <v>0.95</v>
      </c>
      <c r="N485" s="233">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28"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29" t="s">
        <v>43</v>
      </c>
      <c r="J486" s="230"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3">
        <f>IF(ISBLANK(INDEX('Policy Characteristics'!F:F,MATCH($C486,'Policy Characteristics'!$C:$C,0))),"",INDEX('Policy Characteristics'!F:F,MATCH($C486,'Policy Characteristics'!$C:$C,0)))</f>
        <v>0</v>
      </c>
      <c r="M486" s="233">
        <f>IF(ISBLANK(INDEX('Policy Characteristics'!G:G,MATCH($C486,'Policy Characteristics'!$C:$C,0))),"",INDEX('Policy Characteristics'!G:G,MATCH($C486,'Policy Characteristics'!$C:$C,0)))</f>
        <v>0.95</v>
      </c>
      <c r="N486" s="233">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28"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29" t="s">
        <v>43</v>
      </c>
      <c r="J487" s="230"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3">
        <f>IF(ISBLANK(INDEX('Policy Characteristics'!F:F,MATCH($C487,'Policy Characteristics'!$C:$C,0))),"",INDEX('Policy Characteristics'!F:F,MATCH($C487,'Policy Characteristics'!$C:$C,0)))</f>
        <v>0</v>
      </c>
      <c r="M487" s="233">
        <f>IF(ISBLANK(INDEX('Policy Characteristics'!G:G,MATCH($C487,'Policy Characteristics'!$C:$C,0))),"",INDEX('Policy Characteristics'!G:G,MATCH($C487,'Policy Characteristics'!$C:$C,0)))</f>
        <v>0.95</v>
      </c>
      <c r="N487" s="233">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28"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29" t="s">
        <v>43</v>
      </c>
      <c r="J488" s="230"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3">
        <f>IF(ISBLANK(INDEX('Policy Characteristics'!F:F,MATCH($C488,'Policy Characteristics'!$C:$C,0))),"",INDEX('Policy Characteristics'!F:F,MATCH($C488,'Policy Characteristics'!$C:$C,0)))</f>
        <v>0</v>
      </c>
      <c r="M488" s="233">
        <f>IF(ISBLANK(INDEX('Policy Characteristics'!G:G,MATCH($C488,'Policy Characteristics'!$C:$C,0))),"",INDEX('Policy Characteristics'!G:G,MATCH($C488,'Policy Characteristics'!$C:$C,0)))</f>
        <v>0.95</v>
      </c>
      <c r="N488" s="233">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28"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29" t="s">
        <v>43</v>
      </c>
      <c r="J489" s="230"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3">
        <f>IF(ISBLANK(INDEX('Policy Characteristics'!F:F,MATCH($C489,'Policy Characteristics'!$C:$C,0))),"",INDEX('Policy Characteristics'!F:F,MATCH($C489,'Policy Characteristics'!$C:$C,0)))</f>
        <v>0</v>
      </c>
      <c r="M489" s="233">
        <f>IF(ISBLANK(INDEX('Policy Characteristics'!G:G,MATCH($C489,'Policy Characteristics'!$C:$C,0))),"",INDEX('Policy Characteristics'!G:G,MATCH($C489,'Policy Characteristics'!$C:$C,0)))</f>
        <v>0.95</v>
      </c>
      <c r="N489" s="233">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28"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29" t="s">
        <v>44</v>
      </c>
      <c r="J490" s="230"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3">
        <f>IF(ISBLANK(INDEX('Policy Characteristics'!F:F,MATCH($C490,'Policy Characteristics'!$C:$C,0))),"",INDEX('Policy Characteristics'!F:F,MATCH($C490,'Policy Characteristics'!$C:$C,0)))</f>
        <v>0</v>
      </c>
      <c r="M490" s="233">
        <f>IF(ISBLANK(INDEX('Policy Characteristics'!G:G,MATCH($C490,'Policy Characteristics'!$C:$C,0))),"",INDEX('Policy Characteristics'!G:G,MATCH($C490,'Policy Characteristics'!$C:$C,0)))</f>
        <v>0.95</v>
      </c>
      <c r="N490" s="233">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28"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29" t="s">
        <v>44</v>
      </c>
      <c r="J491" s="230"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3">
        <f>IF(ISBLANK(INDEX('Policy Characteristics'!F:F,MATCH($C491,'Policy Characteristics'!$C:$C,0))),"",INDEX('Policy Characteristics'!F:F,MATCH($C491,'Policy Characteristics'!$C:$C,0)))</f>
        <v>0</v>
      </c>
      <c r="M491" s="233">
        <f>IF(ISBLANK(INDEX('Policy Characteristics'!G:G,MATCH($C491,'Policy Characteristics'!$C:$C,0))),"",INDEX('Policy Characteristics'!G:G,MATCH($C491,'Policy Characteristics'!$C:$C,0)))</f>
        <v>0.95</v>
      </c>
      <c r="N491" s="233">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28"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29" t="s">
        <v>44</v>
      </c>
      <c r="J492" s="230"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3">
        <f>IF(ISBLANK(INDEX('Policy Characteristics'!F:F,MATCH($C492,'Policy Characteristics'!$C:$C,0))),"",INDEX('Policy Characteristics'!F:F,MATCH($C492,'Policy Characteristics'!$C:$C,0)))</f>
        <v>0</v>
      </c>
      <c r="M492" s="233">
        <f>IF(ISBLANK(INDEX('Policy Characteristics'!G:G,MATCH($C492,'Policy Characteristics'!$C:$C,0))),"",INDEX('Policy Characteristics'!G:G,MATCH($C492,'Policy Characteristics'!$C:$C,0)))</f>
        <v>0.95</v>
      </c>
      <c r="N492" s="233">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28"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29" t="s">
        <v>43</v>
      </c>
      <c r="J493" s="230"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3">
        <f>IF(ISBLANK(INDEX('Policy Characteristics'!F:F,MATCH($C493,'Policy Characteristics'!$C:$C,0))),"",INDEX('Policy Characteristics'!F:F,MATCH($C493,'Policy Characteristics'!$C:$C,0)))</f>
        <v>0</v>
      </c>
      <c r="M493" s="233">
        <f>IF(ISBLANK(INDEX('Policy Characteristics'!G:G,MATCH($C493,'Policy Characteristics'!$C:$C,0))),"",INDEX('Policy Characteristics'!G:G,MATCH($C493,'Policy Characteristics'!$C:$C,0)))</f>
        <v>0.95</v>
      </c>
      <c r="N493" s="233">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28"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29" t="s">
        <v>44</v>
      </c>
      <c r="J494" s="230"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3">
        <f>IF(ISBLANK(INDEX('Policy Characteristics'!F:F,MATCH($C494,'Policy Characteristics'!$C:$C,0))),"",INDEX('Policy Characteristics'!F:F,MATCH($C494,'Policy Characteristics'!$C:$C,0)))</f>
        <v>0</v>
      </c>
      <c r="M494" s="233">
        <f>IF(ISBLANK(INDEX('Policy Characteristics'!G:G,MATCH($C494,'Policy Characteristics'!$C:$C,0))),"",INDEX('Policy Characteristics'!G:G,MATCH($C494,'Policy Characteristics'!$C:$C,0)))</f>
        <v>0.95</v>
      </c>
      <c r="N494" s="233">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28"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29" t="s">
        <v>44</v>
      </c>
      <c r="J495" s="230"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3">
        <f>IF(ISBLANK(INDEX('Policy Characteristics'!F:F,MATCH($C495,'Policy Characteristics'!$C:$C,0))),"",INDEX('Policy Characteristics'!F:F,MATCH($C495,'Policy Characteristics'!$C:$C,0)))</f>
        <v>0</v>
      </c>
      <c r="M495" s="233">
        <f>IF(ISBLANK(INDEX('Policy Characteristics'!G:G,MATCH($C495,'Policy Characteristics'!$C:$C,0))),"",INDEX('Policy Characteristics'!G:G,MATCH($C495,'Policy Characteristics'!$C:$C,0)))</f>
        <v>0.95</v>
      </c>
      <c r="N495" s="233">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28"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29" t="s">
        <v>44</v>
      </c>
      <c r="J496" s="230"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3">
        <f>IF(ISBLANK(INDEX('Policy Characteristics'!F:F,MATCH($C496,'Policy Characteristics'!$C:$C,0))),"",INDEX('Policy Characteristics'!F:F,MATCH($C496,'Policy Characteristics'!$C:$C,0)))</f>
        <v>0</v>
      </c>
      <c r="M496" s="233">
        <f>IF(ISBLANK(INDEX('Policy Characteristics'!G:G,MATCH($C496,'Policy Characteristics'!$C:$C,0))),"",INDEX('Policy Characteristics'!G:G,MATCH($C496,'Policy Characteristics'!$C:$C,0)))</f>
        <v>0.95</v>
      </c>
      <c r="N496" s="233">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28"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1659</v>
      </c>
      <c r="E497" s="88"/>
      <c r="F497" s="78" t="s">
        <v>1666</v>
      </c>
      <c r="G497" s="78"/>
      <c r="H497" s="80">
        <v>1790</v>
      </c>
      <c r="I497" s="229" t="s">
        <v>43</v>
      </c>
      <c r="J497" s="230"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3">
        <f>IF(ISBLANK(INDEX('Policy Characteristics'!F:F,MATCH($C497,'Policy Characteristics'!$C:$C,0))),"",INDEX('Policy Characteristics'!F:F,MATCH($C497,'Policy Characteristics'!$C:$C,0)))</f>
        <v>0</v>
      </c>
      <c r="M497" s="233">
        <f>IF(ISBLANK(INDEX('Policy Characteristics'!G:G,MATCH($C497,'Policy Characteristics'!$C:$C,0))),"",INDEX('Policy Characteristics'!G:G,MATCH($C497,'Policy Characteristics'!$C:$C,0)))</f>
        <v>0.95</v>
      </c>
      <c r="N497" s="233">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28"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1662</v>
      </c>
      <c r="E498" s="88"/>
      <c r="F498" s="78" t="s">
        <v>1667</v>
      </c>
      <c r="G498" s="78"/>
      <c r="H498" s="80">
        <v>1791</v>
      </c>
      <c r="I498" s="229" t="s">
        <v>43</v>
      </c>
      <c r="J498" s="230"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3">
        <f>IF(ISBLANK(INDEX('Policy Characteristics'!F:F,MATCH($C498,'Policy Characteristics'!$C:$C,0))),"",INDEX('Policy Characteristics'!F:F,MATCH($C498,'Policy Characteristics'!$C:$C,0)))</f>
        <v>0</v>
      </c>
      <c r="M498" s="233">
        <f>IF(ISBLANK(INDEX('Policy Characteristics'!G:G,MATCH($C498,'Policy Characteristics'!$C:$C,0))),"",INDEX('Policy Characteristics'!G:G,MATCH($C498,'Policy Characteristics'!$C:$C,0)))</f>
        <v>0.95</v>
      </c>
      <c r="N498" s="233">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28"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1663</v>
      </c>
      <c r="E499" s="88"/>
      <c r="F499" s="78" t="s">
        <v>1668</v>
      </c>
      <c r="G499" s="78"/>
      <c r="H499" s="80">
        <v>1792</v>
      </c>
      <c r="I499" s="229" t="s">
        <v>43</v>
      </c>
      <c r="J499" s="230"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3">
        <f>IF(ISBLANK(INDEX('Policy Characteristics'!F:F,MATCH($C499,'Policy Characteristics'!$C:$C,0))),"",INDEX('Policy Characteristics'!F:F,MATCH($C499,'Policy Characteristics'!$C:$C,0)))</f>
        <v>0</v>
      </c>
      <c r="M499" s="233">
        <f>IF(ISBLANK(INDEX('Policy Characteristics'!G:G,MATCH($C499,'Policy Characteristics'!$C:$C,0))),"",INDEX('Policy Characteristics'!G:G,MATCH($C499,'Policy Characteristics'!$C:$C,0)))</f>
        <v>0.95</v>
      </c>
      <c r="N499" s="233">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28"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1664</v>
      </c>
      <c r="E500" s="88"/>
      <c r="F500" s="78" t="s">
        <v>1669</v>
      </c>
      <c r="G500" s="78"/>
      <c r="H500" s="80">
        <v>1793</v>
      </c>
      <c r="I500" s="229" t="s">
        <v>43</v>
      </c>
      <c r="J500" s="230"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3">
        <f>IF(ISBLANK(INDEX('Policy Characteristics'!F:F,MATCH($C500,'Policy Characteristics'!$C:$C,0))),"",INDEX('Policy Characteristics'!F:F,MATCH($C500,'Policy Characteristics'!$C:$C,0)))</f>
        <v>0</v>
      </c>
      <c r="M500" s="233">
        <f>IF(ISBLANK(INDEX('Policy Characteristics'!G:G,MATCH($C500,'Policy Characteristics'!$C:$C,0))),"",INDEX('Policy Characteristics'!G:G,MATCH($C500,'Policy Characteristics'!$C:$C,0)))</f>
        <v>0.95</v>
      </c>
      <c r="N500" s="233">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28"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1665</v>
      </c>
      <c r="E501" s="88"/>
      <c r="F501" s="78" t="s">
        <v>1670</v>
      </c>
      <c r="G501" s="78"/>
      <c r="H501" s="80">
        <v>1794</v>
      </c>
      <c r="I501" s="229" t="s">
        <v>43</v>
      </c>
      <c r="J501" s="230"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3">
        <f>IF(ISBLANK(INDEX('Policy Characteristics'!F:F,MATCH($C501,'Policy Characteristics'!$C:$C,0))),"",INDEX('Policy Characteristics'!F:F,MATCH($C501,'Policy Characteristics'!$C:$C,0)))</f>
        <v>0</v>
      </c>
      <c r="M501" s="233">
        <f>IF(ISBLANK(INDEX('Policy Characteristics'!G:G,MATCH($C501,'Policy Characteristics'!$C:$C,0))),"",INDEX('Policy Characteristics'!G:G,MATCH($C501,'Policy Characteristics'!$C:$C,0)))</f>
        <v>0.95</v>
      </c>
      <c r="N501" s="233">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28"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1752</v>
      </c>
      <c r="E502" s="88"/>
      <c r="F502" s="78" t="s">
        <v>1750</v>
      </c>
      <c r="G502" s="78"/>
      <c r="H502" s="80">
        <v>1795</v>
      </c>
      <c r="I502" s="229" t="s">
        <v>43</v>
      </c>
      <c r="J502" s="230"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3">
        <f>IF(ISBLANK(INDEX('Policy Characteristics'!F:F,MATCH($C502,'Policy Characteristics'!$C:$C,0))),"",INDEX('Policy Characteristics'!F:F,MATCH($C502,'Policy Characteristics'!$C:$C,0)))</f>
        <v>0</v>
      </c>
      <c r="M502" s="233">
        <f>IF(ISBLANK(INDEX('Policy Characteristics'!G:G,MATCH($C502,'Policy Characteristics'!$C:$C,0))),"",INDEX('Policy Characteristics'!G:G,MATCH($C502,'Policy Characteristics'!$C:$C,0)))</f>
        <v>0.95</v>
      </c>
      <c r="N502" s="233">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28"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1753</v>
      </c>
      <c r="E503" s="88"/>
      <c r="F503" s="78" t="s">
        <v>1751</v>
      </c>
      <c r="G503" s="78"/>
      <c r="H503" s="80">
        <v>2243</v>
      </c>
      <c r="I503" s="229" t="s">
        <v>43</v>
      </c>
      <c r="J503" s="230"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3">
        <f>IF(ISBLANK(INDEX('Policy Characteristics'!F:F,MATCH($C503,'Policy Characteristics'!$C:$C,0))),"",INDEX('Policy Characteristics'!F:F,MATCH($C503,'Policy Characteristics'!$C:$C,0)))</f>
        <v>0</v>
      </c>
      <c r="M503" s="233">
        <f>IF(ISBLANK(INDEX('Policy Characteristics'!G:G,MATCH($C503,'Policy Characteristics'!$C:$C,0))),"",INDEX('Policy Characteristics'!G:G,MATCH($C503,'Policy Characteristics'!$C:$C,0)))</f>
        <v>0.95</v>
      </c>
      <c r="N503" s="233">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Wisconsin does not have a capacity construction subsidy. However, the Investment Tax Credit, a similar program for solar power, covers 30% of system costs through 2019, with declining amounts thereafter.//**Solar PV: **Wisconsin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**Wisconsin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28"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29" t="s">
        <v>44</v>
      </c>
      <c r="J504" s="230"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28"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1660</v>
      </c>
      <c r="E505" s="88"/>
      <c r="F505" s="78" t="s">
        <v>1601</v>
      </c>
      <c r="G505" s="78"/>
      <c r="H505" s="15">
        <v>1566</v>
      </c>
      <c r="I505" s="229" t="s">
        <v>44</v>
      </c>
      <c r="J505" s="230"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28" t="str">
        <f>IF(ISBLANK(INDEX('Policy Characteristics'!B:B,MATCH($C506,'Policy Characteristics'!$C:$C,0))),"",INDEX('Policy Characteristics'!B:B,MATCH($C506,'Policy Characteristics'!$C:$C,0)))</f>
        <v>Subsidy for Electricity Production</v>
      </c>
      <c r="C506" s="76" t="str">
        <f t="shared" si="22"/>
        <v>Subsidy for Elec Production by Fuel</v>
      </c>
      <c r="D506" s="78" t="s">
        <v>1661</v>
      </c>
      <c r="E506" s="88"/>
      <c r="F506" s="78" t="s">
        <v>1602</v>
      </c>
      <c r="G506" s="78"/>
      <c r="H506" s="15">
        <v>1796</v>
      </c>
      <c r="I506" s="229" t="s">
        <v>44</v>
      </c>
      <c r="J506" s="230"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28"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1671</v>
      </c>
      <c r="G507" s="78"/>
      <c r="H507" s="15">
        <v>1568</v>
      </c>
      <c r="I507" s="241" t="s">
        <v>43</v>
      </c>
      <c r="J507" s="230"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28"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1" t="s">
        <v>43</v>
      </c>
      <c r="J508" s="230"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28"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1" t="s">
        <v>43</v>
      </c>
      <c r="J509" s="230"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28"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1" t="s">
        <v>43</v>
      </c>
      <c r="J510" s="230"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28"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1" t="s">
        <v>43</v>
      </c>
      <c r="J511" s="230"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28"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1" t="s">
        <v>43</v>
      </c>
      <c r="J512" s="230"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28"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1" t="s">
        <v>43</v>
      </c>
      <c r="J513" s="230"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28"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29" t="s">
        <v>44</v>
      </c>
      <c r="J514" s="230"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28"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29" t="s">
        <v>44</v>
      </c>
      <c r="J515" s="230"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28"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29" t="s">
        <v>44</v>
      </c>
      <c r="J516" s="230"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28"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1" t="s">
        <v>43</v>
      </c>
      <c r="J517" s="230"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28"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29" t="s">
        <v>44</v>
      </c>
      <c r="J518" s="230"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28"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29" t="s">
        <v>44</v>
      </c>
      <c r="J519" s="230"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28"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29" t="s">
        <v>43</v>
      </c>
      <c r="J520" s="230"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28" t="str">
        <f>IF(ISBLANK(INDEX('Policy Characteristics'!B:B,MATCH($C521,'Policy Characteristics'!$C:$C,0))),"",INDEX('Policy Characteristics'!B:B,MATCH($C521,'Policy Characteristics'!$C:$C,0)))</f>
        <v>Subsidy for Electricity Production</v>
      </c>
      <c r="C521" s="76" t="str">
        <f t="shared" si="22"/>
        <v>Subsidy for Elec Production by Fuel</v>
      </c>
      <c r="D521" s="78" t="s">
        <v>1659</v>
      </c>
      <c r="E521" s="88"/>
      <c r="F521" s="78" t="s">
        <v>1666</v>
      </c>
      <c r="G521" s="78"/>
      <c r="H521" s="15">
        <v>1797</v>
      </c>
      <c r="I521" s="229" t="s">
        <v>43</v>
      </c>
      <c r="J521" s="230"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28" t="str">
        <f>IF(ISBLANK(INDEX('Policy Characteristics'!B:B,MATCH($C522,'Policy Characteristics'!$C:$C,0))),"",INDEX('Policy Characteristics'!B:B,MATCH($C522,'Policy Characteristics'!$C:$C,0)))</f>
        <v>Subsidy for Electricity Production</v>
      </c>
      <c r="C522" s="76" t="str">
        <f t="shared" si="22"/>
        <v>Subsidy for Elec Production by Fuel</v>
      </c>
      <c r="D522" s="78" t="s">
        <v>1662</v>
      </c>
      <c r="E522" s="88"/>
      <c r="F522" s="78" t="s">
        <v>1667</v>
      </c>
      <c r="G522" s="78"/>
      <c r="H522" s="15">
        <v>1798</v>
      </c>
      <c r="I522" s="229" t="s">
        <v>43</v>
      </c>
      <c r="J522" s="230"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28" t="str">
        <f>IF(ISBLANK(INDEX('Policy Characteristics'!B:B,MATCH($C523,'Policy Characteristics'!$C:$C,0))),"",INDEX('Policy Characteristics'!B:B,MATCH($C523,'Policy Characteristics'!$C:$C,0)))</f>
        <v>Subsidy for Electricity Production</v>
      </c>
      <c r="C523" s="76" t="str">
        <f t="shared" si="22"/>
        <v>Subsidy for Elec Production by Fuel</v>
      </c>
      <c r="D523" s="78" t="s">
        <v>1663</v>
      </c>
      <c r="E523" s="88"/>
      <c r="F523" s="78" t="s">
        <v>1668</v>
      </c>
      <c r="G523" s="78"/>
      <c r="H523" s="15">
        <v>1799</v>
      </c>
      <c r="I523" s="229" t="s">
        <v>43</v>
      </c>
      <c r="J523" s="230"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28" t="str">
        <f>IF(ISBLANK(INDEX('Policy Characteristics'!B:B,MATCH($C524,'Policy Characteristics'!$C:$C,0))),"",INDEX('Policy Characteristics'!B:B,MATCH($C524,'Policy Characteristics'!$C:$C,0)))</f>
        <v>Subsidy for Electricity Production</v>
      </c>
      <c r="C524" s="76" t="str">
        <f t="shared" si="22"/>
        <v>Subsidy for Elec Production by Fuel</v>
      </c>
      <c r="D524" s="78" t="s">
        <v>1664</v>
      </c>
      <c r="E524" s="88"/>
      <c r="F524" s="78" t="s">
        <v>1669</v>
      </c>
      <c r="G524" s="78"/>
      <c r="H524" s="15">
        <v>1800</v>
      </c>
      <c r="I524" s="229" t="s">
        <v>43</v>
      </c>
      <c r="J524" s="230"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28" t="str">
        <f>IF(ISBLANK(INDEX('Policy Characteristics'!B:B,MATCH($C525,'Policy Characteristics'!$C:$C,0))),"",INDEX('Policy Characteristics'!B:B,MATCH($C525,'Policy Characteristics'!$C:$C,0)))</f>
        <v>Subsidy for Electricity Production</v>
      </c>
      <c r="C525" s="76" t="str">
        <f t="shared" si="22"/>
        <v>Subsidy for Elec Production by Fuel</v>
      </c>
      <c r="D525" s="78" t="s">
        <v>1665</v>
      </c>
      <c r="E525" s="88"/>
      <c r="F525" s="78" t="s">
        <v>1670</v>
      </c>
      <c r="G525" s="78"/>
      <c r="H525" s="15">
        <v>1801</v>
      </c>
      <c r="I525" s="229" t="s">
        <v>43</v>
      </c>
      <c r="J525" s="230"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28" t="str">
        <f>IF(ISBLANK(INDEX('Policy Characteristics'!B:B,MATCH($C526,'Policy Characteristics'!$C:$C,0))),"",INDEX('Policy Characteristics'!B:B,MATCH($C526,'Policy Characteristics'!$C:$C,0)))</f>
        <v>Subsidy for Electricity Production</v>
      </c>
      <c r="C526" s="76" t="str">
        <f t="shared" si="22"/>
        <v>Subsidy for Elec Production by Fuel</v>
      </c>
      <c r="D526" s="78" t="s">
        <v>1752</v>
      </c>
      <c r="E526" s="88"/>
      <c r="F526" s="78" t="s">
        <v>1750</v>
      </c>
      <c r="G526" s="78"/>
      <c r="H526" s="15">
        <v>1802</v>
      </c>
      <c r="I526" s="229" t="s">
        <v>43</v>
      </c>
      <c r="J526" s="230"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28" t="str">
        <f>IF(ISBLANK(INDEX('Policy Characteristics'!B:B,MATCH($C527,'Policy Characteristics'!$C:$C,0))),"",INDEX('Policy Characteristics'!B:B,MATCH($C527,'Policy Characteristics'!$C:$C,0)))</f>
        <v>Subsidy for Electricity Production</v>
      </c>
      <c r="C527" s="76" t="str">
        <f t="shared" si="22"/>
        <v>Subsidy for Elec Production by Fuel</v>
      </c>
      <c r="D527" s="78" t="s">
        <v>1753</v>
      </c>
      <c r="E527" s="88"/>
      <c r="F527" s="78" t="s">
        <v>1751</v>
      </c>
      <c r="G527" s="78"/>
      <c r="H527" s="15">
        <v>2244</v>
      </c>
      <c r="I527" s="229" t="s">
        <v>43</v>
      </c>
      <c r="J527" s="230"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type(s).This is in addition to subsidies that exist in the BAU scenario.  // **Guidance for setting values:** The U.S. provides clean electricity tax credits as part of the Inflation Reduction Act (IRA). The BAU assumes IRA tax credits will begin phasing out after the year 2039, when electricity sector emissions reach the target of 25% below 2022 levels. Tax credits are claimed as either the Investment Tax Credit (per unit capacity) or Production Tax Credit (per unit electricity generation), depending on the plant type.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28" t="str">
        <f>IF(ISBLANK(INDEX('Policy Characteristics'!B:B,MATCH($C528,'Policy Characteristics'!$C:$C,0))),"",INDEX('Policy Characteristics'!B:B,MATCH($C528,'Policy Characteristics'!$C:$C,0)))</f>
        <v>Use EVs for Grid Balancing</v>
      </c>
      <c r="C528" t="s">
        <v>1745</v>
      </c>
      <c r="D528" s="78"/>
      <c r="E528" s="88"/>
      <c r="F528" s="78"/>
      <c r="G528" s="78"/>
      <c r="H528" s="15">
        <v>2235</v>
      </c>
      <c r="I528" s="229" t="s">
        <v>43</v>
      </c>
      <c r="J528" s="230"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1">
        <f>IF(ISBLANK(INDEX('Policy Characteristics'!F:F,MATCH($C528,'Policy Characteristics'!$C:$C,0))),"",INDEX('Policy Characteristics'!F:F,MATCH($C528,'Policy Characteristics'!$C:$C,0)))</f>
        <v>0</v>
      </c>
      <c r="M528" s="231">
        <f>IF(ISBLANK(INDEX('Policy Characteristics'!G:G,MATCH($C528,'Policy Characteristics'!$C:$C,0))),"",INDEX('Policy Characteristics'!G:G,MATCH($C528,'Policy Characteristics'!$C:$C,0)))</f>
        <v>1</v>
      </c>
      <c r="N528" s="231">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28" t="str">
        <f>IF(ISBLANK(INDEX('Policy Characteristics'!B:B,MATCH($C529,'Policy Characteristics'!$C:$C,0))),"",INDEX('Policy Characteristics'!B:B,MATCH($C529,'Policy Characteristics'!$C:$C,0)))</f>
        <v>Subsidy for Grid Battery Production</v>
      </c>
      <c r="C529" t="s">
        <v>2594</v>
      </c>
      <c r="D529" s="78"/>
      <c r="E529" s="88"/>
      <c r="F529" s="78"/>
      <c r="G529" s="78"/>
      <c r="H529" s="15">
        <v>2769</v>
      </c>
      <c r="I529" s="229" t="s">
        <v>43</v>
      </c>
      <c r="J529" s="230"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This is in addition to subsidies that exist in the BAU scenario. A negative value implies a tax or removal of subsidies.  // **Guidance for setting values:** The BAU scenario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28" t="str">
        <f>IF(ISBLANK(INDEX('Policy Characteristics'!B:B,MATCH($C530,'Policy Characteristics'!$C:$C,0))),"",INDEX('Policy Characteristics'!B:B,MATCH($C530,'Policy Characteristics'!$C:$C,0)))</f>
        <v>Subsidy for Grid Battery Output</v>
      </c>
      <c r="C530" t="s">
        <v>1798</v>
      </c>
      <c r="D530" s="78"/>
      <c r="E530" s="88"/>
      <c r="F530" s="78"/>
      <c r="G530" s="78"/>
      <c r="H530" s="15">
        <v>2258</v>
      </c>
      <c r="I530" s="229" t="s">
        <v>43</v>
      </c>
      <c r="J530" s="230"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28" t="str">
        <f>IF(ISBLANK(INDEX('Policy Characteristics'!B:B,MATCH($C531,'Policy Characteristics'!$C:$C,0))),"",INDEX('Policy Characteristics'!B:B,MATCH($C531,'Policy Characteristics'!$C:$C,0)))</f>
        <v>Subsidy for Grid Battery Capacity</v>
      </c>
      <c r="C531" t="s">
        <v>1802</v>
      </c>
      <c r="D531" s="78"/>
      <c r="E531" s="88"/>
      <c r="F531" s="78"/>
      <c r="G531" s="78"/>
      <c r="H531" s="15">
        <v>2259</v>
      </c>
      <c r="I531" s="229" t="s">
        <v>43</v>
      </c>
      <c r="J531" s="230"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1">
        <f>IF(ISBLANK(INDEX('Policy Characteristics'!F:F,MATCH($C531,'Policy Characteristics'!$C:$C,0))),"",INDEX('Policy Characteristics'!F:F,MATCH($C531,'Policy Characteristics'!$C:$C,0)))</f>
        <v>-1</v>
      </c>
      <c r="M531" s="231">
        <f>IF(ISBLANK(INDEX('Policy Characteristics'!G:G,MATCH($C531,'Policy Characteristics'!$C:$C,0))),"",INDEX('Policy Characteristics'!G:G,MATCH($C531,'Policy Characteristics'!$C:$C,0)))</f>
        <v>1</v>
      </c>
      <c r="N531" s="231">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The BAU scenario assumes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28" t="str">
        <f>IF(ISBLANK(INDEX('Policy Characteristics'!B:B,MATCH($C532,'Policy Characteristics'!$C:$C,0))),"",INDEX('Policy Characteristics'!B:B,MATCH($C532,'Policy Characteristics'!$C:$C,0)))</f>
        <v>Electricity CCS Subsidy</v>
      </c>
      <c r="C532" t="s">
        <v>1808</v>
      </c>
      <c r="D532" s="88" t="s">
        <v>445</v>
      </c>
      <c r="F532" s="88" t="s">
        <v>444</v>
      </c>
      <c r="H532" s="15">
        <v>2260</v>
      </c>
      <c r="I532" t="s">
        <v>44</v>
      </c>
      <c r="J532" s="230"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1">
        <f>IF(ISBLANK(INDEX('Policy Characteristics'!F:F,MATCH($C532,'Policy Characteristics'!$C:$C,0))),"",INDEX('Policy Characteristics'!F:F,MATCH($C532,'Policy Characteristics'!$C:$C,0)))</f>
        <v>-100</v>
      </c>
      <c r="M532" s="231">
        <f>IF(ISBLANK(INDEX('Policy Characteristics'!G:G,MATCH($C532,'Policy Characteristics'!$C:$C,0))),"",INDEX('Policy Characteristics'!G:G,MATCH($C532,'Policy Characteristics'!$C:$C,0)))</f>
        <v>100</v>
      </c>
      <c r="N532" s="231">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28" t="str">
        <f>IF(ISBLANK(INDEX('Policy Characteristics'!B:B,MATCH($C533,'Policy Characteristics'!$C:$C,0))),"",INDEX('Policy Characteristics'!B:B,MATCH($C533,'Policy Characteristics'!$C:$C,0)))</f>
        <v>Electricity CCS Subsidy</v>
      </c>
      <c r="C533" s="76" t="str">
        <f>$C$532</f>
        <v>Additional Subsidy for Elec CCS</v>
      </c>
      <c r="D533" s="78" t="s">
        <v>1660</v>
      </c>
      <c r="F533" s="78" t="s">
        <v>1601</v>
      </c>
      <c r="H533" s="15">
        <v>2261</v>
      </c>
      <c r="I533" t="s">
        <v>44</v>
      </c>
      <c r="J533" s="230"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1">
        <f>IF(ISBLANK(INDEX('Policy Characteristics'!F:F,MATCH($C533,'Policy Characteristics'!$C:$C,0))),"",INDEX('Policy Characteristics'!F:F,MATCH($C533,'Policy Characteristics'!$C:$C,0)))</f>
        <v>-100</v>
      </c>
      <c r="M533" s="231">
        <f>IF(ISBLANK(INDEX('Policy Characteristics'!G:G,MATCH($C533,'Policy Characteristics'!$C:$C,0))),"",INDEX('Policy Characteristics'!G:G,MATCH($C533,'Policy Characteristics'!$C:$C,0)))</f>
        <v>100</v>
      </c>
      <c r="N533" s="231">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28" t="str">
        <f>IF(ISBLANK(INDEX('Policy Characteristics'!B:B,MATCH($C534,'Policy Characteristics'!$C:$C,0))),"",INDEX('Policy Characteristics'!B:B,MATCH($C534,'Policy Characteristics'!$C:$C,0)))</f>
        <v>Electricity CCS Subsidy</v>
      </c>
      <c r="C534" s="76" t="str">
        <f t="shared" ref="C534:C555" si="23">$C$532</f>
        <v>Additional Subsidy for Elec CCS</v>
      </c>
      <c r="D534" s="78" t="s">
        <v>1661</v>
      </c>
      <c r="F534" s="78" t="s">
        <v>1602</v>
      </c>
      <c r="H534" s="15">
        <v>2262</v>
      </c>
      <c r="I534" t="s">
        <v>44</v>
      </c>
      <c r="J534" s="230"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1">
        <f>IF(ISBLANK(INDEX('Policy Characteristics'!F:F,MATCH($C534,'Policy Characteristics'!$C:$C,0))),"",INDEX('Policy Characteristics'!F:F,MATCH($C534,'Policy Characteristics'!$C:$C,0)))</f>
        <v>-100</v>
      </c>
      <c r="M534" s="231">
        <f>IF(ISBLANK(INDEX('Policy Characteristics'!G:G,MATCH($C534,'Policy Characteristics'!$C:$C,0))),"",INDEX('Policy Characteristics'!G:G,MATCH($C534,'Policy Characteristics'!$C:$C,0)))</f>
        <v>100</v>
      </c>
      <c r="N534" s="231">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28"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1671</v>
      </c>
      <c r="H535" s="15">
        <v>2263</v>
      </c>
      <c r="I535" t="s">
        <v>44</v>
      </c>
      <c r="J535" s="230"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1">
        <f>IF(ISBLANK(INDEX('Policy Characteristics'!F:F,MATCH($C535,'Policy Characteristics'!$C:$C,0))),"",INDEX('Policy Characteristics'!F:F,MATCH($C535,'Policy Characteristics'!$C:$C,0)))</f>
        <v>-100</v>
      </c>
      <c r="M535" s="231">
        <f>IF(ISBLANK(INDEX('Policy Characteristics'!G:G,MATCH($C535,'Policy Characteristics'!$C:$C,0))),"",INDEX('Policy Characteristics'!G:G,MATCH($C535,'Policy Characteristics'!$C:$C,0)))</f>
        <v>100</v>
      </c>
      <c r="N535" s="231">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28"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0"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1">
        <f>IF(ISBLANK(INDEX('Policy Characteristics'!F:F,MATCH($C536,'Policy Characteristics'!$C:$C,0))),"",INDEX('Policy Characteristics'!F:F,MATCH($C536,'Policy Characteristics'!$C:$C,0)))</f>
        <v>-100</v>
      </c>
      <c r="M536" s="231">
        <f>IF(ISBLANK(INDEX('Policy Characteristics'!G:G,MATCH($C536,'Policy Characteristics'!$C:$C,0))),"",INDEX('Policy Characteristics'!G:G,MATCH($C536,'Policy Characteristics'!$C:$C,0)))</f>
        <v>100</v>
      </c>
      <c r="N536" s="231">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28"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0"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1">
        <f>IF(ISBLANK(INDEX('Policy Characteristics'!F:F,MATCH($C537,'Policy Characteristics'!$C:$C,0))),"",INDEX('Policy Characteristics'!F:F,MATCH($C537,'Policy Characteristics'!$C:$C,0)))</f>
        <v>-100</v>
      </c>
      <c r="M537" s="231">
        <f>IF(ISBLANK(INDEX('Policy Characteristics'!G:G,MATCH($C537,'Policy Characteristics'!$C:$C,0))),"",INDEX('Policy Characteristics'!G:G,MATCH($C537,'Policy Characteristics'!$C:$C,0)))</f>
        <v>100</v>
      </c>
      <c r="N537" s="231">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28"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0"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1">
        <f>IF(ISBLANK(INDEX('Policy Characteristics'!F:F,MATCH($C538,'Policy Characteristics'!$C:$C,0))),"",INDEX('Policy Characteristics'!F:F,MATCH($C538,'Policy Characteristics'!$C:$C,0)))</f>
        <v>-100</v>
      </c>
      <c r="M538" s="231">
        <f>IF(ISBLANK(INDEX('Policy Characteristics'!G:G,MATCH($C538,'Policy Characteristics'!$C:$C,0))),"",INDEX('Policy Characteristics'!G:G,MATCH($C538,'Policy Characteristics'!$C:$C,0)))</f>
        <v>100</v>
      </c>
      <c r="N538" s="231">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28"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0"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1">
        <f>IF(ISBLANK(INDEX('Policy Characteristics'!F:F,MATCH($C539,'Policy Characteristics'!$C:$C,0))),"",INDEX('Policy Characteristics'!F:F,MATCH($C539,'Policy Characteristics'!$C:$C,0)))</f>
        <v>-100</v>
      </c>
      <c r="M539" s="231">
        <f>IF(ISBLANK(INDEX('Policy Characteristics'!G:G,MATCH($C539,'Policy Characteristics'!$C:$C,0))),"",INDEX('Policy Characteristics'!G:G,MATCH($C539,'Policy Characteristics'!$C:$C,0)))</f>
        <v>100</v>
      </c>
      <c r="N539" s="231">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28"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0"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1">
        <f>IF(ISBLANK(INDEX('Policy Characteristics'!F:F,MATCH($C540,'Policy Characteristics'!$C:$C,0))),"",INDEX('Policy Characteristics'!F:F,MATCH($C540,'Policy Characteristics'!$C:$C,0)))</f>
        <v>-100</v>
      </c>
      <c r="M540" s="231">
        <f>IF(ISBLANK(INDEX('Policy Characteristics'!G:G,MATCH($C540,'Policy Characteristics'!$C:$C,0))),"",INDEX('Policy Characteristics'!G:G,MATCH($C540,'Policy Characteristics'!$C:$C,0)))</f>
        <v>100</v>
      </c>
      <c r="N540" s="231">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28"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0"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1">
        <f>IF(ISBLANK(INDEX('Policy Characteristics'!F:F,MATCH($C541,'Policy Characteristics'!$C:$C,0))),"",INDEX('Policy Characteristics'!F:F,MATCH($C541,'Policy Characteristics'!$C:$C,0)))</f>
        <v>-100</v>
      </c>
      <c r="M541" s="231">
        <f>IF(ISBLANK(INDEX('Policy Characteristics'!G:G,MATCH($C541,'Policy Characteristics'!$C:$C,0))),"",INDEX('Policy Characteristics'!G:G,MATCH($C541,'Policy Characteristics'!$C:$C,0)))</f>
        <v>100</v>
      </c>
      <c r="N541" s="231">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28"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0"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1">
        <f>IF(ISBLANK(INDEX('Policy Characteristics'!F:F,MATCH($C542,'Policy Characteristics'!$C:$C,0))),"",INDEX('Policy Characteristics'!F:F,MATCH($C542,'Policy Characteristics'!$C:$C,0)))</f>
        <v>-100</v>
      </c>
      <c r="M542" s="231">
        <f>IF(ISBLANK(INDEX('Policy Characteristics'!G:G,MATCH($C542,'Policy Characteristics'!$C:$C,0))),"",INDEX('Policy Characteristics'!G:G,MATCH($C542,'Policy Characteristics'!$C:$C,0)))</f>
        <v>100</v>
      </c>
      <c r="N542" s="231">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28"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0"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1">
        <f>IF(ISBLANK(INDEX('Policy Characteristics'!F:F,MATCH($C543,'Policy Characteristics'!$C:$C,0))),"",INDEX('Policy Characteristics'!F:F,MATCH($C543,'Policy Characteristics'!$C:$C,0)))</f>
        <v>-100</v>
      </c>
      <c r="M543" s="231">
        <f>IF(ISBLANK(INDEX('Policy Characteristics'!G:G,MATCH($C543,'Policy Characteristics'!$C:$C,0))),"",INDEX('Policy Characteristics'!G:G,MATCH($C543,'Policy Characteristics'!$C:$C,0)))</f>
        <v>100</v>
      </c>
      <c r="N543" s="231">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28"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0"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1">
        <f>IF(ISBLANK(INDEX('Policy Characteristics'!F:F,MATCH($C544,'Policy Characteristics'!$C:$C,0))),"",INDEX('Policy Characteristics'!F:F,MATCH($C544,'Policy Characteristics'!$C:$C,0)))</f>
        <v>-100</v>
      </c>
      <c r="M544" s="231">
        <f>IF(ISBLANK(INDEX('Policy Characteristics'!G:G,MATCH($C544,'Policy Characteristics'!$C:$C,0))),"",INDEX('Policy Characteristics'!G:G,MATCH($C544,'Policy Characteristics'!$C:$C,0)))</f>
        <v>100</v>
      </c>
      <c r="N544" s="231">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28"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0"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1">
        <f>IF(ISBLANK(INDEX('Policy Characteristics'!F:F,MATCH($C545,'Policy Characteristics'!$C:$C,0))),"",INDEX('Policy Characteristics'!F:F,MATCH($C545,'Policy Characteristics'!$C:$C,0)))</f>
        <v>-100</v>
      </c>
      <c r="M545" s="231">
        <f>IF(ISBLANK(INDEX('Policy Characteristics'!G:G,MATCH($C545,'Policy Characteristics'!$C:$C,0))),"",INDEX('Policy Characteristics'!G:G,MATCH($C545,'Policy Characteristics'!$C:$C,0)))</f>
        <v>100</v>
      </c>
      <c r="N545" s="231">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28"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0"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1">
        <f>IF(ISBLANK(INDEX('Policy Characteristics'!F:F,MATCH($C546,'Policy Characteristics'!$C:$C,0))),"",INDEX('Policy Characteristics'!F:F,MATCH($C546,'Policy Characteristics'!$C:$C,0)))</f>
        <v>-100</v>
      </c>
      <c r="M546" s="231">
        <f>IF(ISBLANK(INDEX('Policy Characteristics'!G:G,MATCH($C546,'Policy Characteristics'!$C:$C,0))),"",INDEX('Policy Characteristics'!G:G,MATCH($C546,'Policy Characteristics'!$C:$C,0)))</f>
        <v>100</v>
      </c>
      <c r="N546" s="231">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28"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0"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1">
        <f>IF(ISBLANK(INDEX('Policy Characteristics'!F:F,MATCH($C547,'Policy Characteristics'!$C:$C,0))),"",INDEX('Policy Characteristics'!F:F,MATCH($C547,'Policy Characteristics'!$C:$C,0)))</f>
        <v>-100</v>
      </c>
      <c r="M547" s="231">
        <f>IF(ISBLANK(INDEX('Policy Characteristics'!G:G,MATCH($C547,'Policy Characteristics'!$C:$C,0))),"",INDEX('Policy Characteristics'!G:G,MATCH($C547,'Policy Characteristics'!$C:$C,0)))</f>
        <v>100</v>
      </c>
      <c r="N547" s="231">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28"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0"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1">
        <f>IF(ISBLANK(INDEX('Policy Characteristics'!F:F,MATCH($C548,'Policy Characteristics'!$C:$C,0))),"",INDEX('Policy Characteristics'!F:F,MATCH($C548,'Policy Characteristics'!$C:$C,0)))</f>
        <v>-100</v>
      </c>
      <c r="M548" s="231">
        <f>IF(ISBLANK(INDEX('Policy Characteristics'!G:G,MATCH($C548,'Policy Characteristics'!$C:$C,0))),"",INDEX('Policy Characteristics'!G:G,MATCH($C548,'Policy Characteristics'!$C:$C,0)))</f>
        <v>100</v>
      </c>
      <c r="N548" s="231">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28" t="str">
        <f>IF(ISBLANK(INDEX('Policy Characteristics'!B:B,MATCH($C549,'Policy Characteristics'!$C:$C,0))),"",INDEX('Policy Characteristics'!B:B,MATCH($C549,'Policy Characteristics'!$C:$C,0)))</f>
        <v>Electricity CCS Subsidy</v>
      </c>
      <c r="C549" s="76" t="str">
        <f t="shared" si="23"/>
        <v>Additional Subsidy for Elec CCS</v>
      </c>
      <c r="D549" s="78" t="s">
        <v>1659</v>
      </c>
      <c r="F549" s="78" t="s">
        <v>1666</v>
      </c>
      <c r="H549" s="15">
        <v>2277</v>
      </c>
      <c r="I549" t="s">
        <v>43</v>
      </c>
      <c r="J549" s="230"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1">
        <f>IF(ISBLANK(INDEX('Policy Characteristics'!F:F,MATCH($C549,'Policy Characteristics'!$C:$C,0))),"",INDEX('Policy Characteristics'!F:F,MATCH($C549,'Policy Characteristics'!$C:$C,0)))</f>
        <v>-100</v>
      </c>
      <c r="M549" s="231">
        <f>IF(ISBLANK(INDEX('Policy Characteristics'!G:G,MATCH($C549,'Policy Characteristics'!$C:$C,0))),"",INDEX('Policy Characteristics'!G:G,MATCH($C549,'Policy Characteristics'!$C:$C,0)))</f>
        <v>100</v>
      </c>
      <c r="N549" s="231">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28" t="str">
        <f>IF(ISBLANK(INDEX('Policy Characteristics'!B:B,MATCH($C550,'Policy Characteristics'!$C:$C,0))),"",INDEX('Policy Characteristics'!B:B,MATCH($C550,'Policy Characteristics'!$C:$C,0)))</f>
        <v>Electricity CCS Subsidy</v>
      </c>
      <c r="C550" s="76" t="str">
        <f t="shared" si="23"/>
        <v>Additional Subsidy for Elec CCS</v>
      </c>
      <c r="D550" s="78" t="s">
        <v>1662</v>
      </c>
      <c r="F550" s="78" t="s">
        <v>1667</v>
      </c>
      <c r="H550" s="15">
        <v>2278</v>
      </c>
      <c r="I550" t="s">
        <v>43</v>
      </c>
      <c r="J550" s="230"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1">
        <f>IF(ISBLANK(INDEX('Policy Characteristics'!F:F,MATCH($C550,'Policy Characteristics'!$C:$C,0))),"",INDEX('Policy Characteristics'!F:F,MATCH($C550,'Policy Characteristics'!$C:$C,0)))</f>
        <v>-100</v>
      </c>
      <c r="M550" s="231">
        <f>IF(ISBLANK(INDEX('Policy Characteristics'!G:G,MATCH($C550,'Policy Characteristics'!$C:$C,0))),"",INDEX('Policy Characteristics'!G:G,MATCH($C550,'Policy Characteristics'!$C:$C,0)))</f>
        <v>100</v>
      </c>
      <c r="N550" s="231">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28" t="str">
        <f>IF(ISBLANK(INDEX('Policy Characteristics'!B:B,MATCH($C551,'Policy Characteristics'!$C:$C,0))),"",INDEX('Policy Characteristics'!B:B,MATCH($C551,'Policy Characteristics'!$C:$C,0)))</f>
        <v>Electricity CCS Subsidy</v>
      </c>
      <c r="C551" s="76" t="str">
        <f t="shared" si="23"/>
        <v>Additional Subsidy for Elec CCS</v>
      </c>
      <c r="D551" s="78" t="s">
        <v>1663</v>
      </c>
      <c r="F551" s="78" t="s">
        <v>1668</v>
      </c>
      <c r="H551" s="15">
        <v>2279</v>
      </c>
      <c r="I551" t="s">
        <v>43</v>
      </c>
      <c r="J551" s="230"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1">
        <f>IF(ISBLANK(INDEX('Policy Characteristics'!F:F,MATCH($C551,'Policy Characteristics'!$C:$C,0))),"",INDEX('Policy Characteristics'!F:F,MATCH($C551,'Policy Characteristics'!$C:$C,0)))</f>
        <v>-100</v>
      </c>
      <c r="M551" s="231">
        <f>IF(ISBLANK(INDEX('Policy Characteristics'!G:G,MATCH($C551,'Policy Characteristics'!$C:$C,0))),"",INDEX('Policy Characteristics'!G:G,MATCH($C551,'Policy Characteristics'!$C:$C,0)))</f>
        <v>100</v>
      </c>
      <c r="N551" s="231">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28" t="str">
        <f>IF(ISBLANK(INDEX('Policy Characteristics'!B:B,MATCH($C552,'Policy Characteristics'!$C:$C,0))),"",INDEX('Policy Characteristics'!B:B,MATCH($C552,'Policy Characteristics'!$C:$C,0)))</f>
        <v>Electricity CCS Subsidy</v>
      </c>
      <c r="C552" s="76" t="str">
        <f t="shared" si="23"/>
        <v>Additional Subsidy for Elec CCS</v>
      </c>
      <c r="D552" s="78" t="s">
        <v>1664</v>
      </c>
      <c r="F552" s="78" t="s">
        <v>1669</v>
      </c>
      <c r="H552" s="15">
        <v>2280</v>
      </c>
      <c r="I552" t="s">
        <v>43</v>
      </c>
      <c r="J552" s="230"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1">
        <f>IF(ISBLANK(INDEX('Policy Characteristics'!F:F,MATCH($C552,'Policy Characteristics'!$C:$C,0))),"",INDEX('Policy Characteristics'!F:F,MATCH($C552,'Policy Characteristics'!$C:$C,0)))</f>
        <v>-100</v>
      </c>
      <c r="M552" s="231">
        <f>IF(ISBLANK(INDEX('Policy Characteristics'!G:G,MATCH($C552,'Policy Characteristics'!$C:$C,0))),"",INDEX('Policy Characteristics'!G:G,MATCH($C552,'Policy Characteristics'!$C:$C,0)))</f>
        <v>100</v>
      </c>
      <c r="N552" s="231">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28" t="str">
        <f>IF(ISBLANK(INDEX('Policy Characteristics'!B:B,MATCH($C553,'Policy Characteristics'!$C:$C,0))),"",INDEX('Policy Characteristics'!B:B,MATCH($C553,'Policy Characteristics'!$C:$C,0)))</f>
        <v>Electricity CCS Subsidy</v>
      </c>
      <c r="C553" s="76" t="str">
        <f t="shared" si="23"/>
        <v>Additional Subsidy for Elec CCS</v>
      </c>
      <c r="D553" s="78" t="s">
        <v>1665</v>
      </c>
      <c r="F553" s="78" t="s">
        <v>1670</v>
      </c>
      <c r="H553" s="15">
        <v>2281</v>
      </c>
      <c r="I553" t="s">
        <v>44</v>
      </c>
      <c r="J553" s="230"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1">
        <f>IF(ISBLANK(INDEX('Policy Characteristics'!F:F,MATCH($C553,'Policy Characteristics'!$C:$C,0))),"",INDEX('Policy Characteristics'!F:F,MATCH($C553,'Policy Characteristics'!$C:$C,0)))</f>
        <v>-100</v>
      </c>
      <c r="M553" s="231">
        <f>IF(ISBLANK(INDEX('Policy Characteristics'!G:G,MATCH($C553,'Policy Characteristics'!$C:$C,0))),"",INDEX('Policy Characteristics'!G:G,MATCH($C553,'Policy Characteristics'!$C:$C,0)))</f>
        <v>100</v>
      </c>
      <c r="N553" s="231">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28" t="str">
        <f>IF(ISBLANK(INDEX('Policy Characteristics'!B:B,MATCH($C554,'Policy Characteristics'!$C:$C,0))),"",INDEX('Policy Characteristics'!B:B,MATCH($C554,'Policy Characteristics'!$C:$C,0)))</f>
        <v>Electricity CCS Subsidy</v>
      </c>
      <c r="C554" s="76" t="str">
        <f t="shared" si="23"/>
        <v>Additional Subsidy for Elec CCS</v>
      </c>
      <c r="D554" s="78" t="s">
        <v>1752</v>
      </c>
      <c r="F554" s="78" t="s">
        <v>1750</v>
      </c>
      <c r="H554" s="15">
        <v>2282</v>
      </c>
      <c r="I554" t="s">
        <v>44</v>
      </c>
      <c r="J554" s="230"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1">
        <f>IF(ISBLANK(INDEX('Policy Characteristics'!F:F,MATCH($C554,'Policy Characteristics'!$C:$C,0))),"",INDEX('Policy Characteristics'!F:F,MATCH($C554,'Policy Characteristics'!$C:$C,0)))</f>
        <v>-100</v>
      </c>
      <c r="M554" s="231">
        <f>IF(ISBLANK(INDEX('Policy Characteristics'!G:G,MATCH($C554,'Policy Characteristics'!$C:$C,0))),"",INDEX('Policy Characteristics'!G:G,MATCH($C554,'Policy Characteristics'!$C:$C,0)))</f>
        <v>100</v>
      </c>
      <c r="N554" s="231">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28" t="str">
        <f>IF(ISBLANK(INDEX('Policy Characteristics'!B:B,MATCH($C555,'Policy Characteristics'!$C:$C,0))),"",INDEX('Policy Characteristics'!B:B,MATCH($C555,'Policy Characteristics'!$C:$C,0)))</f>
        <v>Electricity CCS Subsidy</v>
      </c>
      <c r="C555" s="76" t="str">
        <f t="shared" si="23"/>
        <v>Additional Subsidy for Elec CCS</v>
      </c>
      <c r="D555" s="78" t="s">
        <v>1753</v>
      </c>
      <c r="F555" s="78" t="s">
        <v>1751</v>
      </c>
      <c r="H555" s="15">
        <v>2283</v>
      </c>
      <c r="I555" t="s">
        <v>44</v>
      </c>
      <c r="J555" s="230"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1">
        <f>IF(ISBLANK(INDEX('Policy Characteristics'!F:F,MATCH($C555,'Policy Characteristics'!$C:$C,0))),"",INDEX('Policy Characteristics'!F:F,MATCH($C555,'Policy Characteristics'!$C:$C,0)))</f>
        <v>-100</v>
      </c>
      <c r="M555" s="231">
        <f>IF(ISBLANK(INDEX('Policy Characteristics'!G:G,MATCH($C555,'Policy Characteristics'!$C:$C,0))),"",INDEX('Policy Characteristics'!G:G,MATCH($C555,'Policy Characteristics'!$C:$C,0)))</f>
        <v>100</v>
      </c>
      <c r="N555" s="231">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A negative value implies a tax or removal of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2439</v>
      </c>
      <c r="J556" s="160" t="s">
        <v>1360</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1411</v>
      </c>
      <c r="D557" s="114" t="s">
        <v>1300</v>
      </c>
      <c r="E557" s="242"/>
      <c r="F557" s="58" t="s">
        <v>1325</v>
      </c>
      <c r="G557" s="114"/>
      <c r="H557" s="158">
        <v>1537</v>
      </c>
      <c r="I557" s="159" t="s">
        <v>2440</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3">
        <f>IF(ISBLANK(INDEX('Policy Characteristics'!F:F,MATCH($C557,'Policy Characteristics'!$C:$C,0))),"",INDEX('Policy Characteristics'!F:F,MATCH($C557,'Policy Characteristics'!$C:$C,0)))</f>
        <v>0</v>
      </c>
      <c r="M557" s="243">
        <f>IF(ISBLANK(INDEX('Policy Characteristics'!G:G,MATCH($C557,'Policy Characteristics'!$C:$C,0))),"",INDEX('Policy Characteristics'!G:G,MATCH($C557,'Policy Characteristics'!$C:$C,0)))</f>
        <v>0.5</v>
      </c>
      <c r="N557" s="243">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2" t="s">
        <v>1301</v>
      </c>
      <c r="E558" s="242"/>
      <c r="F558" s="58" t="s">
        <v>999</v>
      </c>
      <c r="G558" s="244"/>
      <c r="H558" s="158">
        <v>1538</v>
      </c>
      <c r="I558" s="159" t="s">
        <v>2440</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3">
        <f>IF(ISBLANK(INDEX('Policy Characteristics'!F:F,MATCH($C558,'Policy Characteristics'!$C:$C,0))),"",INDEX('Policy Characteristics'!F:F,MATCH($C558,'Policy Characteristics'!$C:$C,0)))</f>
        <v>0</v>
      </c>
      <c r="M558" s="243">
        <f>IF(ISBLANK(INDEX('Policy Characteristics'!G:G,MATCH($C558,'Policy Characteristics'!$C:$C,0))),"",INDEX('Policy Characteristics'!G:G,MATCH($C558,'Policy Characteristics'!$C:$C,0)))</f>
        <v>0.5</v>
      </c>
      <c r="N558" s="243">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2" t="s">
        <v>1302</v>
      </c>
      <c r="E559" s="242"/>
      <c r="F559" s="58" t="s">
        <v>1266</v>
      </c>
      <c r="G559" s="244"/>
      <c r="H559" s="158">
        <v>1539</v>
      </c>
      <c r="I559" s="159" t="s">
        <v>2440</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3">
        <f>IF(ISBLANK(INDEX('Policy Characteristics'!F:F,MATCH($C559,'Policy Characteristics'!$C:$C,0))),"",INDEX('Policy Characteristics'!F:F,MATCH($C559,'Policy Characteristics'!$C:$C,0)))</f>
        <v>0</v>
      </c>
      <c r="M559" s="243">
        <f>IF(ISBLANK(INDEX('Policy Characteristics'!G:G,MATCH($C559,'Policy Characteristics'!$C:$C,0))),"",INDEX('Policy Characteristics'!G:G,MATCH($C559,'Policy Characteristics'!$C:$C,0)))</f>
        <v>0.5</v>
      </c>
      <c r="N559" s="243">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2" t="s">
        <v>1303</v>
      </c>
      <c r="E560" s="242"/>
      <c r="F560" s="58" t="s">
        <v>1267</v>
      </c>
      <c r="G560" s="244"/>
      <c r="H560" s="158">
        <v>1540</v>
      </c>
      <c r="I560" s="159" t="s">
        <v>2440</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3">
        <f>IF(ISBLANK(INDEX('Policy Characteristics'!F:F,MATCH($C560,'Policy Characteristics'!$C:$C,0))),"",INDEX('Policy Characteristics'!F:F,MATCH($C560,'Policy Characteristics'!$C:$C,0)))</f>
        <v>0</v>
      </c>
      <c r="M560" s="243">
        <f>IF(ISBLANK(INDEX('Policy Characteristics'!G:G,MATCH($C560,'Policy Characteristics'!$C:$C,0))),"",INDEX('Policy Characteristics'!G:G,MATCH($C560,'Policy Characteristics'!$C:$C,0)))</f>
        <v>0.5</v>
      </c>
      <c r="N560" s="243">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2" t="s">
        <v>1304</v>
      </c>
      <c r="E561" s="242"/>
      <c r="F561" s="58" t="s">
        <v>1268</v>
      </c>
      <c r="G561" s="244"/>
      <c r="H561" s="158">
        <v>1541</v>
      </c>
      <c r="I561" s="159" t="s">
        <v>2440</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3">
        <f>IF(ISBLANK(INDEX('Policy Characteristics'!F:F,MATCH($C561,'Policy Characteristics'!$C:$C,0))),"",INDEX('Policy Characteristics'!F:F,MATCH($C561,'Policy Characteristics'!$C:$C,0)))</f>
        <v>0</v>
      </c>
      <c r="M561" s="243">
        <f>IF(ISBLANK(INDEX('Policy Characteristics'!G:G,MATCH($C561,'Policy Characteristics'!$C:$C,0))),"",INDEX('Policy Characteristics'!G:G,MATCH($C561,'Policy Characteristics'!$C:$C,0)))</f>
        <v>0.5</v>
      </c>
      <c r="N561" s="243">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2" t="s">
        <v>1305</v>
      </c>
      <c r="E562" s="242"/>
      <c r="F562" s="58" t="s">
        <v>1269</v>
      </c>
      <c r="G562" s="244"/>
      <c r="H562" s="158">
        <v>1542</v>
      </c>
      <c r="I562" s="159" t="s">
        <v>2440</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3">
        <f>IF(ISBLANK(INDEX('Policy Characteristics'!F:F,MATCH($C562,'Policy Characteristics'!$C:$C,0))),"",INDEX('Policy Characteristics'!F:F,MATCH($C562,'Policy Characteristics'!$C:$C,0)))</f>
        <v>0</v>
      </c>
      <c r="M562" s="243">
        <f>IF(ISBLANK(INDEX('Policy Characteristics'!G:G,MATCH($C562,'Policy Characteristics'!$C:$C,0))),"",INDEX('Policy Characteristics'!G:G,MATCH($C562,'Policy Characteristics'!$C:$C,0)))</f>
        <v>0.5</v>
      </c>
      <c r="N562" s="243">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2" t="s">
        <v>1306</v>
      </c>
      <c r="E563" s="242"/>
      <c r="F563" s="58" t="s">
        <v>1270</v>
      </c>
      <c r="G563" s="244"/>
      <c r="H563" s="158">
        <v>1543</v>
      </c>
      <c r="I563" s="159" t="s">
        <v>2440</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3">
        <f>IF(ISBLANK(INDEX('Policy Characteristics'!F:F,MATCH($C563,'Policy Characteristics'!$C:$C,0))),"",INDEX('Policy Characteristics'!F:F,MATCH($C563,'Policy Characteristics'!$C:$C,0)))</f>
        <v>0</v>
      </c>
      <c r="M563" s="243">
        <f>IF(ISBLANK(INDEX('Policy Characteristics'!G:G,MATCH($C563,'Policy Characteristics'!$C:$C,0))),"",INDEX('Policy Characteristics'!G:G,MATCH($C563,'Policy Characteristics'!$C:$C,0)))</f>
        <v>0.5</v>
      </c>
      <c r="N563" s="243">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2" t="s">
        <v>1307</v>
      </c>
      <c r="E564" s="242"/>
      <c r="F564" s="58" t="s">
        <v>1271</v>
      </c>
      <c r="G564" s="244"/>
      <c r="H564" s="158">
        <v>1544</v>
      </c>
      <c r="I564" s="159" t="s">
        <v>2440</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3">
        <f>IF(ISBLANK(INDEX('Policy Characteristics'!F:F,MATCH($C564,'Policy Characteristics'!$C:$C,0))),"",INDEX('Policy Characteristics'!F:F,MATCH($C564,'Policy Characteristics'!$C:$C,0)))</f>
        <v>0</v>
      </c>
      <c r="M564" s="243">
        <f>IF(ISBLANK(INDEX('Policy Characteristics'!G:G,MATCH($C564,'Policy Characteristics'!$C:$C,0))),"",INDEX('Policy Characteristics'!G:G,MATCH($C564,'Policy Characteristics'!$C:$C,0)))</f>
        <v>0.5</v>
      </c>
      <c r="N564" s="243">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2" t="s">
        <v>1308</v>
      </c>
      <c r="E565" s="242"/>
      <c r="F565" s="58" t="s">
        <v>1272</v>
      </c>
      <c r="G565" s="244"/>
      <c r="H565" s="158">
        <v>1545</v>
      </c>
      <c r="I565" s="159" t="s">
        <v>2440</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3">
        <f>IF(ISBLANK(INDEX('Policy Characteristics'!F:F,MATCH($C565,'Policy Characteristics'!$C:$C,0))),"",INDEX('Policy Characteristics'!F:F,MATCH($C565,'Policy Characteristics'!$C:$C,0)))</f>
        <v>0</v>
      </c>
      <c r="M565" s="243">
        <f>IF(ISBLANK(INDEX('Policy Characteristics'!G:G,MATCH($C565,'Policy Characteristics'!$C:$C,0))),"",INDEX('Policy Characteristics'!G:G,MATCH($C565,'Policy Characteristics'!$C:$C,0)))</f>
        <v>0.5</v>
      </c>
      <c r="N565" s="243">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2" t="s">
        <v>1309</v>
      </c>
      <c r="E566" s="242"/>
      <c r="F566" s="58" t="s">
        <v>819</v>
      </c>
      <c r="G566" s="244"/>
      <c r="H566" s="158">
        <v>1546</v>
      </c>
      <c r="I566" s="159" t="s">
        <v>2440</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3">
        <f>IF(ISBLANK(INDEX('Policy Characteristics'!F:F,MATCH($C566,'Policy Characteristics'!$C:$C,0))),"",INDEX('Policy Characteristics'!F:F,MATCH($C566,'Policy Characteristics'!$C:$C,0)))</f>
        <v>0</v>
      </c>
      <c r="M566" s="243">
        <f>IF(ISBLANK(INDEX('Policy Characteristics'!G:G,MATCH($C566,'Policy Characteristics'!$C:$C,0))),"",INDEX('Policy Characteristics'!G:G,MATCH($C566,'Policy Characteristics'!$C:$C,0)))</f>
        <v>0.5</v>
      </c>
      <c r="N566" s="243">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2" t="s">
        <v>1310</v>
      </c>
      <c r="E567" s="242"/>
      <c r="F567" s="58" t="s">
        <v>1273</v>
      </c>
      <c r="G567" s="244"/>
      <c r="H567" s="158">
        <v>1547</v>
      </c>
      <c r="I567" s="159" t="s">
        <v>2440</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3">
        <f>IF(ISBLANK(INDEX('Policy Characteristics'!F:F,MATCH($C567,'Policy Characteristics'!$C:$C,0))),"",INDEX('Policy Characteristics'!F:F,MATCH($C567,'Policy Characteristics'!$C:$C,0)))</f>
        <v>0</v>
      </c>
      <c r="M567" s="243">
        <f>IF(ISBLANK(INDEX('Policy Characteristics'!G:G,MATCH($C567,'Policy Characteristics'!$C:$C,0))),"",INDEX('Policy Characteristics'!G:G,MATCH($C567,'Policy Characteristics'!$C:$C,0)))</f>
        <v>0.5</v>
      </c>
      <c r="N567" s="243">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2" t="s">
        <v>1311</v>
      </c>
      <c r="E568" s="242"/>
      <c r="F568" s="58" t="s">
        <v>1274</v>
      </c>
      <c r="G568" s="244"/>
      <c r="H568" s="158">
        <v>1548</v>
      </c>
      <c r="I568" s="159" t="s">
        <v>2440</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3">
        <f>IF(ISBLANK(INDEX('Policy Characteristics'!F:F,MATCH($C568,'Policy Characteristics'!$C:$C,0))),"",INDEX('Policy Characteristics'!F:F,MATCH($C568,'Policy Characteristics'!$C:$C,0)))</f>
        <v>0</v>
      </c>
      <c r="M568" s="243">
        <f>IF(ISBLANK(INDEX('Policy Characteristics'!G:G,MATCH($C568,'Policy Characteristics'!$C:$C,0))),"",INDEX('Policy Characteristics'!G:G,MATCH($C568,'Policy Characteristics'!$C:$C,0)))</f>
        <v>0.5</v>
      </c>
      <c r="N568" s="243">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2" t="s">
        <v>1312</v>
      </c>
      <c r="E569" s="242"/>
      <c r="F569" s="58" t="s">
        <v>1275</v>
      </c>
      <c r="G569" s="244"/>
      <c r="H569" s="158">
        <v>1549</v>
      </c>
      <c r="I569" s="159" t="s">
        <v>2440</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3">
        <f>IF(ISBLANK(INDEX('Policy Characteristics'!F:F,MATCH($C569,'Policy Characteristics'!$C:$C,0))),"",INDEX('Policy Characteristics'!F:F,MATCH($C569,'Policy Characteristics'!$C:$C,0)))</f>
        <v>0</v>
      </c>
      <c r="M569" s="243">
        <f>IF(ISBLANK(INDEX('Policy Characteristics'!G:G,MATCH($C569,'Policy Characteristics'!$C:$C,0))),"",INDEX('Policy Characteristics'!G:G,MATCH($C569,'Policy Characteristics'!$C:$C,0)))</f>
        <v>0.5</v>
      </c>
      <c r="N569" s="243">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2" t="s">
        <v>1313</v>
      </c>
      <c r="E570" s="242"/>
      <c r="F570" s="58" t="s">
        <v>820</v>
      </c>
      <c r="G570" s="244"/>
      <c r="H570" s="158">
        <v>1550</v>
      </c>
      <c r="I570" s="159" t="s">
        <v>2440</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3">
        <f>IF(ISBLANK(INDEX('Policy Characteristics'!F:F,MATCH($C570,'Policy Characteristics'!$C:$C,0))),"",INDEX('Policy Characteristics'!F:F,MATCH($C570,'Policy Characteristics'!$C:$C,0)))</f>
        <v>0</v>
      </c>
      <c r="M570" s="243">
        <f>IF(ISBLANK(INDEX('Policy Characteristics'!G:G,MATCH($C570,'Policy Characteristics'!$C:$C,0))),"",INDEX('Policy Characteristics'!G:G,MATCH($C570,'Policy Characteristics'!$C:$C,0)))</f>
        <v>0.5</v>
      </c>
      <c r="N570" s="243">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2" t="s">
        <v>1314</v>
      </c>
      <c r="E571" s="242"/>
      <c r="F571" s="58" t="s">
        <v>1276</v>
      </c>
      <c r="G571" s="244"/>
      <c r="H571" s="158">
        <v>1551</v>
      </c>
      <c r="I571" s="159" t="s">
        <v>2440</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3">
        <f>IF(ISBLANK(INDEX('Policy Characteristics'!F:F,MATCH($C571,'Policy Characteristics'!$C:$C,0))),"",INDEX('Policy Characteristics'!F:F,MATCH($C571,'Policy Characteristics'!$C:$C,0)))</f>
        <v>0</v>
      </c>
      <c r="M571" s="243">
        <f>IF(ISBLANK(INDEX('Policy Characteristics'!G:G,MATCH($C571,'Policy Characteristics'!$C:$C,0))),"",INDEX('Policy Characteristics'!G:G,MATCH($C571,'Policy Characteristics'!$C:$C,0)))</f>
        <v>0.5</v>
      </c>
      <c r="N571" s="243">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2" t="s">
        <v>1315</v>
      </c>
      <c r="E572" s="242"/>
      <c r="F572" s="58" t="s">
        <v>1277</v>
      </c>
      <c r="G572" s="244"/>
      <c r="H572" s="158">
        <v>1552</v>
      </c>
      <c r="I572" s="159" t="s">
        <v>2440</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3">
        <f>IF(ISBLANK(INDEX('Policy Characteristics'!F:F,MATCH($C572,'Policy Characteristics'!$C:$C,0))),"",INDEX('Policy Characteristics'!F:F,MATCH($C572,'Policy Characteristics'!$C:$C,0)))</f>
        <v>0</v>
      </c>
      <c r="M572" s="243">
        <f>IF(ISBLANK(INDEX('Policy Characteristics'!G:G,MATCH($C572,'Policy Characteristics'!$C:$C,0))),"",INDEX('Policy Characteristics'!G:G,MATCH($C572,'Policy Characteristics'!$C:$C,0)))</f>
        <v>0.5</v>
      </c>
      <c r="N572" s="243">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2" t="s">
        <v>1316</v>
      </c>
      <c r="E573" s="242"/>
      <c r="F573" s="58" t="s">
        <v>1278</v>
      </c>
      <c r="G573" s="244"/>
      <c r="H573" s="158">
        <v>1553</v>
      </c>
      <c r="I573" s="159" t="s">
        <v>2440</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3">
        <f>IF(ISBLANK(INDEX('Policy Characteristics'!F:F,MATCH($C573,'Policy Characteristics'!$C:$C,0))),"",INDEX('Policy Characteristics'!F:F,MATCH($C573,'Policy Characteristics'!$C:$C,0)))</f>
        <v>0</v>
      </c>
      <c r="M573" s="243">
        <f>IF(ISBLANK(INDEX('Policy Characteristics'!G:G,MATCH($C573,'Policy Characteristics'!$C:$C,0))),"",INDEX('Policy Characteristics'!G:G,MATCH($C573,'Policy Characteristics'!$C:$C,0)))</f>
        <v>0.5</v>
      </c>
      <c r="N573" s="243">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2" t="s">
        <v>1317</v>
      </c>
      <c r="E574" s="242"/>
      <c r="F574" s="58" t="s">
        <v>1279</v>
      </c>
      <c r="G574" s="244"/>
      <c r="H574" s="158">
        <v>1554</v>
      </c>
      <c r="I574" s="159" t="s">
        <v>2440</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3">
        <f>IF(ISBLANK(INDEX('Policy Characteristics'!F:F,MATCH($C574,'Policy Characteristics'!$C:$C,0))),"",INDEX('Policy Characteristics'!F:F,MATCH($C574,'Policy Characteristics'!$C:$C,0)))</f>
        <v>0</v>
      </c>
      <c r="M574" s="243">
        <f>IF(ISBLANK(INDEX('Policy Characteristics'!G:G,MATCH($C574,'Policy Characteristics'!$C:$C,0))),"",INDEX('Policy Characteristics'!G:G,MATCH($C574,'Policy Characteristics'!$C:$C,0)))</f>
        <v>0.5</v>
      </c>
      <c r="N574" s="243">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2" t="s">
        <v>1318</v>
      </c>
      <c r="E575" s="242"/>
      <c r="F575" s="58" t="s">
        <v>1280</v>
      </c>
      <c r="G575" s="244"/>
      <c r="H575" s="158">
        <v>1555</v>
      </c>
      <c r="I575" s="159" t="s">
        <v>2440</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3">
        <f>IF(ISBLANK(INDEX('Policy Characteristics'!F:F,MATCH($C575,'Policy Characteristics'!$C:$C,0))),"",INDEX('Policy Characteristics'!F:F,MATCH($C575,'Policy Characteristics'!$C:$C,0)))</f>
        <v>0</v>
      </c>
      <c r="M575" s="243">
        <f>IF(ISBLANK(INDEX('Policy Characteristics'!G:G,MATCH($C575,'Policy Characteristics'!$C:$C,0))),"",INDEX('Policy Characteristics'!G:G,MATCH($C575,'Policy Characteristics'!$C:$C,0)))</f>
        <v>0.5</v>
      </c>
      <c r="N575" s="243">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2" t="s">
        <v>1319</v>
      </c>
      <c r="E576" s="242"/>
      <c r="F576" s="58" t="s">
        <v>1281</v>
      </c>
      <c r="G576" s="244"/>
      <c r="H576" s="158">
        <v>1556</v>
      </c>
      <c r="I576" s="159" t="s">
        <v>2440</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3">
        <f>IF(ISBLANK(INDEX('Policy Characteristics'!F:F,MATCH($C576,'Policy Characteristics'!$C:$C,0))),"",INDEX('Policy Characteristics'!F:F,MATCH($C576,'Policy Characteristics'!$C:$C,0)))</f>
        <v>0</v>
      </c>
      <c r="M576" s="243">
        <f>IF(ISBLANK(INDEX('Policy Characteristics'!G:G,MATCH($C576,'Policy Characteristics'!$C:$C,0))),"",INDEX('Policy Characteristics'!G:G,MATCH($C576,'Policy Characteristics'!$C:$C,0)))</f>
        <v>0.5</v>
      </c>
      <c r="N576" s="243">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2" t="s">
        <v>1320</v>
      </c>
      <c r="E577" s="242"/>
      <c r="F577" s="58" t="s">
        <v>1282</v>
      </c>
      <c r="G577" s="244"/>
      <c r="H577" s="158">
        <v>1557</v>
      </c>
      <c r="I577" s="159" t="s">
        <v>2440</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3">
        <f>IF(ISBLANK(INDEX('Policy Characteristics'!F:F,MATCH($C577,'Policy Characteristics'!$C:$C,0))),"",INDEX('Policy Characteristics'!F:F,MATCH($C577,'Policy Characteristics'!$C:$C,0)))</f>
        <v>0</v>
      </c>
      <c r="M577" s="243">
        <f>IF(ISBLANK(INDEX('Policy Characteristics'!G:G,MATCH($C577,'Policy Characteristics'!$C:$C,0))),"",INDEX('Policy Characteristics'!G:G,MATCH($C577,'Policy Characteristics'!$C:$C,0)))</f>
        <v>0.5</v>
      </c>
      <c r="N577" s="243">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2" t="s">
        <v>1321</v>
      </c>
      <c r="E578" s="242"/>
      <c r="F578" s="58" t="s">
        <v>1283</v>
      </c>
      <c r="G578" s="244"/>
      <c r="H578" s="158">
        <v>1558</v>
      </c>
      <c r="I578" s="159" t="s">
        <v>2440</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3">
        <f>IF(ISBLANK(INDEX('Policy Characteristics'!F:F,MATCH($C578,'Policy Characteristics'!$C:$C,0))),"",INDEX('Policy Characteristics'!F:F,MATCH($C578,'Policy Characteristics'!$C:$C,0)))</f>
        <v>0</v>
      </c>
      <c r="M578" s="243">
        <f>IF(ISBLANK(INDEX('Policy Characteristics'!G:G,MATCH($C578,'Policy Characteristics'!$C:$C,0))),"",INDEX('Policy Characteristics'!G:G,MATCH($C578,'Policy Characteristics'!$C:$C,0)))</f>
        <v>0.5</v>
      </c>
      <c r="N578" s="243">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2" t="s">
        <v>1322</v>
      </c>
      <c r="E579" s="242"/>
      <c r="F579" s="58" t="s">
        <v>1284</v>
      </c>
      <c r="G579" s="244"/>
      <c r="H579" s="158">
        <v>1559</v>
      </c>
      <c r="I579" s="159" t="s">
        <v>2440</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3">
        <f>IF(ISBLANK(INDEX('Policy Characteristics'!F:F,MATCH($C579,'Policy Characteristics'!$C:$C,0))),"",INDEX('Policy Characteristics'!F:F,MATCH($C579,'Policy Characteristics'!$C:$C,0)))</f>
        <v>0</v>
      </c>
      <c r="M579" s="243">
        <f>IF(ISBLANK(INDEX('Policy Characteristics'!G:G,MATCH($C579,'Policy Characteristics'!$C:$C,0))),"",INDEX('Policy Characteristics'!G:G,MATCH($C579,'Policy Characteristics'!$C:$C,0)))</f>
        <v>0.5</v>
      </c>
      <c r="N579" s="243">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2" t="s">
        <v>1323</v>
      </c>
      <c r="E580" s="242"/>
      <c r="F580" s="58" t="s">
        <v>1326</v>
      </c>
      <c r="G580" s="244"/>
      <c r="H580" s="158">
        <v>1560</v>
      </c>
      <c r="I580" s="159" t="s">
        <v>2440</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3">
        <f>IF(ISBLANK(INDEX('Policy Characteristics'!F:F,MATCH($C580,'Policy Characteristics'!$C:$C,0))),"",INDEX('Policy Characteristics'!F:F,MATCH($C580,'Policy Characteristics'!$C:$C,0)))</f>
        <v>0</v>
      </c>
      <c r="M580" s="243">
        <f>IF(ISBLANK(INDEX('Policy Characteristics'!G:G,MATCH($C580,'Policy Characteristics'!$C:$C,0))),"",INDEX('Policy Characteristics'!G:G,MATCH($C580,'Policy Characteristics'!$C:$C,0)))</f>
        <v>0.5</v>
      </c>
      <c r="N580" s="243">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2" t="s">
        <v>1324</v>
      </c>
      <c r="E581" s="242"/>
      <c r="F581" s="58" t="s">
        <v>1285</v>
      </c>
      <c r="G581" s="244"/>
      <c r="H581" s="158">
        <v>1561</v>
      </c>
      <c r="I581" s="159" t="s">
        <v>2440</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3">
        <f>IF(ISBLANK(INDEX('Policy Characteristics'!F:F,MATCH($C581,'Policy Characteristics'!$C:$C,0))),"",INDEX('Policy Characteristics'!F:F,MATCH($C581,'Policy Characteristics'!$C:$C,0)))</f>
        <v>0</v>
      </c>
      <c r="M581" s="243">
        <f>IF(ISBLANK(INDEX('Policy Characteristics'!G:G,MATCH($C581,'Policy Characteristics'!$C:$C,0))),"",INDEX('Policy Characteristics'!G:G,MATCH($C581,'Policy Characteristics'!$C:$C,0)))</f>
        <v>0.5</v>
      </c>
      <c r="N581" s="243">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28" t="str">
        <f>IF(ISBLANK(INDEX('Policy Characteristics'!B:B,MATCH($C582,'Policy Characteristics'!$C:$C,0))),"",INDEX('Policy Characteristics'!B:B,MATCH($C582,'Policy Characteristics'!$C:$C,0)))</f>
        <v>Carbon Capture and Sequestration</v>
      </c>
      <c r="C582" t="s">
        <v>1260</v>
      </c>
      <c r="D582" s="88" t="s">
        <v>1300</v>
      </c>
      <c r="E582" s="78" t="s">
        <v>1262</v>
      </c>
      <c r="F582" t="s">
        <v>1325</v>
      </c>
      <c r="G582" s="88" t="s">
        <v>1263</v>
      </c>
      <c r="H582" s="15">
        <v>908</v>
      </c>
      <c r="I582" s="229" t="s">
        <v>44</v>
      </c>
      <c r="J582" s="230"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3">
        <f>IF(ISBLANK(INDEX('Policy Characteristics'!F:F,MATCH($C582,'Policy Characteristics'!$C:$C,0))),"",INDEX('Policy Characteristics'!F:F,MATCH($C582,'Policy Characteristics'!$C:$C,0)))</f>
        <v>0</v>
      </c>
      <c r="M582" s="233">
        <f>IF(ISBLANK(INDEX('Policy Characteristics'!G:G,MATCH($C582,'Policy Characteristics'!$C:$C,0))),"",INDEX('Policy Characteristics'!G:G,MATCH($C582,'Policy Characteristics'!$C:$C,0)))</f>
        <v>1</v>
      </c>
      <c r="N582" s="233">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28"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1300</v>
      </c>
      <c r="E583" s="78" t="s">
        <v>772</v>
      </c>
      <c r="F583" t="s">
        <v>1325</v>
      </c>
      <c r="G583" s="88" t="s">
        <v>1264</v>
      </c>
      <c r="H583" s="15">
        <v>909</v>
      </c>
      <c r="I583" s="229" t="s">
        <v>44</v>
      </c>
      <c r="J583" s="230"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3">
        <f>IF(ISBLANK(INDEX('Policy Characteristics'!F:F,MATCH($C583,'Policy Characteristics'!$C:$C,0))),"",INDEX('Policy Characteristics'!F:F,MATCH($C583,'Policy Characteristics'!$C:$C,0)))</f>
        <v>0</v>
      </c>
      <c r="M583" s="233">
        <f>IF(ISBLANK(INDEX('Policy Characteristics'!G:G,MATCH($C583,'Policy Characteristics'!$C:$C,0))),"",INDEX('Policy Characteristics'!G:G,MATCH($C583,'Policy Characteristics'!$C:$C,0)))</f>
        <v>1</v>
      </c>
      <c r="N583" s="233">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28"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1301</v>
      </c>
      <c r="E584" s="78" t="s">
        <v>1262</v>
      </c>
      <c r="F584" t="s">
        <v>999</v>
      </c>
      <c r="G584" s="88" t="s">
        <v>1263</v>
      </c>
      <c r="H584" s="15">
        <v>910</v>
      </c>
      <c r="I584" s="229" t="s">
        <v>44</v>
      </c>
      <c r="J584" s="230"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3">
        <f>IF(ISBLANK(INDEX('Policy Characteristics'!F:F,MATCH($C584,'Policy Characteristics'!$C:$C,0))),"",INDEX('Policy Characteristics'!F:F,MATCH($C584,'Policy Characteristics'!$C:$C,0)))</f>
        <v>0</v>
      </c>
      <c r="M584" s="233">
        <f>IF(ISBLANK(INDEX('Policy Characteristics'!G:G,MATCH($C584,'Policy Characteristics'!$C:$C,0))),"",INDEX('Policy Characteristics'!G:G,MATCH($C584,'Policy Characteristics'!$C:$C,0)))</f>
        <v>1</v>
      </c>
      <c r="N584" s="233">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28"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1301</v>
      </c>
      <c r="E585" s="78" t="s">
        <v>772</v>
      </c>
      <c r="F585" t="s">
        <v>999</v>
      </c>
      <c r="G585" s="88" t="s">
        <v>1264</v>
      </c>
      <c r="H585" s="15">
        <v>911</v>
      </c>
      <c r="I585" s="229" t="s">
        <v>44</v>
      </c>
      <c r="J585" s="230"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3">
        <f>IF(ISBLANK(INDEX('Policy Characteristics'!F:F,MATCH($C585,'Policy Characteristics'!$C:$C,0))),"",INDEX('Policy Characteristics'!F:F,MATCH($C585,'Policy Characteristics'!$C:$C,0)))</f>
        <v>0</v>
      </c>
      <c r="M585" s="233">
        <f>IF(ISBLANK(INDEX('Policy Characteristics'!G:G,MATCH($C585,'Policy Characteristics'!$C:$C,0))),"",INDEX('Policy Characteristics'!G:G,MATCH($C585,'Policy Characteristics'!$C:$C,0)))</f>
        <v>1</v>
      </c>
      <c r="N585" s="233">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28"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1302</v>
      </c>
      <c r="E586" s="78" t="s">
        <v>1262</v>
      </c>
      <c r="F586" t="s">
        <v>1266</v>
      </c>
      <c r="G586" s="88" t="s">
        <v>1263</v>
      </c>
      <c r="H586" s="15">
        <v>912</v>
      </c>
      <c r="I586" s="229" t="s">
        <v>44</v>
      </c>
      <c r="J586" s="230"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3">
        <f>IF(ISBLANK(INDEX('Policy Characteristics'!F:F,MATCH($C586,'Policy Characteristics'!$C:$C,0))),"",INDEX('Policy Characteristics'!F:F,MATCH($C586,'Policy Characteristics'!$C:$C,0)))</f>
        <v>0</v>
      </c>
      <c r="M586" s="233">
        <f>IF(ISBLANK(INDEX('Policy Characteristics'!G:G,MATCH($C586,'Policy Characteristics'!$C:$C,0))),"",INDEX('Policy Characteristics'!G:G,MATCH($C586,'Policy Characteristics'!$C:$C,0)))</f>
        <v>1</v>
      </c>
      <c r="N586" s="233">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28"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1302</v>
      </c>
      <c r="E587" s="78" t="s">
        <v>772</v>
      </c>
      <c r="F587" t="s">
        <v>1266</v>
      </c>
      <c r="G587" s="88" t="s">
        <v>1264</v>
      </c>
      <c r="H587" s="15">
        <v>913</v>
      </c>
      <c r="I587" s="229" t="s">
        <v>44</v>
      </c>
      <c r="J587" s="230"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3">
        <f>IF(ISBLANK(INDEX('Policy Characteristics'!F:F,MATCH($C587,'Policy Characteristics'!$C:$C,0))),"",INDEX('Policy Characteristics'!F:F,MATCH($C587,'Policy Characteristics'!$C:$C,0)))</f>
        <v>0</v>
      </c>
      <c r="M587" s="233">
        <f>IF(ISBLANK(INDEX('Policy Characteristics'!G:G,MATCH($C587,'Policy Characteristics'!$C:$C,0))),"",INDEX('Policy Characteristics'!G:G,MATCH($C587,'Policy Characteristics'!$C:$C,0)))</f>
        <v>1</v>
      </c>
      <c r="N587" s="233">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28"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1303</v>
      </c>
      <c r="E588" s="78" t="s">
        <v>1262</v>
      </c>
      <c r="F588" t="s">
        <v>1267</v>
      </c>
      <c r="G588" s="88" t="s">
        <v>1263</v>
      </c>
      <c r="H588" s="15">
        <v>914</v>
      </c>
      <c r="I588" s="229" t="s">
        <v>44</v>
      </c>
      <c r="J588" s="230"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3">
        <f>IF(ISBLANK(INDEX('Policy Characteristics'!F:F,MATCH($C588,'Policy Characteristics'!$C:$C,0))),"",INDEX('Policy Characteristics'!F:F,MATCH($C588,'Policy Characteristics'!$C:$C,0)))</f>
        <v>0</v>
      </c>
      <c r="M588" s="233">
        <f>IF(ISBLANK(INDEX('Policy Characteristics'!G:G,MATCH($C588,'Policy Characteristics'!$C:$C,0))),"",INDEX('Policy Characteristics'!G:G,MATCH($C588,'Policy Characteristics'!$C:$C,0)))</f>
        <v>1</v>
      </c>
      <c r="N588" s="233">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28"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1303</v>
      </c>
      <c r="E589" s="78" t="s">
        <v>772</v>
      </c>
      <c r="F589" t="s">
        <v>1267</v>
      </c>
      <c r="G589" s="88" t="s">
        <v>1264</v>
      </c>
      <c r="H589" s="15">
        <v>915</v>
      </c>
      <c r="I589" s="229" t="s">
        <v>44</v>
      </c>
      <c r="J589" s="230"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3">
        <f>IF(ISBLANK(INDEX('Policy Characteristics'!F:F,MATCH($C589,'Policy Characteristics'!$C:$C,0))),"",INDEX('Policy Characteristics'!F:F,MATCH($C589,'Policy Characteristics'!$C:$C,0)))</f>
        <v>0</v>
      </c>
      <c r="M589" s="233">
        <f>IF(ISBLANK(INDEX('Policy Characteristics'!G:G,MATCH($C589,'Policy Characteristics'!$C:$C,0))),"",INDEX('Policy Characteristics'!G:G,MATCH($C589,'Policy Characteristics'!$C:$C,0)))</f>
        <v>1</v>
      </c>
      <c r="N589" s="233">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28"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1304</v>
      </c>
      <c r="E590" s="78" t="s">
        <v>1262</v>
      </c>
      <c r="F590" t="s">
        <v>1268</v>
      </c>
      <c r="G590" s="88" t="s">
        <v>1263</v>
      </c>
      <c r="H590" s="15">
        <v>916</v>
      </c>
      <c r="I590" s="241" t="s">
        <v>43</v>
      </c>
      <c r="J590" s="230"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3">
        <f>IF(ISBLANK(INDEX('Policy Characteristics'!F:F,MATCH($C590,'Policy Characteristics'!$C:$C,0))),"",INDEX('Policy Characteristics'!F:F,MATCH($C590,'Policy Characteristics'!$C:$C,0)))</f>
        <v>0</v>
      </c>
      <c r="M590" s="233">
        <f>IF(ISBLANK(INDEX('Policy Characteristics'!G:G,MATCH($C590,'Policy Characteristics'!$C:$C,0))),"",INDEX('Policy Characteristics'!G:G,MATCH($C590,'Policy Characteristics'!$C:$C,0)))</f>
        <v>1</v>
      </c>
      <c r="N590" s="233">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28"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1304</v>
      </c>
      <c r="E591" s="78" t="s">
        <v>772</v>
      </c>
      <c r="F591" t="s">
        <v>1268</v>
      </c>
      <c r="G591" s="88" t="s">
        <v>1264</v>
      </c>
      <c r="H591" s="15">
        <v>917</v>
      </c>
      <c r="I591" s="229" t="s">
        <v>44</v>
      </c>
      <c r="J591" s="230"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3">
        <f>IF(ISBLANK(INDEX('Policy Characteristics'!F:F,MATCH($C591,'Policy Characteristics'!$C:$C,0))),"",INDEX('Policy Characteristics'!F:F,MATCH($C591,'Policy Characteristics'!$C:$C,0)))</f>
        <v>0</v>
      </c>
      <c r="M591" s="233">
        <f>IF(ISBLANK(INDEX('Policy Characteristics'!G:G,MATCH($C591,'Policy Characteristics'!$C:$C,0))),"",INDEX('Policy Characteristics'!G:G,MATCH($C591,'Policy Characteristics'!$C:$C,0)))</f>
        <v>1</v>
      </c>
      <c r="N591" s="233">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28"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1305</v>
      </c>
      <c r="E592" s="78" t="s">
        <v>1262</v>
      </c>
      <c r="F592" t="s">
        <v>1269</v>
      </c>
      <c r="G592" s="88" t="s">
        <v>1263</v>
      </c>
      <c r="H592" s="15">
        <v>918</v>
      </c>
      <c r="I592" s="241" t="s">
        <v>43</v>
      </c>
      <c r="J592" s="230"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3">
        <f>IF(ISBLANK(INDEX('Policy Characteristics'!F:F,MATCH($C592,'Policy Characteristics'!$C:$C,0))),"",INDEX('Policy Characteristics'!F:F,MATCH($C592,'Policy Characteristics'!$C:$C,0)))</f>
        <v>0</v>
      </c>
      <c r="M592" s="233">
        <f>IF(ISBLANK(INDEX('Policy Characteristics'!G:G,MATCH($C592,'Policy Characteristics'!$C:$C,0))),"",INDEX('Policy Characteristics'!G:G,MATCH($C592,'Policy Characteristics'!$C:$C,0)))</f>
        <v>1</v>
      </c>
      <c r="N592" s="233">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28"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1305</v>
      </c>
      <c r="E593" s="78" t="s">
        <v>772</v>
      </c>
      <c r="F593" t="s">
        <v>1269</v>
      </c>
      <c r="G593" s="88" t="s">
        <v>1264</v>
      </c>
      <c r="H593" s="15">
        <v>919</v>
      </c>
      <c r="I593" s="229" t="s">
        <v>44</v>
      </c>
      <c r="J593" s="230"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3">
        <f>IF(ISBLANK(INDEX('Policy Characteristics'!F:F,MATCH($C593,'Policy Characteristics'!$C:$C,0))),"",INDEX('Policy Characteristics'!F:F,MATCH($C593,'Policy Characteristics'!$C:$C,0)))</f>
        <v>0</v>
      </c>
      <c r="M593" s="233">
        <f>IF(ISBLANK(INDEX('Policy Characteristics'!G:G,MATCH($C593,'Policy Characteristics'!$C:$C,0))),"",INDEX('Policy Characteristics'!G:G,MATCH($C593,'Policy Characteristics'!$C:$C,0)))</f>
        <v>1</v>
      </c>
      <c r="N593" s="233">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28"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1306</v>
      </c>
      <c r="E594" s="78" t="s">
        <v>1262</v>
      </c>
      <c r="F594" t="s">
        <v>1270</v>
      </c>
      <c r="G594" s="88" t="s">
        <v>1263</v>
      </c>
      <c r="H594" s="15">
        <v>920</v>
      </c>
      <c r="I594" s="241" t="s">
        <v>43</v>
      </c>
      <c r="J594" s="230"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3">
        <f>IF(ISBLANK(INDEX('Policy Characteristics'!F:F,MATCH($C594,'Policy Characteristics'!$C:$C,0))),"",INDEX('Policy Characteristics'!F:F,MATCH($C594,'Policy Characteristics'!$C:$C,0)))</f>
        <v>0</v>
      </c>
      <c r="M594" s="233">
        <f>IF(ISBLANK(INDEX('Policy Characteristics'!G:G,MATCH($C594,'Policy Characteristics'!$C:$C,0))),"",INDEX('Policy Characteristics'!G:G,MATCH($C594,'Policy Characteristics'!$C:$C,0)))</f>
        <v>1</v>
      </c>
      <c r="N594" s="233">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28"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1306</v>
      </c>
      <c r="E595" s="78" t="s">
        <v>772</v>
      </c>
      <c r="F595" t="s">
        <v>1270</v>
      </c>
      <c r="G595" s="88" t="s">
        <v>1264</v>
      </c>
      <c r="H595" s="15">
        <v>921</v>
      </c>
      <c r="I595" s="229" t="s">
        <v>44</v>
      </c>
      <c r="J595" s="230"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3">
        <f>IF(ISBLANK(INDEX('Policy Characteristics'!F:F,MATCH($C595,'Policy Characteristics'!$C:$C,0))),"",INDEX('Policy Characteristics'!F:F,MATCH($C595,'Policy Characteristics'!$C:$C,0)))</f>
        <v>0</v>
      </c>
      <c r="M595" s="233">
        <f>IF(ISBLANK(INDEX('Policy Characteristics'!G:G,MATCH($C595,'Policy Characteristics'!$C:$C,0))),"",INDEX('Policy Characteristics'!G:G,MATCH($C595,'Policy Characteristics'!$C:$C,0)))</f>
        <v>1</v>
      </c>
      <c r="N595" s="233">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28"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1307</v>
      </c>
      <c r="E596" s="78" t="s">
        <v>1262</v>
      </c>
      <c r="F596" t="s">
        <v>1271</v>
      </c>
      <c r="G596" s="88" t="s">
        <v>1263</v>
      </c>
      <c r="H596" s="15">
        <v>922</v>
      </c>
      <c r="I596" s="241" t="s">
        <v>43</v>
      </c>
      <c r="J596" s="230"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3">
        <f>IF(ISBLANK(INDEX('Policy Characteristics'!F:F,MATCH($C596,'Policy Characteristics'!$C:$C,0))),"",INDEX('Policy Characteristics'!F:F,MATCH($C596,'Policy Characteristics'!$C:$C,0)))</f>
        <v>0</v>
      </c>
      <c r="M596" s="233">
        <f>IF(ISBLANK(INDEX('Policy Characteristics'!G:G,MATCH($C596,'Policy Characteristics'!$C:$C,0))),"",INDEX('Policy Characteristics'!G:G,MATCH($C596,'Policy Characteristics'!$C:$C,0)))</f>
        <v>1</v>
      </c>
      <c r="N596" s="233">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28"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1307</v>
      </c>
      <c r="E597" s="78" t="s">
        <v>772</v>
      </c>
      <c r="F597" t="s">
        <v>1271</v>
      </c>
      <c r="G597" s="88" t="s">
        <v>1264</v>
      </c>
      <c r="H597" s="15">
        <v>923</v>
      </c>
      <c r="I597" s="229" t="s">
        <v>44</v>
      </c>
      <c r="J597" s="230"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3">
        <f>IF(ISBLANK(INDEX('Policy Characteristics'!F:F,MATCH($C597,'Policy Characteristics'!$C:$C,0))),"",INDEX('Policy Characteristics'!F:F,MATCH($C597,'Policy Characteristics'!$C:$C,0)))</f>
        <v>0</v>
      </c>
      <c r="M597" s="233">
        <f>IF(ISBLANK(INDEX('Policy Characteristics'!G:G,MATCH($C597,'Policy Characteristics'!$C:$C,0))),"",INDEX('Policy Characteristics'!G:G,MATCH($C597,'Policy Characteristics'!$C:$C,0)))</f>
        <v>1</v>
      </c>
      <c r="N597" s="233">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28"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1308</v>
      </c>
      <c r="E598" s="78" t="s">
        <v>1262</v>
      </c>
      <c r="F598" t="s">
        <v>1272</v>
      </c>
      <c r="G598" s="88" t="s">
        <v>1263</v>
      </c>
      <c r="H598" s="15">
        <v>924</v>
      </c>
      <c r="I598" s="241" t="s">
        <v>43</v>
      </c>
      <c r="J598" s="230"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3">
        <f>IF(ISBLANK(INDEX('Policy Characteristics'!F:F,MATCH($C598,'Policy Characteristics'!$C:$C,0))),"",INDEX('Policy Characteristics'!F:F,MATCH($C598,'Policy Characteristics'!$C:$C,0)))</f>
        <v>0</v>
      </c>
      <c r="M598" s="233">
        <f>IF(ISBLANK(INDEX('Policy Characteristics'!G:G,MATCH($C598,'Policy Characteristics'!$C:$C,0))),"",INDEX('Policy Characteristics'!G:G,MATCH($C598,'Policy Characteristics'!$C:$C,0)))</f>
        <v>1</v>
      </c>
      <c r="N598" s="233">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28"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1308</v>
      </c>
      <c r="E599" s="78" t="s">
        <v>772</v>
      </c>
      <c r="F599" t="s">
        <v>1272</v>
      </c>
      <c r="G599" s="88" t="s">
        <v>1264</v>
      </c>
      <c r="H599" s="15">
        <v>925</v>
      </c>
      <c r="I599" s="229" t="s">
        <v>43</v>
      </c>
      <c r="J599" s="230"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3">
        <f>IF(ISBLANK(INDEX('Policy Characteristics'!F:F,MATCH($C599,'Policy Characteristics'!$C:$C,0))),"",INDEX('Policy Characteristics'!F:F,MATCH($C599,'Policy Characteristics'!$C:$C,0)))</f>
        <v>0</v>
      </c>
      <c r="M599" s="233">
        <f>IF(ISBLANK(INDEX('Policy Characteristics'!G:G,MATCH($C599,'Policy Characteristics'!$C:$C,0))),"",INDEX('Policy Characteristics'!G:G,MATCH($C599,'Policy Characteristics'!$C:$C,0)))</f>
        <v>1</v>
      </c>
      <c r="N599" s="233">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28"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1309</v>
      </c>
      <c r="E600" s="78" t="s">
        <v>1262</v>
      </c>
      <c r="F600" t="s">
        <v>819</v>
      </c>
      <c r="G600" s="88" t="s">
        <v>1263</v>
      </c>
      <c r="H600" s="15">
        <v>926</v>
      </c>
      <c r="I600" s="241" t="s">
        <v>43</v>
      </c>
      <c r="J600" s="230"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3">
        <f>IF(ISBLANK(INDEX('Policy Characteristics'!F:F,MATCH($C600,'Policy Characteristics'!$C:$C,0))),"",INDEX('Policy Characteristics'!F:F,MATCH($C600,'Policy Characteristics'!$C:$C,0)))</f>
        <v>0</v>
      </c>
      <c r="M600" s="233">
        <f>IF(ISBLANK(INDEX('Policy Characteristics'!G:G,MATCH($C600,'Policy Characteristics'!$C:$C,0))),"",INDEX('Policy Characteristics'!G:G,MATCH($C600,'Policy Characteristics'!$C:$C,0)))</f>
        <v>1</v>
      </c>
      <c r="N600" s="233">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28"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1309</v>
      </c>
      <c r="E601" s="78" t="s">
        <v>772</v>
      </c>
      <c r="F601" t="s">
        <v>819</v>
      </c>
      <c r="G601" s="88" t="s">
        <v>1264</v>
      </c>
      <c r="H601" s="15">
        <v>927</v>
      </c>
      <c r="I601" s="241" t="s">
        <v>43</v>
      </c>
      <c r="J601" s="230"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3">
        <f>IF(ISBLANK(INDEX('Policy Characteristics'!F:F,MATCH($C601,'Policy Characteristics'!$C:$C,0))),"",INDEX('Policy Characteristics'!F:F,MATCH($C601,'Policy Characteristics'!$C:$C,0)))</f>
        <v>0</v>
      </c>
      <c r="M601" s="233">
        <f>IF(ISBLANK(INDEX('Policy Characteristics'!G:G,MATCH($C601,'Policy Characteristics'!$C:$C,0))),"",INDEX('Policy Characteristics'!G:G,MATCH($C601,'Policy Characteristics'!$C:$C,0)))</f>
        <v>1</v>
      </c>
      <c r="N601" s="233">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28"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1310</v>
      </c>
      <c r="E602" s="78" t="s">
        <v>1262</v>
      </c>
      <c r="F602" t="s">
        <v>1273</v>
      </c>
      <c r="G602" s="88" t="s">
        <v>1263</v>
      </c>
      <c r="H602" s="15">
        <v>928</v>
      </c>
      <c r="I602" s="241" t="s">
        <v>43</v>
      </c>
      <c r="J602" s="230"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3">
        <f>IF(ISBLANK(INDEX('Policy Characteristics'!F:F,MATCH($C602,'Policy Characteristics'!$C:$C,0))),"",INDEX('Policy Characteristics'!F:F,MATCH($C602,'Policy Characteristics'!$C:$C,0)))</f>
        <v>0</v>
      </c>
      <c r="M602" s="233">
        <f>IF(ISBLANK(INDEX('Policy Characteristics'!G:G,MATCH($C602,'Policy Characteristics'!$C:$C,0))),"",INDEX('Policy Characteristics'!G:G,MATCH($C602,'Policy Characteristics'!$C:$C,0)))</f>
        <v>1</v>
      </c>
      <c r="N602" s="233">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28"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1310</v>
      </c>
      <c r="E603" s="78" t="s">
        <v>772</v>
      </c>
      <c r="F603" t="s">
        <v>1273</v>
      </c>
      <c r="G603" s="88" t="s">
        <v>1264</v>
      </c>
      <c r="H603" s="15">
        <v>929</v>
      </c>
      <c r="I603" s="229" t="s">
        <v>44</v>
      </c>
      <c r="J603" s="230"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3">
        <f>IF(ISBLANK(INDEX('Policy Characteristics'!F:F,MATCH($C603,'Policy Characteristics'!$C:$C,0))),"",INDEX('Policy Characteristics'!F:F,MATCH($C603,'Policy Characteristics'!$C:$C,0)))</f>
        <v>0</v>
      </c>
      <c r="M603" s="233">
        <f>IF(ISBLANK(INDEX('Policy Characteristics'!G:G,MATCH($C603,'Policy Characteristics'!$C:$C,0))),"",INDEX('Policy Characteristics'!G:G,MATCH($C603,'Policy Characteristics'!$C:$C,0)))</f>
        <v>1</v>
      </c>
      <c r="N603" s="233">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28"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1311</v>
      </c>
      <c r="E604" s="78" t="s">
        <v>1262</v>
      </c>
      <c r="F604" t="s">
        <v>1274</v>
      </c>
      <c r="G604" s="88" t="s">
        <v>1263</v>
      </c>
      <c r="H604" s="15">
        <v>930</v>
      </c>
      <c r="I604" s="241" t="s">
        <v>43</v>
      </c>
      <c r="J604" s="230"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3">
        <f>IF(ISBLANK(INDEX('Policy Characteristics'!F:F,MATCH($C604,'Policy Characteristics'!$C:$C,0))),"",INDEX('Policy Characteristics'!F:F,MATCH($C604,'Policy Characteristics'!$C:$C,0)))</f>
        <v>0</v>
      </c>
      <c r="M604" s="233">
        <f>IF(ISBLANK(INDEX('Policy Characteristics'!G:G,MATCH($C604,'Policy Characteristics'!$C:$C,0))),"",INDEX('Policy Characteristics'!G:G,MATCH($C604,'Policy Characteristics'!$C:$C,0)))</f>
        <v>1</v>
      </c>
      <c r="N604" s="233">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28"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1311</v>
      </c>
      <c r="E605" s="78" t="s">
        <v>772</v>
      </c>
      <c r="F605" t="s">
        <v>1274</v>
      </c>
      <c r="G605" s="88" t="s">
        <v>1264</v>
      </c>
      <c r="H605" s="15">
        <v>931</v>
      </c>
      <c r="I605" s="229" t="s">
        <v>44</v>
      </c>
      <c r="J605" s="230"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3">
        <f>IF(ISBLANK(INDEX('Policy Characteristics'!F:F,MATCH($C605,'Policy Characteristics'!$C:$C,0))),"",INDEX('Policy Characteristics'!F:F,MATCH($C605,'Policy Characteristics'!$C:$C,0)))</f>
        <v>0</v>
      </c>
      <c r="M605" s="233">
        <f>IF(ISBLANK(INDEX('Policy Characteristics'!G:G,MATCH($C605,'Policy Characteristics'!$C:$C,0))),"",INDEX('Policy Characteristics'!G:G,MATCH($C605,'Policy Characteristics'!$C:$C,0)))</f>
        <v>1</v>
      </c>
      <c r="N605" s="233">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28"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1312</v>
      </c>
      <c r="E606" s="78" t="s">
        <v>1262</v>
      </c>
      <c r="F606" t="s">
        <v>1275</v>
      </c>
      <c r="G606" s="88" t="s">
        <v>1263</v>
      </c>
      <c r="H606" s="15">
        <v>932</v>
      </c>
      <c r="I606" s="241" t="s">
        <v>43</v>
      </c>
      <c r="J606" s="230"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3">
        <f>IF(ISBLANK(INDEX('Policy Characteristics'!F:F,MATCH($C606,'Policy Characteristics'!$C:$C,0))),"",INDEX('Policy Characteristics'!F:F,MATCH($C606,'Policy Characteristics'!$C:$C,0)))</f>
        <v>0</v>
      </c>
      <c r="M606" s="233">
        <f>IF(ISBLANK(INDEX('Policy Characteristics'!G:G,MATCH($C606,'Policy Characteristics'!$C:$C,0))),"",INDEX('Policy Characteristics'!G:G,MATCH($C606,'Policy Characteristics'!$C:$C,0)))</f>
        <v>1</v>
      </c>
      <c r="N606" s="233">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28"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1312</v>
      </c>
      <c r="E607" s="78" t="s">
        <v>772</v>
      </c>
      <c r="F607" t="s">
        <v>1275</v>
      </c>
      <c r="G607" s="88" t="s">
        <v>1264</v>
      </c>
      <c r="H607" s="15">
        <v>933</v>
      </c>
      <c r="I607" s="241" t="s">
        <v>43</v>
      </c>
      <c r="J607" s="230"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3">
        <f>IF(ISBLANK(INDEX('Policy Characteristics'!F:F,MATCH($C607,'Policy Characteristics'!$C:$C,0))),"",INDEX('Policy Characteristics'!F:F,MATCH($C607,'Policy Characteristics'!$C:$C,0)))</f>
        <v>0</v>
      </c>
      <c r="M607" s="233">
        <f>IF(ISBLANK(INDEX('Policy Characteristics'!G:G,MATCH($C607,'Policy Characteristics'!$C:$C,0))),"",INDEX('Policy Characteristics'!G:G,MATCH($C607,'Policy Characteristics'!$C:$C,0)))</f>
        <v>1</v>
      </c>
      <c r="N607" s="233">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28"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1313</v>
      </c>
      <c r="E608" s="78" t="s">
        <v>1262</v>
      </c>
      <c r="F608" t="s">
        <v>820</v>
      </c>
      <c r="G608" s="88" t="s">
        <v>1263</v>
      </c>
      <c r="H608" s="15">
        <v>934</v>
      </c>
      <c r="I608" s="241" t="s">
        <v>43</v>
      </c>
      <c r="J608" s="230"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3">
        <f>IF(ISBLANK(INDEX('Policy Characteristics'!F:F,MATCH($C608,'Policy Characteristics'!$C:$C,0))),"",INDEX('Policy Characteristics'!F:F,MATCH($C608,'Policy Characteristics'!$C:$C,0)))</f>
        <v>0</v>
      </c>
      <c r="M608" s="233">
        <f>IF(ISBLANK(INDEX('Policy Characteristics'!G:G,MATCH($C608,'Policy Characteristics'!$C:$C,0))),"",INDEX('Policy Characteristics'!G:G,MATCH($C608,'Policy Characteristics'!$C:$C,0)))</f>
        <v>1</v>
      </c>
      <c r="N608" s="233">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28"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1313</v>
      </c>
      <c r="E609" s="78" t="s">
        <v>772</v>
      </c>
      <c r="F609" t="s">
        <v>820</v>
      </c>
      <c r="G609" s="88" t="s">
        <v>1264</v>
      </c>
      <c r="H609" s="15">
        <v>935</v>
      </c>
      <c r="I609" s="241" t="s">
        <v>43</v>
      </c>
      <c r="J609" s="230"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3">
        <f>IF(ISBLANK(INDEX('Policy Characteristics'!F:F,MATCH($C609,'Policy Characteristics'!$C:$C,0))),"",INDEX('Policy Characteristics'!F:F,MATCH($C609,'Policy Characteristics'!$C:$C,0)))</f>
        <v>0</v>
      </c>
      <c r="M609" s="233">
        <f>IF(ISBLANK(INDEX('Policy Characteristics'!G:G,MATCH($C609,'Policy Characteristics'!$C:$C,0))),"",INDEX('Policy Characteristics'!G:G,MATCH($C609,'Policy Characteristics'!$C:$C,0)))</f>
        <v>1</v>
      </c>
      <c r="N609" s="233">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28"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1314</v>
      </c>
      <c r="E610" s="78" t="s">
        <v>1262</v>
      </c>
      <c r="F610" t="s">
        <v>1276</v>
      </c>
      <c r="G610" s="88" t="s">
        <v>1263</v>
      </c>
      <c r="H610" s="15">
        <v>936</v>
      </c>
      <c r="I610" s="241" t="s">
        <v>43</v>
      </c>
      <c r="J610" s="230"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3">
        <f>IF(ISBLANK(INDEX('Policy Characteristics'!F:F,MATCH($C610,'Policy Characteristics'!$C:$C,0))),"",INDEX('Policy Characteristics'!F:F,MATCH($C610,'Policy Characteristics'!$C:$C,0)))</f>
        <v>0</v>
      </c>
      <c r="M610" s="233">
        <f>IF(ISBLANK(INDEX('Policy Characteristics'!G:G,MATCH($C610,'Policy Characteristics'!$C:$C,0))),"",INDEX('Policy Characteristics'!G:G,MATCH($C610,'Policy Characteristics'!$C:$C,0)))</f>
        <v>1</v>
      </c>
      <c r="N610" s="233">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28"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1314</v>
      </c>
      <c r="E611" s="78" t="s">
        <v>772</v>
      </c>
      <c r="F611" t="s">
        <v>1276</v>
      </c>
      <c r="G611" s="88" t="s">
        <v>1264</v>
      </c>
      <c r="H611" s="15">
        <v>937</v>
      </c>
      <c r="I611" s="229" t="s">
        <v>44</v>
      </c>
      <c r="J611" s="230"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3">
        <f>IF(ISBLANK(INDEX('Policy Characteristics'!F:F,MATCH($C611,'Policy Characteristics'!$C:$C,0))),"",INDEX('Policy Characteristics'!F:F,MATCH($C611,'Policy Characteristics'!$C:$C,0)))</f>
        <v>0</v>
      </c>
      <c r="M611" s="233">
        <f>IF(ISBLANK(INDEX('Policy Characteristics'!G:G,MATCH($C611,'Policy Characteristics'!$C:$C,0))),"",INDEX('Policy Characteristics'!G:G,MATCH($C611,'Policy Characteristics'!$C:$C,0)))</f>
        <v>1</v>
      </c>
      <c r="N611" s="233">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28"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1315</v>
      </c>
      <c r="E612" s="78" t="s">
        <v>1262</v>
      </c>
      <c r="F612" t="s">
        <v>1277</v>
      </c>
      <c r="G612" s="88" t="s">
        <v>1263</v>
      </c>
      <c r="H612" s="15">
        <v>938</v>
      </c>
      <c r="I612" s="241" t="s">
        <v>43</v>
      </c>
      <c r="J612" s="230"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3">
        <f>IF(ISBLANK(INDEX('Policy Characteristics'!F:F,MATCH($C612,'Policy Characteristics'!$C:$C,0))),"",INDEX('Policy Characteristics'!F:F,MATCH($C612,'Policy Characteristics'!$C:$C,0)))</f>
        <v>0</v>
      </c>
      <c r="M612" s="233">
        <f>IF(ISBLANK(INDEX('Policy Characteristics'!G:G,MATCH($C612,'Policy Characteristics'!$C:$C,0))),"",INDEX('Policy Characteristics'!G:G,MATCH($C612,'Policy Characteristics'!$C:$C,0)))</f>
        <v>1</v>
      </c>
      <c r="N612" s="233">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28"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1315</v>
      </c>
      <c r="E613" s="78" t="s">
        <v>772</v>
      </c>
      <c r="F613" t="s">
        <v>1277</v>
      </c>
      <c r="G613" s="88" t="s">
        <v>1264</v>
      </c>
      <c r="H613" s="15">
        <v>939</v>
      </c>
      <c r="I613" s="229" t="s">
        <v>44</v>
      </c>
      <c r="J613" s="230"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3">
        <f>IF(ISBLANK(INDEX('Policy Characteristics'!F:F,MATCH($C613,'Policy Characteristics'!$C:$C,0))),"",INDEX('Policy Characteristics'!F:F,MATCH($C613,'Policy Characteristics'!$C:$C,0)))</f>
        <v>0</v>
      </c>
      <c r="M613" s="233">
        <f>IF(ISBLANK(INDEX('Policy Characteristics'!G:G,MATCH($C613,'Policy Characteristics'!$C:$C,0))),"",INDEX('Policy Characteristics'!G:G,MATCH($C613,'Policy Characteristics'!$C:$C,0)))</f>
        <v>1</v>
      </c>
      <c r="N613" s="233">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28"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1316</v>
      </c>
      <c r="E614" s="78" t="s">
        <v>1262</v>
      </c>
      <c r="F614" t="s">
        <v>1278</v>
      </c>
      <c r="G614" s="88" t="s">
        <v>1263</v>
      </c>
      <c r="H614" s="15">
        <v>940</v>
      </c>
      <c r="I614" s="241" t="s">
        <v>43</v>
      </c>
      <c r="J614" s="230"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3">
        <f>IF(ISBLANK(INDEX('Policy Characteristics'!F:F,MATCH($C614,'Policy Characteristics'!$C:$C,0))),"",INDEX('Policy Characteristics'!F:F,MATCH($C614,'Policy Characteristics'!$C:$C,0)))</f>
        <v>0</v>
      </c>
      <c r="M614" s="233">
        <f>IF(ISBLANK(INDEX('Policy Characteristics'!G:G,MATCH($C614,'Policy Characteristics'!$C:$C,0))),"",INDEX('Policy Characteristics'!G:G,MATCH($C614,'Policy Characteristics'!$C:$C,0)))</f>
        <v>1</v>
      </c>
      <c r="N614" s="233">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28"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1316</v>
      </c>
      <c r="E615" s="78" t="s">
        <v>772</v>
      </c>
      <c r="F615" t="s">
        <v>1278</v>
      </c>
      <c r="G615" s="88" t="s">
        <v>1264</v>
      </c>
      <c r="H615" s="15">
        <v>941</v>
      </c>
      <c r="I615" s="229" t="s">
        <v>44</v>
      </c>
      <c r="J615" s="230"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3">
        <f>IF(ISBLANK(INDEX('Policy Characteristics'!F:F,MATCH($C615,'Policy Characteristics'!$C:$C,0))),"",INDEX('Policy Characteristics'!F:F,MATCH($C615,'Policy Characteristics'!$C:$C,0)))</f>
        <v>0</v>
      </c>
      <c r="M615" s="233">
        <f>IF(ISBLANK(INDEX('Policy Characteristics'!G:G,MATCH($C615,'Policy Characteristics'!$C:$C,0))),"",INDEX('Policy Characteristics'!G:G,MATCH($C615,'Policy Characteristics'!$C:$C,0)))</f>
        <v>1</v>
      </c>
      <c r="N615" s="233">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28"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1317</v>
      </c>
      <c r="E616" s="78" t="s">
        <v>1262</v>
      </c>
      <c r="F616" t="s">
        <v>1279</v>
      </c>
      <c r="G616" s="88" t="s">
        <v>1263</v>
      </c>
      <c r="H616" s="15">
        <v>942</v>
      </c>
      <c r="I616" s="241" t="s">
        <v>43</v>
      </c>
      <c r="J616" s="230"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3">
        <f>IF(ISBLANK(INDEX('Policy Characteristics'!F:F,MATCH($C616,'Policy Characteristics'!$C:$C,0))),"",INDEX('Policy Characteristics'!F:F,MATCH($C616,'Policy Characteristics'!$C:$C,0)))</f>
        <v>0</v>
      </c>
      <c r="M616" s="233">
        <f>IF(ISBLANK(INDEX('Policy Characteristics'!G:G,MATCH($C616,'Policy Characteristics'!$C:$C,0))),"",INDEX('Policy Characteristics'!G:G,MATCH($C616,'Policy Characteristics'!$C:$C,0)))</f>
        <v>1</v>
      </c>
      <c r="N616" s="233">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28"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1317</v>
      </c>
      <c r="E617" s="78" t="s">
        <v>772</v>
      </c>
      <c r="F617" t="s">
        <v>1279</v>
      </c>
      <c r="G617" s="88" t="s">
        <v>1264</v>
      </c>
      <c r="H617" s="15">
        <v>943</v>
      </c>
      <c r="I617" s="229" t="s">
        <v>44</v>
      </c>
      <c r="J617" s="230"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3">
        <f>IF(ISBLANK(INDEX('Policy Characteristics'!F:F,MATCH($C617,'Policy Characteristics'!$C:$C,0))),"",INDEX('Policy Characteristics'!F:F,MATCH($C617,'Policy Characteristics'!$C:$C,0)))</f>
        <v>0</v>
      </c>
      <c r="M617" s="233">
        <f>IF(ISBLANK(INDEX('Policy Characteristics'!G:G,MATCH($C617,'Policy Characteristics'!$C:$C,0))),"",INDEX('Policy Characteristics'!G:G,MATCH($C617,'Policy Characteristics'!$C:$C,0)))</f>
        <v>1</v>
      </c>
      <c r="N617" s="233">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28"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1318</v>
      </c>
      <c r="E618" s="78" t="s">
        <v>1262</v>
      </c>
      <c r="F618" t="s">
        <v>1280</v>
      </c>
      <c r="G618" s="88" t="s">
        <v>1263</v>
      </c>
      <c r="H618" s="15">
        <v>944</v>
      </c>
      <c r="I618" s="241" t="s">
        <v>43</v>
      </c>
      <c r="J618" s="230"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3">
        <f>IF(ISBLANK(INDEX('Policy Characteristics'!F:F,MATCH($C618,'Policy Characteristics'!$C:$C,0))),"",INDEX('Policy Characteristics'!F:F,MATCH($C618,'Policy Characteristics'!$C:$C,0)))</f>
        <v>0</v>
      </c>
      <c r="M618" s="233">
        <f>IF(ISBLANK(INDEX('Policy Characteristics'!G:G,MATCH($C618,'Policy Characteristics'!$C:$C,0))),"",INDEX('Policy Characteristics'!G:G,MATCH($C618,'Policy Characteristics'!$C:$C,0)))</f>
        <v>1</v>
      </c>
      <c r="N618" s="233">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28"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1318</v>
      </c>
      <c r="E619" s="78" t="s">
        <v>772</v>
      </c>
      <c r="F619" t="s">
        <v>1280</v>
      </c>
      <c r="G619" s="88" t="s">
        <v>1264</v>
      </c>
      <c r="H619" s="15">
        <v>945</v>
      </c>
      <c r="I619" s="229" t="s">
        <v>44</v>
      </c>
      <c r="J619" s="230"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3">
        <f>IF(ISBLANK(INDEX('Policy Characteristics'!F:F,MATCH($C619,'Policy Characteristics'!$C:$C,0))),"",INDEX('Policy Characteristics'!F:F,MATCH($C619,'Policy Characteristics'!$C:$C,0)))</f>
        <v>0</v>
      </c>
      <c r="M619" s="233">
        <f>IF(ISBLANK(INDEX('Policy Characteristics'!G:G,MATCH($C619,'Policy Characteristics'!$C:$C,0))),"",INDEX('Policy Characteristics'!G:G,MATCH($C619,'Policy Characteristics'!$C:$C,0)))</f>
        <v>1</v>
      </c>
      <c r="N619" s="233">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28"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1319</v>
      </c>
      <c r="E620" s="78" t="s">
        <v>1262</v>
      </c>
      <c r="F620" t="s">
        <v>1281</v>
      </c>
      <c r="G620" s="88" t="s">
        <v>1263</v>
      </c>
      <c r="H620" s="15">
        <v>946</v>
      </c>
      <c r="I620" s="241" t="s">
        <v>43</v>
      </c>
      <c r="J620" s="230"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3">
        <f>IF(ISBLANK(INDEX('Policy Characteristics'!F:F,MATCH($C620,'Policy Characteristics'!$C:$C,0))),"",INDEX('Policy Characteristics'!F:F,MATCH($C620,'Policy Characteristics'!$C:$C,0)))</f>
        <v>0</v>
      </c>
      <c r="M620" s="233">
        <f>IF(ISBLANK(INDEX('Policy Characteristics'!G:G,MATCH($C620,'Policy Characteristics'!$C:$C,0))),"",INDEX('Policy Characteristics'!G:G,MATCH($C620,'Policy Characteristics'!$C:$C,0)))</f>
        <v>1</v>
      </c>
      <c r="N620" s="233">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28"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1319</v>
      </c>
      <c r="E621" s="78" t="s">
        <v>772</v>
      </c>
      <c r="F621" t="s">
        <v>1281</v>
      </c>
      <c r="G621" s="88" t="s">
        <v>1264</v>
      </c>
      <c r="H621" s="15">
        <v>947</v>
      </c>
      <c r="I621" s="229" t="s">
        <v>44</v>
      </c>
      <c r="J621" s="230"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3">
        <f>IF(ISBLANK(INDEX('Policy Characteristics'!F:F,MATCH($C621,'Policy Characteristics'!$C:$C,0))),"",INDEX('Policy Characteristics'!F:F,MATCH($C621,'Policy Characteristics'!$C:$C,0)))</f>
        <v>0</v>
      </c>
      <c r="M621" s="233">
        <f>IF(ISBLANK(INDEX('Policy Characteristics'!G:G,MATCH($C621,'Policy Characteristics'!$C:$C,0))),"",INDEX('Policy Characteristics'!G:G,MATCH($C621,'Policy Characteristics'!$C:$C,0)))</f>
        <v>1</v>
      </c>
      <c r="N621" s="233">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28"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1320</v>
      </c>
      <c r="E622" s="78" t="s">
        <v>1262</v>
      </c>
      <c r="F622" t="s">
        <v>1282</v>
      </c>
      <c r="G622" s="88" t="s">
        <v>1263</v>
      </c>
      <c r="H622" s="15">
        <v>948</v>
      </c>
      <c r="I622" s="241" t="s">
        <v>43</v>
      </c>
      <c r="J622" s="230"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3">
        <f>IF(ISBLANK(INDEX('Policy Characteristics'!F:F,MATCH($C622,'Policy Characteristics'!$C:$C,0))),"",INDEX('Policy Characteristics'!F:F,MATCH($C622,'Policy Characteristics'!$C:$C,0)))</f>
        <v>0</v>
      </c>
      <c r="M622" s="233">
        <f>IF(ISBLANK(INDEX('Policy Characteristics'!G:G,MATCH($C622,'Policy Characteristics'!$C:$C,0))),"",INDEX('Policy Characteristics'!G:G,MATCH($C622,'Policy Characteristics'!$C:$C,0)))</f>
        <v>1</v>
      </c>
      <c r="N622" s="233">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28"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1320</v>
      </c>
      <c r="E623" s="78" t="s">
        <v>772</v>
      </c>
      <c r="F623" t="s">
        <v>1282</v>
      </c>
      <c r="G623" s="88" t="s">
        <v>1264</v>
      </c>
      <c r="H623" s="15">
        <v>949</v>
      </c>
      <c r="I623" s="229" t="s">
        <v>44</v>
      </c>
      <c r="J623" s="230"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3">
        <f>IF(ISBLANK(INDEX('Policy Characteristics'!F:F,MATCH($C623,'Policy Characteristics'!$C:$C,0))),"",INDEX('Policy Characteristics'!F:F,MATCH($C623,'Policy Characteristics'!$C:$C,0)))</f>
        <v>0</v>
      </c>
      <c r="M623" s="233">
        <f>IF(ISBLANK(INDEX('Policy Characteristics'!G:G,MATCH($C623,'Policy Characteristics'!$C:$C,0))),"",INDEX('Policy Characteristics'!G:G,MATCH($C623,'Policy Characteristics'!$C:$C,0)))</f>
        <v>1</v>
      </c>
      <c r="N623" s="233">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28"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1321</v>
      </c>
      <c r="E624" s="78" t="s">
        <v>1262</v>
      </c>
      <c r="F624" t="s">
        <v>1283</v>
      </c>
      <c r="G624" s="88" t="s">
        <v>1263</v>
      </c>
      <c r="H624" s="15">
        <v>950</v>
      </c>
      <c r="I624" s="241" t="s">
        <v>43</v>
      </c>
      <c r="J624" s="230"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3">
        <f>IF(ISBLANK(INDEX('Policy Characteristics'!F:F,MATCH($C624,'Policy Characteristics'!$C:$C,0))),"",INDEX('Policy Characteristics'!F:F,MATCH($C624,'Policy Characteristics'!$C:$C,0)))</f>
        <v>0</v>
      </c>
      <c r="M624" s="233">
        <f>IF(ISBLANK(INDEX('Policy Characteristics'!G:G,MATCH($C624,'Policy Characteristics'!$C:$C,0))),"",INDEX('Policy Characteristics'!G:G,MATCH($C624,'Policy Characteristics'!$C:$C,0)))</f>
        <v>1</v>
      </c>
      <c r="N624" s="233">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28"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1321</v>
      </c>
      <c r="E625" s="78" t="s">
        <v>772</v>
      </c>
      <c r="F625" t="s">
        <v>1283</v>
      </c>
      <c r="G625" s="88" t="s">
        <v>1264</v>
      </c>
      <c r="H625" s="15">
        <v>951</v>
      </c>
      <c r="I625" s="229" t="s">
        <v>44</v>
      </c>
      <c r="J625" s="230"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3">
        <f>IF(ISBLANK(INDEX('Policy Characteristics'!F:F,MATCH($C625,'Policy Characteristics'!$C:$C,0))),"",INDEX('Policy Characteristics'!F:F,MATCH($C625,'Policy Characteristics'!$C:$C,0)))</f>
        <v>0</v>
      </c>
      <c r="M625" s="233">
        <f>IF(ISBLANK(INDEX('Policy Characteristics'!G:G,MATCH($C625,'Policy Characteristics'!$C:$C,0))),"",INDEX('Policy Characteristics'!G:G,MATCH($C625,'Policy Characteristics'!$C:$C,0)))</f>
        <v>1</v>
      </c>
      <c r="N625" s="233">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28"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1322</v>
      </c>
      <c r="E626" s="78" t="s">
        <v>1262</v>
      </c>
      <c r="F626" t="s">
        <v>1284</v>
      </c>
      <c r="G626" s="88" t="s">
        <v>1263</v>
      </c>
      <c r="H626" s="15">
        <v>952</v>
      </c>
      <c r="I626" s="241" t="s">
        <v>43</v>
      </c>
      <c r="J626" s="230"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3">
        <f>IF(ISBLANK(INDEX('Policy Characteristics'!F:F,MATCH($C626,'Policy Characteristics'!$C:$C,0))),"",INDEX('Policy Characteristics'!F:F,MATCH($C626,'Policy Characteristics'!$C:$C,0)))</f>
        <v>0</v>
      </c>
      <c r="M626" s="233">
        <f>IF(ISBLANK(INDEX('Policy Characteristics'!G:G,MATCH($C626,'Policy Characteristics'!$C:$C,0))),"",INDEX('Policy Characteristics'!G:G,MATCH($C626,'Policy Characteristics'!$C:$C,0)))</f>
        <v>1</v>
      </c>
      <c r="N626" s="233">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28"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1322</v>
      </c>
      <c r="E627" s="78" t="s">
        <v>772</v>
      </c>
      <c r="F627" t="s">
        <v>1284</v>
      </c>
      <c r="G627" s="88" t="s">
        <v>1264</v>
      </c>
      <c r="H627" s="15">
        <v>953</v>
      </c>
      <c r="I627" s="229" t="s">
        <v>43</v>
      </c>
      <c r="J627" s="230"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3">
        <f>IF(ISBLANK(INDEX('Policy Characteristics'!F:F,MATCH($C627,'Policy Characteristics'!$C:$C,0))),"",INDEX('Policy Characteristics'!F:F,MATCH($C627,'Policy Characteristics'!$C:$C,0)))</f>
        <v>0</v>
      </c>
      <c r="M627" s="233">
        <f>IF(ISBLANK(INDEX('Policy Characteristics'!G:G,MATCH($C627,'Policy Characteristics'!$C:$C,0))),"",INDEX('Policy Characteristics'!G:G,MATCH($C627,'Policy Characteristics'!$C:$C,0)))</f>
        <v>1</v>
      </c>
      <c r="N627" s="233">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28"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1323</v>
      </c>
      <c r="E628" s="78" t="s">
        <v>1262</v>
      </c>
      <c r="F628" t="s">
        <v>1326</v>
      </c>
      <c r="G628" s="88" t="s">
        <v>1263</v>
      </c>
      <c r="H628" s="15">
        <v>954</v>
      </c>
      <c r="I628" s="229" t="s">
        <v>44</v>
      </c>
      <c r="J628" s="230"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3">
        <f>IF(ISBLANK(INDEX('Policy Characteristics'!F:F,MATCH($C628,'Policy Characteristics'!$C:$C,0))),"",INDEX('Policy Characteristics'!F:F,MATCH($C628,'Policy Characteristics'!$C:$C,0)))</f>
        <v>0</v>
      </c>
      <c r="M628" s="233">
        <f>IF(ISBLANK(INDEX('Policy Characteristics'!G:G,MATCH($C628,'Policy Characteristics'!$C:$C,0))),"",INDEX('Policy Characteristics'!G:G,MATCH($C628,'Policy Characteristics'!$C:$C,0)))</f>
        <v>1</v>
      </c>
      <c r="N628" s="233">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28"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1323</v>
      </c>
      <c r="E629" s="78" t="s">
        <v>772</v>
      </c>
      <c r="F629" t="s">
        <v>1326</v>
      </c>
      <c r="G629" s="88" t="s">
        <v>1264</v>
      </c>
      <c r="H629" s="15">
        <v>955</v>
      </c>
      <c r="I629" s="229" t="s">
        <v>44</v>
      </c>
      <c r="J629" s="230"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3">
        <f>IF(ISBLANK(INDEX('Policy Characteristics'!F:F,MATCH($C629,'Policy Characteristics'!$C:$C,0))),"",INDEX('Policy Characteristics'!F:F,MATCH($C629,'Policy Characteristics'!$C:$C,0)))</f>
        <v>0</v>
      </c>
      <c r="M629" s="233">
        <f>IF(ISBLANK(INDEX('Policy Characteristics'!G:G,MATCH($C629,'Policy Characteristics'!$C:$C,0))),"",INDEX('Policy Characteristics'!G:G,MATCH($C629,'Policy Characteristics'!$C:$C,0)))</f>
        <v>1</v>
      </c>
      <c r="N629" s="233">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28"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1324</v>
      </c>
      <c r="E630" s="78" t="s">
        <v>1262</v>
      </c>
      <c r="F630" t="s">
        <v>1285</v>
      </c>
      <c r="G630" s="88" t="s">
        <v>1263</v>
      </c>
      <c r="H630" s="15">
        <v>956</v>
      </c>
      <c r="I630" s="229" t="s">
        <v>44</v>
      </c>
      <c r="J630" s="230"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3">
        <f>IF(ISBLANK(INDEX('Policy Characteristics'!F:F,MATCH($C630,'Policy Characteristics'!$C:$C,0))),"",INDEX('Policy Characteristics'!F:F,MATCH($C630,'Policy Characteristics'!$C:$C,0)))</f>
        <v>0</v>
      </c>
      <c r="M630" s="233">
        <f>IF(ISBLANK(INDEX('Policy Characteristics'!G:G,MATCH($C630,'Policy Characteristics'!$C:$C,0))),"",INDEX('Policy Characteristics'!G:G,MATCH($C630,'Policy Characteristics'!$C:$C,0)))</f>
        <v>1</v>
      </c>
      <c r="N630" s="233">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28"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1324</v>
      </c>
      <c r="E631" s="78" t="s">
        <v>772</v>
      </c>
      <c r="F631" t="s">
        <v>1285</v>
      </c>
      <c r="G631" s="88" t="s">
        <v>1264</v>
      </c>
      <c r="H631" s="15">
        <v>957</v>
      </c>
      <c r="I631" s="229" t="s">
        <v>44</v>
      </c>
      <c r="J631" s="230"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3">
        <f>IF(ISBLANK(INDEX('Policy Characteristics'!F:F,MATCH($C631,'Policy Characteristics'!$C:$C,0))),"",INDEX('Policy Characteristics'!F:F,MATCH($C631,'Policy Characteristics'!$C:$C,0)))</f>
        <v>0</v>
      </c>
      <c r="M631" s="233">
        <f>IF(ISBLANK(INDEX('Policy Characteristics'!G:G,MATCH($C631,'Policy Characteristics'!$C:$C,0))),"",INDEX('Policy Characteristics'!G:G,MATCH($C631,'Policy Characteristics'!$C:$C,0)))</f>
        <v>1</v>
      </c>
      <c r="N631" s="233">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BAUlscenario.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28" t="str">
        <f>IF(ISBLANK(INDEX('Policy Characteristics'!B:B,MATCH($C632,'Policy Characteristics'!$C:$C,0))),"",INDEX('Policy Characteristics'!B:B,MATCH($C632,'Policy Characteristics'!$C:$C,0)))</f>
        <v>Non BAU Industry CCS Subsidy</v>
      </c>
      <c r="C632" t="s">
        <v>1952</v>
      </c>
      <c r="D632" s="88" t="s">
        <v>1300</v>
      </c>
      <c r="E632" s="78"/>
      <c r="F632" t="s">
        <v>1325</v>
      </c>
      <c r="H632" s="15">
        <v>2723</v>
      </c>
      <c r="I632" s="241" t="s">
        <v>43</v>
      </c>
      <c r="J632" s="230"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3">
        <f>IF(ISBLANK(INDEX('Policy Characteristics'!F:F,MATCH($C632,'Policy Characteristics'!$C:$C,0))),"",INDEX('Policy Characteristics'!F:F,MATCH($C632,'Policy Characteristics'!$C:$C,0)))</f>
        <v>0</v>
      </c>
      <c r="M632" s="233">
        <f>IF(ISBLANK(INDEX('Policy Characteristics'!G:G,MATCH($C632,'Policy Characteristics'!$C:$C,0))),"",INDEX('Policy Characteristics'!G:G,MATCH($C632,'Policy Characteristics'!$C:$C,0)))</f>
        <v>1</v>
      </c>
      <c r="N632" s="233">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28" t="str">
        <f>IF(ISBLANK(INDEX('Policy Characteristics'!B:B,MATCH($C633,'Policy Characteristics'!$C:$C,0))),"",INDEX('Policy Characteristics'!B:B,MATCH($C633,'Policy Characteristics'!$C:$C,0)))</f>
        <v>Non BAU Industry CCS Subsidy</v>
      </c>
      <c r="C633" s="76" t="str">
        <f>$C$632</f>
        <v>Boolean Use Non BAU Industry CCS Subsidies</v>
      </c>
      <c r="D633" s="78" t="s">
        <v>1301</v>
      </c>
      <c r="E633" s="78"/>
      <c r="F633" t="s">
        <v>999</v>
      </c>
      <c r="H633" s="15">
        <v>2724</v>
      </c>
      <c r="I633" s="241" t="s">
        <v>43</v>
      </c>
      <c r="J633" s="230"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3">
        <f>IF(ISBLANK(INDEX('Policy Characteristics'!F:F,MATCH($C633,'Policy Characteristics'!$C:$C,0))),"",INDEX('Policy Characteristics'!F:F,MATCH($C633,'Policy Characteristics'!$C:$C,0)))</f>
        <v>0</v>
      </c>
      <c r="M633" s="233">
        <f>IF(ISBLANK(INDEX('Policy Characteristics'!G:G,MATCH($C633,'Policy Characteristics'!$C:$C,0))),"",INDEX('Policy Characteristics'!G:G,MATCH($C633,'Policy Characteristics'!$C:$C,0)))</f>
        <v>1</v>
      </c>
      <c r="N633" s="233">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28"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1302</v>
      </c>
      <c r="E634" s="78"/>
      <c r="F634" t="s">
        <v>1266</v>
      </c>
      <c r="H634" s="15">
        <v>2725</v>
      </c>
      <c r="I634" s="241" t="s">
        <v>43</v>
      </c>
      <c r="J634" s="230"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3">
        <f>IF(ISBLANK(INDEX('Policy Characteristics'!F:F,MATCH($C634,'Policy Characteristics'!$C:$C,0))),"",INDEX('Policy Characteristics'!F:F,MATCH($C634,'Policy Characteristics'!$C:$C,0)))</f>
        <v>0</v>
      </c>
      <c r="M634" s="233">
        <f>IF(ISBLANK(INDEX('Policy Characteristics'!G:G,MATCH($C634,'Policy Characteristics'!$C:$C,0))),"",INDEX('Policy Characteristics'!G:G,MATCH($C634,'Policy Characteristics'!$C:$C,0)))</f>
        <v>1</v>
      </c>
      <c r="N634" s="233">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28" t="str">
        <f>IF(ISBLANK(INDEX('Policy Characteristics'!B:B,MATCH($C635,'Policy Characteristics'!$C:$C,0))),"",INDEX('Policy Characteristics'!B:B,MATCH($C635,'Policy Characteristics'!$C:$C,0)))</f>
        <v>Non BAU Industry CCS Subsidy</v>
      </c>
      <c r="C635" s="76" t="str">
        <f t="shared" si="26"/>
        <v>Boolean Use Non BAU Industry CCS Subsidies</v>
      </c>
      <c r="D635" s="78" t="s">
        <v>1303</v>
      </c>
      <c r="E635" s="78"/>
      <c r="F635" t="s">
        <v>1267</v>
      </c>
      <c r="H635" s="15">
        <v>2726</v>
      </c>
      <c r="I635" s="241" t="s">
        <v>43</v>
      </c>
      <c r="J635" s="230"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3">
        <f>IF(ISBLANK(INDEX('Policy Characteristics'!F:F,MATCH($C635,'Policy Characteristics'!$C:$C,0))),"",INDEX('Policy Characteristics'!F:F,MATCH($C635,'Policy Characteristics'!$C:$C,0)))</f>
        <v>0</v>
      </c>
      <c r="M635" s="233">
        <f>IF(ISBLANK(INDEX('Policy Characteristics'!G:G,MATCH($C635,'Policy Characteristics'!$C:$C,0))),"",INDEX('Policy Characteristics'!G:G,MATCH($C635,'Policy Characteristics'!$C:$C,0)))</f>
        <v>1</v>
      </c>
      <c r="N635" s="233">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28" t="str">
        <f>IF(ISBLANK(INDEX('Policy Characteristics'!B:B,MATCH($C636,'Policy Characteristics'!$C:$C,0))),"",INDEX('Policy Characteristics'!B:B,MATCH($C636,'Policy Characteristics'!$C:$C,0)))</f>
        <v>Non BAU Industry CCS Subsidy</v>
      </c>
      <c r="C636" s="76" t="str">
        <f t="shared" si="26"/>
        <v>Boolean Use Non BAU Industry CCS Subsidies</v>
      </c>
      <c r="D636" s="78" t="s">
        <v>1304</v>
      </c>
      <c r="E636" s="78"/>
      <c r="F636" t="s">
        <v>1268</v>
      </c>
      <c r="H636" s="15">
        <v>2727</v>
      </c>
      <c r="I636" s="241" t="s">
        <v>43</v>
      </c>
      <c r="J636" s="230"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3">
        <f>IF(ISBLANK(INDEX('Policy Characteristics'!F:F,MATCH($C636,'Policy Characteristics'!$C:$C,0))),"",INDEX('Policy Characteristics'!F:F,MATCH($C636,'Policy Characteristics'!$C:$C,0)))</f>
        <v>0</v>
      </c>
      <c r="M636" s="233">
        <f>IF(ISBLANK(INDEX('Policy Characteristics'!G:G,MATCH($C636,'Policy Characteristics'!$C:$C,0))),"",INDEX('Policy Characteristics'!G:G,MATCH($C636,'Policy Characteristics'!$C:$C,0)))</f>
        <v>1</v>
      </c>
      <c r="N636" s="233">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28" t="str">
        <f>IF(ISBLANK(INDEX('Policy Characteristics'!B:B,MATCH($C637,'Policy Characteristics'!$C:$C,0))),"",INDEX('Policy Characteristics'!B:B,MATCH($C637,'Policy Characteristics'!$C:$C,0)))</f>
        <v>Non BAU Industry CCS Subsidy</v>
      </c>
      <c r="C637" s="76" t="str">
        <f t="shared" si="26"/>
        <v>Boolean Use Non BAU Industry CCS Subsidies</v>
      </c>
      <c r="D637" s="78" t="s">
        <v>1305</v>
      </c>
      <c r="E637" s="78"/>
      <c r="F637" t="s">
        <v>1269</v>
      </c>
      <c r="H637" s="15">
        <v>2728</v>
      </c>
      <c r="I637" s="241" t="s">
        <v>43</v>
      </c>
      <c r="J637" s="230"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3">
        <f>IF(ISBLANK(INDEX('Policy Characteristics'!F:F,MATCH($C637,'Policy Characteristics'!$C:$C,0))),"",INDEX('Policy Characteristics'!F:F,MATCH($C637,'Policy Characteristics'!$C:$C,0)))</f>
        <v>0</v>
      </c>
      <c r="M637" s="233">
        <f>IF(ISBLANK(INDEX('Policy Characteristics'!G:G,MATCH($C637,'Policy Characteristics'!$C:$C,0))),"",INDEX('Policy Characteristics'!G:G,MATCH($C637,'Policy Characteristics'!$C:$C,0)))</f>
        <v>1</v>
      </c>
      <c r="N637" s="233">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28" t="str">
        <f>IF(ISBLANK(INDEX('Policy Characteristics'!B:B,MATCH($C638,'Policy Characteristics'!$C:$C,0))),"",INDEX('Policy Characteristics'!B:B,MATCH($C638,'Policy Characteristics'!$C:$C,0)))</f>
        <v>Non BAU Industry CCS Subsidy</v>
      </c>
      <c r="C638" s="76" t="str">
        <f t="shared" si="26"/>
        <v>Boolean Use Non BAU Industry CCS Subsidies</v>
      </c>
      <c r="D638" s="78" t="s">
        <v>1306</v>
      </c>
      <c r="E638" s="78"/>
      <c r="F638" t="s">
        <v>1270</v>
      </c>
      <c r="H638" s="15">
        <v>2729</v>
      </c>
      <c r="I638" s="241" t="s">
        <v>43</v>
      </c>
      <c r="J638" s="230"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3">
        <f>IF(ISBLANK(INDEX('Policy Characteristics'!F:F,MATCH($C638,'Policy Characteristics'!$C:$C,0))),"",INDEX('Policy Characteristics'!F:F,MATCH($C638,'Policy Characteristics'!$C:$C,0)))</f>
        <v>0</v>
      </c>
      <c r="M638" s="233">
        <f>IF(ISBLANK(INDEX('Policy Characteristics'!G:G,MATCH($C638,'Policy Characteristics'!$C:$C,0))),"",INDEX('Policy Characteristics'!G:G,MATCH($C638,'Policy Characteristics'!$C:$C,0)))</f>
        <v>1</v>
      </c>
      <c r="N638" s="233">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28" t="str">
        <f>IF(ISBLANK(INDEX('Policy Characteristics'!B:B,MATCH($C639,'Policy Characteristics'!$C:$C,0))),"",INDEX('Policy Characteristics'!B:B,MATCH($C639,'Policy Characteristics'!$C:$C,0)))</f>
        <v>Non BAU Industry CCS Subsidy</v>
      </c>
      <c r="C639" s="76" t="str">
        <f t="shared" si="26"/>
        <v>Boolean Use Non BAU Industry CCS Subsidies</v>
      </c>
      <c r="D639" s="78" t="s">
        <v>1307</v>
      </c>
      <c r="E639" s="78"/>
      <c r="F639" t="s">
        <v>1271</v>
      </c>
      <c r="H639" s="15">
        <v>2730</v>
      </c>
      <c r="I639" s="241" t="s">
        <v>43</v>
      </c>
      <c r="J639" s="230"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3">
        <f>IF(ISBLANK(INDEX('Policy Characteristics'!F:F,MATCH($C639,'Policy Characteristics'!$C:$C,0))),"",INDEX('Policy Characteristics'!F:F,MATCH($C639,'Policy Characteristics'!$C:$C,0)))</f>
        <v>0</v>
      </c>
      <c r="M639" s="233">
        <f>IF(ISBLANK(INDEX('Policy Characteristics'!G:G,MATCH($C639,'Policy Characteristics'!$C:$C,0))),"",INDEX('Policy Characteristics'!G:G,MATCH($C639,'Policy Characteristics'!$C:$C,0)))</f>
        <v>1</v>
      </c>
      <c r="N639" s="233">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28" t="str">
        <f>IF(ISBLANK(INDEX('Policy Characteristics'!B:B,MATCH($C640,'Policy Characteristics'!$C:$C,0))),"",INDEX('Policy Characteristics'!B:B,MATCH($C640,'Policy Characteristics'!$C:$C,0)))</f>
        <v>Non BAU Industry CCS Subsidy</v>
      </c>
      <c r="C640" s="76" t="str">
        <f t="shared" si="26"/>
        <v>Boolean Use Non BAU Industry CCS Subsidies</v>
      </c>
      <c r="D640" s="78" t="s">
        <v>1308</v>
      </c>
      <c r="E640" s="78"/>
      <c r="F640" t="s">
        <v>1272</v>
      </c>
      <c r="H640" s="15">
        <v>2731</v>
      </c>
      <c r="I640" s="241" t="s">
        <v>43</v>
      </c>
      <c r="J640" s="230"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3">
        <f>IF(ISBLANK(INDEX('Policy Characteristics'!F:F,MATCH($C640,'Policy Characteristics'!$C:$C,0))),"",INDEX('Policy Characteristics'!F:F,MATCH($C640,'Policy Characteristics'!$C:$C,0)))</f>
        <v>0</v>
      </c>
      <c r="M640" s="233">
        <f>IF(ISBLANK(INDEX('Policy Characteristics'!G:G,MATCH($C640,'Policy Characteristics'!$C:$C,0))),"",INDEX('Policy Characteristics'!G:G,MATCH($C640,'Policy Characteristics'!$C:$C,0)))</f>
        <v>1</v>
      </c>
      <c r="N640" s="233">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28" t="str">
        <f>IF(ISBLANK(INDEX('Policy Characteristics'!B:B,MATCH($C641,'Policy Characteristics'!$C:$C,0))),"",INDEX('Policy Characteristics'!B:B,MATCH($C641,'Policy Characteristics'!$C:$C,0)))</f>
        <v>Non BAU Industry CCS Subsidy</v>
      </c>
      <c r="C641" s="76" t="str">
        <f t="shared" si="26"/>
        <v>Boolean Use Non BAU Industry CCS Subsidies</v>
      </c>
      <c r="D641" s="78" t="s">
        <v>1309</v>
      </c>
      <c r="E641" s="78"/>
      <c r="F641" t="s">
        <v>819</v>
      </c>
      <c r="H641" s="15">
        <v>2732</v>
      </c>
      <c r="I641" s="241" t="s">
        <v>43</v>
      </c>
      <c r="J641" s="230"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3">
        <f>IF(ISBLANK(INDEX('Policy Characteristics'!F:F,MATCH($C641,'Policy Characteristics'!$C:$C,0))),"",INDEX('Policy Characteristics'!F:F,MATCH($C641,'Policy Characteristics'!$C:$C,0)))</f>
        <v>0</v>
      </c>
      <c r="M641" s="233">
        <f>IF(ISBLANK(INDEX('Policy Characteristics'!G:G,MATCH($C641,'Policy Characteristics'!$C:$C,0))),"",INDEX('Policy Characteristics'!G:G,MATCH($C641,'Policy Characteristics'!$C:$C,0)))</f>
        <v>1</v>
      </c>
      <c r="N641" s="233">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28" t="str">
        <f>IF(ISBLANK(INDEX('Policy Characteristics'!B:B,MATCH($C642,'Policy Characteristics'!$C:$C,0))),"",INDEX('Policy Characteristics'!B:B,MATCH($C642,'Policy Characteristics'!$C:$C,0)))</f>
        <v>Non BAU Industry CCS Subsidy</v>
      </c>
      <c r="C642" s="76" t="str">
        <f t="shared" si="26"/>
        <v>Boolean Use Non BAU Industry CCS Subsidies</v>
      </c>
      <c r="D642" s="78" t="s">
        <v>1310</v>
      </c>
      <c r="E642" s="78"/>
      <c r="F642" t="s">
        <v>1273</v>
      </c>
      <c r="H642" s="15">
        <v>2733</v>
      </c>
      <c r="I642" s="241" t="s">
        <v>43</v>
      </c>
      <c r="J642" s="230"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3">
        <f>IF(ISBLANK(INDEX('Policy Characteristics'!F:F,MATCH($C642,'Policy Characteristics'!$C:$C,0))),"",INDEX('Policy Characteristics'!F:F,MATCH($C642,'Policy Characteristics'!$C:$C,0)))</f>
        <v>0</v>
      </c>
      <c r="M642" s="233">
        <f>IF(ISBLANK(INDEX('Policy Characteristics'!G:G,MATCH($C642,'Policy Characteristics'!$C:$C,0))),"",INDEX('Policy Characteristics'!G:G,MATCH($C642,'Policy Characteristics'!$C:$C,0)))</f>
        <v>1</v>
      </c>
      <c r="N642" s="233">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28" t="str">
        <f>IF(ISBLANK(INDEX('Policy Characteristics'!B:B,MATCH($C643,'Policy Characteristics'!$C:$C,0))),"",INDEX('Policy Characteristics'!B:B,MATCH($C643,'Policy Characteristics'!$C:$C,0)))</f>
        <v>Non BAU Industry CCS Subsidy</v>
      </c>
      <c r="C643" s="76" t="str">
        <f t="shared" si="26"/>
        <v>Boolean Use Non BAU Industry CCS Subsidies</v>
      </c>
      <c r="D643" s="78" t="s">
        <v>1311</v>
      </c>
      <c r="E643" s="78"/>
      <c r="F643" t="s">
        <v>1274</v>
      </c>
      <c r="H643" s="15">
        <v>2734</v>
      </c>
      <c r="I643" s="241" t="s">
        <v>43</v>
      </c>
      <c r="J643" s="230"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3">
        <f>IF(ISBLANK(INDEX('Policy Characteristics'!F:F,MATCH($C643,'Policy Characteristics'!$C:$C,0))),"",INDEX('Policy Characteristics'!F:F,MATCH($C643,'Policy Characteristics'!$C:$C,0)))</f>
        <v>0</v>
      </c>
      <c r="M643" s="233">
        <f>IF(ISBLANK(INDEX('Policy Characteristics'!G:G,MATCH($C643,'Policy Characteristics'!$C:$C,0))),"",INDEX('Policy Characteristics'!G:G,MATCH($C643,'Policy Characteristics'!$C:$C,0)))</f>
        <v>1</v>
      </c>
      <c r="N643" s="233">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28" t="str">
        <f>IF(ISBLANK(INDEX('Policy Characteristics'!B:B,MATCH($C644,'Policy Characteristics'!$C:$C,0))),"",INDEX('Policy Characteristics'!B:B,MATCH($C644,'Policy Characteristics'!$C:$C,0)))</f>
        <v>Non BAU Industry CCS Subsidy</v>
      </c>
      <c r="C644" s="76" t="str">
        <f t="shared" si="26"/>
        <v>Boolean Use Non BAU Industry CCS Subsidies</v>
      </c>
      <c r="D644" s="78" t="s">
        <v>1312</v>
      </c>
      <c r="E644" s="78"/>
      <c r="F644" t="s">
        <v>1275</v>
      </c>
      <c r="H644" s="15">
        <v>2735</v>
      </c>
      <c r="I644" s="241" t="s">
        <v>43</v>
      </c>
      <c r="J644" s="230"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3">
        <f>IF(ISBLANK(INDEX('Policy Characteristics'!F:F,MATCH($C644,'Policy Characteristics'!$C:$C,0))),"",INDEX('Policy Characteristics'!F:F,MATCH($C644,'Policy Characteristics'!$C:$C,0)))</f>
        <v>0</v>
      </c>
      <c r="M644" s="233">
        <f>IF(ISBLANK(INDEX('Policy Characteristics'!G:G,MATCH($C644,'Policy Characteristics'!$C:$C,0))),"",INDEX('Policy Characteristics'!G:G,MATCH($C644,'Policy Characteristics'!$C:$C,0)))</f>
        <v>1</v>
      </c>
      <c r="N644" s="233">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28" t="str">
        <f>IF(ISBLANK(INDEX('Policy Characteristics'!B:B,MATCH($C645,'Policy Characteristics'!$C:$C,0))),"",INDEX('Policy Characteristics'!B:B,MATCH($C645,'Policy Characteristics'!$C:$C,0)))</f>
        <v>Non BAU Industry CCS Subsidy</v>
      </c>
      <c r="C645" s="76" t="str">
        <f t="shared" si="26"/>
        <v>Boolean Use Non BAU Industry CCS Subsidies</v>
      </c>
      <c r="D645" s="78" t="s">
        <v>1313</v>
      </c>
      <c r="E645" s="78"/>
      <c r="F645" t="s">
        <v>820</v>
      </c>
      <c r="H645" s="15">
        <v>2736</v>
      </c>
      <c r="I645" s="241" t="s">
        <v>43</v>
      </c>
      <c r="J645" s="230"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3">
        <f>IF(ISBLANK(INDEX('Policy Characteristics'!F:F,MATCH($C645,'Policy Characteristics'!$C:$C,0))),"",INDEX('Policy Characteristics'!F:F,MATCH($C645,'Policy Characteristics'!$C:$C,0)))</f>
        <v>0</v>
      </c>
      <c r="M645" s="233">
        <f>IF(ISBLANK(INDEX('Policy Characteristics'!G:G,MATCH($C645,'Policy Characteristics'!$C:$C,0))),"",INDEX('Policy Characteristics'!G:G,MATCH($C645,'Policy Characteristics'!$C:$C,0)))</f>
        <v>1</v>
      </c>
      <c r="N645" s="233">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28" t="str">
        <f>IF(ISBLANK(INDEX('Policy Characteristics'!B:B,MATCH($C646,'Policy Characteristics'!$C:$C,0))),"",INDEX('Policy Characteristics'!B:B,MATCH($C646,'Policy Characteristics'!$C:$C,0)))</f>
        <v>Non BAU Industry CCS Subsidy</v>
      </c>
      <c r="C646" s="76" t="str">
        <f t="shared" si="26"/>
        <v>Boolean Use Non BAU Industry CCS Subsidies</v>
      </c>
      <c r="D646" s="78" t="s">
        <v>1314</v>
      </c>
      <c r="E646" s="78"/>
      <c r="F646" t="s">
        <v>1276</v>
      </c>
      <c r="H646" s="15">
        <v>2737</v>
      </c>
      <c r="I646" s="241" t="s">
        <v>43</v>
      </c>
      <c r="J646" s="230"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3">
        <f>IF(ISBLANK(INDEX('Policy Characteristics'!F:F,MATCH($C646,'Policy Characteristics'!$C:$C,0))),"",INDEX('Policy Characteristics'!F:F,MATCH($C646,'Policy Characteristics'!$C:$C,0)))</f>
        <v>0</v>
      </c>
      <c r="M646" s="233">
        <f>IF(ISBLANK(INDEX('Policy Characteristics'!G:G,MATCH($C646,'Policy Characteristics'!$C:$C,0))),"",INDEX('Policy Characteristics'!G:G,MATCH($C646,'Policy Characteristics'!$C:$C,0)))</f>
        <v>1</v>
      </c>
      <c r="N646" s="233">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28" t="str">
        <f>IF(ISBLANK(INDEX('Policy Characteristics'!B:B,MATCH($C647,'Policy Characteristics'!$C:$C,0))),"",INDEX('Policy Characteristics'!B:B,MATCH($C647,'Policy Characteristics'!$C:$C,0)))</f>
        <v>Non BAU Industry CCS Subsidy</v>
      </c>
      <c r="C647" s="76" t="str">
        <f t="shared" si="26"/>
        <v>Boolean Use Non BAU Industry CCS Subsidies</v>
      </c>
      <c r="D647" s="78" t="s">
        <v>1315</v>
      </c>
      <c r="E647" s="78"/>
      <c r="F647" t="s">
        <v>1277</v>
      </c>
      <c r="H647" s="15">
        <v>2738</v>
      </c>
      <c r="I647" s="241" t="s">
        <v>43</v>
      </c>
      <c r="J647" s="230"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3">
        <f>IF(ISBLANK(INDEX('Policy Characteristics'!F:F,MATCH($C647,'Policy Characteristics'!$C:$C,0))),"",INDEX('Policy Characteristics'!F:F,MATCH($C647,'Policy Characteristics'!$C:$C,0)))</f>
        <v>0</v>
      </c>
      <c r="M647" s="233">
        <f>IF(ISBLANK(INDEX('Policy Characteristics'!G:G,MATCH($C647,'Policy Characteristics'!$C:$C,0))),"",INDEX('Policy Characteristics'!G:G,MATCH($C647,'Policy Characteristics'!$C:$C,0)))</f>
        <v>1</v>
      </c>
      <c r="N647" s="233">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28" t="str">
        <f>IF(ISBLANK(INDEX('Policy Characteristics'!B:B,MATCH($C648,'Policy Characteristics'!$C:$C,0))),"",INDEX('Policy Characteristics'!B:B,MATCH($C648,'Policy Characteristics'!$C:$C,0)))</f>
        <v>Non BAU Industry CCS Subsidy</v>
      </c>
      <c r="C648" s="76" t="str">
        <f t="shared" si="26"/>
        <v>Boolean Use Non BAU Industry CCS Subsidies</v>
      </c>
      <c r="D648" s="78" t="s">
        <v>1316</v>
      </c>
      <c r="E648" s="78"/>
      <c r="F648" t="s">
        <v>1278</v>
      </c>
      <c r="H648" s="15">
        <v>2739</v>
      </c>
      <c r="I648" s="241" t="s">
        <v>43</v>
      </c>
      <c r="J648" s="230"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3">
        <f>IF(ISBLANK(INDEX('Policy Characteristics'!F:F,MATCH($C648,'Policy Characteristics'!$C:$C,0))),"",INDEX('Policy Characteristics'!F:F,MATCH($C648,'Policy Characteristics'!$C:$C,0)))</f>
        <v>0</v>
      </c>
      <c r="M648" s="233">
        <f>IF(ISBLANK(INDEX('Policy Characteristics'!G:G,MATCH($C648,'Policy Characteristics'!$C:$C,0))),"",INDEX('Policy Characteristics'!G:G,MATCH($C648,'Policy Characteristics'!$C:$C,0)))</f>
        <v>1</v>
      </c>
      <c r="N648" s="233">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28" t="str">
        <f>IF(ISBLANK(INDEX('Policy Characteristics'!B:B,MATCH($C649,'Policy Characteristics'!$C:$C,0))),"",INDEX('Policy Characteristics'!B:B,MATCH($C649,'Policy Characteristics'!$C:$C,0)))</f>
        <v>Non BAU Industry CCS Subsidy</v>
      </c>
      <c r="C649" s="76" t="str">
        <f t="shared" si="26"/>
        <v>Boolean Use Non BAU Industry CCS Subsidies</v>
      </c>
      <c r="D649" s="78" t="s">
        <v>1317</v>
      </c>
      <c r="E649" s="78"/>
      <c r="F649" t="s">
        <v>1279</v>
      </c>
      <c r="H649" s="15">
        <v>2740</v>
      </c>
      <c r="I649" s="241" t="s">
        <v>43</v>
      </c>
      <c r="J649" s="230"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3">
        <f>IF(ISBLANK(INDEX('Policy Characteristics'!F:F,MATCH($C649,'Policy Characteristics'!$C:$C,0))),"",INDEX('Policy Characteristics'!F:F,MATCH($C649,'Policy Characteristics'!$C:$C,0)))</f>
        <v>0</v>
      </c>
      <c r="M649" s="233">
        <f>IF(ISBLANK(INDEX('Policy Characteristics'!G:G,MATCH($C649,'Policy Characteristics'!$C:$C,0))),"",INDEX('Policy Characteristics'!G:G,MATCH($C649,'Policy Characteristics'!$C:$C,0)))</f>
        <v>1</v>
      </c>
      <c r="N649" s="233">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28" t="str">
        <f>IF(ISBLANK(INDEX('Policy Characteristics'!B:B,MATCH($C650,'Policy Characteristics'!$C:$C,0))),"",INDEX('Policy Characteristics'!B:B,MATCH($C650,'Policy Characteristics'!$C:$C,0)))</f>
        <v>Non BAU Industry CCS Subsidy</v>
      </c>
      <c r="C650" s="76" t="str">
        <f t="shared" si="26"/>
        <v>Boolean Use Non BAU Industry CCS Subsidies</v>
      </c>
      <c r="D650" s="78" t="s">
        <v>1318</v>
      </c>
      <c r="E650" s="78"/>
      <c r="F650" t="s">
        <v>1280</v>
      </c>
      <c r="H650" s="15">
        <v>2741</v>
      </c>
      <c r="I650" s="241" t="s">
        <v>43</v>
      </c>
      <c r="J650" s="230"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3">
        <f>IF(ISBLANK(INDEX('Policy Characteristics'!F:F,MATCH($C650,'Policy Characteristics'!$C:$C,0))),"",INDEX('Policy Characteristics'!F:F,MATCH($C650,'Policy Characteristics'!$C:$C,0)))</f>
        <v>0</v>
      </c>
      <c r="M650" s="233">
        <f>IF(ISBLANK(INDEX('Policy Characteristics'!G:G,MATCH($C650,'Policy Characteristics'!$C:$C,0))),"",INDEX('Policy Characteristics'!G:G,MATCH($C650,'Policy Characteristics'!$C:$C,0)))</f>
        <v>1</v>
      </c>
      <c r="N650" s="233">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28" t="str">
        <f>IF(ISBLANK(INDEX('Policy Characteristics'!B:B,MATCH($C651,'Policy Characteristics'!$C:$C,0))),"",INDEX('Policy Characteristics'!B:B,MATCH($C651,'Policy Characteristics'!$C:$C,0)))</f>
        <v>Non BAU Industry CCS Subsidy</v>
      </c>
      <c r="C651" s="76" t="str">
        <f t="shared" si="26"/>
        <v>Boolean Use Non BAU Industry CCS Subsidies</v>
      </c>
      <c r="D651" s="78" t="s">
        <v>1319</v>
      </c>
      <c r="E651" s="78"/>
      <c r="F651" t="s">
        <v>1281</v>
      </c>
      <c r="H651" s="15">
        <v>2742</v>
      </c>
      <c r="I651" s="241" t="s">
        <v>43</v>
      </c>
      <c r="J651" s="230"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3">
        <f>IF(ISBLANK(INDEX('Policy Characteristics'!F:F,MATCH($C651,'Policy Characteristics'!$C:$C,0))),"",INDEX('Policy Characteristics'!F:F,MATCH($C651,'Policy Characteristics'!$C:$C,0)))</f>
        <v>0</v>
      </c>
      <c r="M651" s="233">
        <f>IF(ISBLANK(INDEX('Policy Characteristics'!G:G,MATCH($C651,'Policy Characteristics'!$C:$C,0))),"",INDEX('Policy Characteristics'!G:G,MATCH($C651,'Policy Characteristics'!$C:$C,0)))</f>
        <v>1</v>
      </c>
      <c r="N651" s="233">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28" t="str">
        <f>IF(ISBLANK(INDEX('Policy Characteristics'!B:B,MATCH($C652,'Policy Characteristics'!$C:$C,0))),"",INDEX('Policy Characteristics'!B:B,MATCH($C652,'Policy Characteristics'!$C:$C,0)))</f>
        <v>Non BAU Industry CCS Subsidy</v>
      </c>
      <c r="C652" s="76" t="str">
        <f t="shared" si="26"/>
        <v>Boolean Use Non BAU Industry CCS Subsidies</v>
      </c>
      <c r="D652" s="78" t="s">
        <v>1320</v>
      </c>
      <c r="E652" s="78"/>
      <c r="F652" t="s">
        <v>1282</v>
      </c>
      <c r="H652" s="15">
        <v>2743</v>
      </c>
      <c r="I652" s="241" t="s">
        <v>43</v>
      </c>
      <c r="J652" s="230"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3">
        <f>IF(ISBLANK(INDEX('Policy Characteristics'!F:F,MATCH($C652,'Policy Characteristics'!$C:$C,0))),"",INDEX('Policy Characteristics'!F:F,MATCH($C652,'Policy Characteristics'!$C:$C,0)))</f>
        <v>0</v>
      </c>
      <c r="M652" s="233">
        <f>IF(ISBLANK(INDEX('Policy Characteristics'!G:G,MATCH($C652,'Policy Characteristics'!$C:$C,0))),"",INDEX('Policy Characteristics'!G:G,MATCH($C652,'Policy Characteristics'!$C:$C,0)))</f>
        <v>1</v>
      </c>
      <c r="N652" s="233">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28" t="str">
        <f>IF(ISBLANK(INDEX('Policy Characteristics'!B:B,MATCH($C653,'Policy Characteristics'!$C:$C,0))),"",INDEX('Policy Characteristics'!B:B,MATCH($C653,'Policy Characteristics'!$C:$C,0)))</f>
        <v>Non BAU Industry CCS Subsidy</v>
      </c>
      <c r="C653" s="76" t="str">
        <f t="shared" si="26"/>
        <v>Boolean Use Non BAU Industry CCS Subsidies</v>
      </c>
      <c r="D653" s="78" t="s">
        <v>1321</v>
      </c>
      <c r="E653" s="78"/>
      <c r="F653" t="s">
        <v>1283</v>
      </c>
      <c r="H653" s="15">
        <v>2744</v>
      </c>
      <c r="I653" s="241" t="s">
        <v>43</v>
      </c>
      <c r="J653" s="230"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3">
        <f>IF(ISBLANK(INDEX('Policy Characteristics'!F:F,MATCH($C653,'Policy Characteristics'!$C:$C,0))),"",INDEX('Policy Characteristics'!F:F,MATCH($C653,'Policy Characteristics'!$C:$C,0)))</f>
        <v>0</v>
      </c>
      <c r="M653" s="233">
        <f>IF(ISBLANK(INDEX('Policy Characteristics'!G:G,MATCH($C653,'Policy Characteristics'!$C:$C,0))),"",INDEX('Policy Characteristics'!G:G,MATCH($C653,'Policy Characteristics'!$C:$C,0)))</f>
        <v>1</v>
      </c>
      <c r="N653" s="233">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28" t="str">
        <f>IF(ISBLANK(INDEX('Policy Characteristics'!B:B,MATCH($C654,'Policy Characteristics'!$C:$C,0))),"",INDEX('Policy Characteristics'!B:B,MATCH($C654,'Policy Characteristics'!$C:$C,0)))</f>
        <v>Non BAU Industry CCS Subsidy</v>
      </c>
      <c r="C654" s="76" t="str">
        <f t="shared" si="26"/>
        <v>Boolean Use Non BAU Industry CCS Subsidies</v>
      </c>
      <c r="D654" s="78" t="s">
        <v>1322</v>
      </c>
      <c r="E654" s="78"/>
      <c r="F654" t="s">
        <v>1284</v>
      </c>
      <c r="H654" s="15">
        <v>2745</v>
      </c>
      <c r="I654" s="241" t="s">
        <v>43</v>
      </c>
      <c r="J654" s="230"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3">
        <f>IF(ISBLANK(INDEX('Policy Characteristics'!F:F,MATCH($C654,'Policy Characteristics'!$C:$C,0))),"",INDEX('Policy Characteristics'!F:F,MATCH($C654,'Policy Characteristics'!$C:$C,0)))</f>
        <v>0</v>
      </c>
      <c r="M654" s="233">
        <f>IF(ISBLANK(INDEX('Policy Characteristics'!G:G,MATCH($C654,'Policy Characteristics'!$C:$C,0))),"",INDEX('Policy Characteristics'!G:G,MATCH($C654,'Policy Characteristics'!$C:$C,0)))</f>
        <v>1</v>
      </c>
      <c r="N654" s="233">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28" t="str">
        <f>IF(ISBLANK(INDEX('Policy Characteristics'!B:B,MATCH($C655,'Policy Characteristics'!$C:$C,0))),"",INDEX('Policy Characteristics'!B:B,MATCH($C655,'Policy Characteristics'!$C:$C,0)))</f>
        <v>Non BAU Industry CCS Subsidy</v>
      </c>
      <c r="C655" s="76" t="str">
        <f t="shared" si="26"/>
        <v>Boolean Use Non BAU Industry CCS Subsidies</v>
      </c>
      <c r="D655" s="78" t="s">
        <v>1323</v>
      </c>
      <c r="E655" s="78"/>
      <c r="F655" t="s">
        <v>1326</v>
      </c>
      <c r="H655" s="15">
        <v>2746</v>
      </c>
      <c r="I655" s="241" t="s">
        <v>43</v>
      </c>
      <c r="J655" s="230"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3">
        <f>IF(ISBLANK(INDEX('Policy Characteristics'!F:F,MATCH($C655,'Policy Characteristics'!$C:$C,0))),"",INDEX('Policy Characteristics'!F:F,MATCH($C655,'Policy Characteristics'!$C:$C,0)))</f>
        <v>0</v>
      </c>
      <c r="M655" s="233">
        <f>IF(ISBLANK(INDEX('Policy Characteristics'!G:G,MATCH($C655,'Policy Characteristics'!$C:$C,0))),"",INDEX('Policy Characteristics'!G:G,MATCH($C655,'Policy Characteristics'!$C:$C,0)))</f>
        <v>1</v>
      </c>
      <c r="N655" s="233">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28" t="str">
        <f>IF(ISBLANK(INDEX('Policy Characteristics'!B:B,MATCH($C656,'Policy Characteristics'!$C:$C,0))),"",INDEX('Policy Characteristics'!B:B,MATCH($C656,'Policy Characteristics'!$C:$C,0)))</f>
        <v>Non BAU Industry CCS Subsidy</v>
      </c>
      <c r="C656" s="76" t="str">
        <f t="shared" si="26"/>
        <v>Boolean Use Non BAU Industry CCS Subsidies</v>
      </c>
      <c r="D656" s="78" t="s">
        <v>1324</v>
      </c>
      <c r="E656" s="78"/>
      <c r="F656" t="s">
        <v>1285</v>
      </c>
      <c r="H656" s="15">
        <v>2747</v>
      </c>
      <c r="I656" s="241" t="s">
        <v>43</v>
      </c>
      <c r="J656" s="230"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3">
        <f>IF(ISBLANK(INDEX('Policy Characteristics'!F:F,MATCH($C656,'Policy Characteristics'!$C:$C,0))),"",INDEX('Policy Characteristics'!F:F,MATCH($C656,'Policy Characteristics'!$C:$C,0)))</f>
        <v>0</v>
      </c>
      <c r="M656" s="233">
        <f>IF(ISBLANK(INDEX('Policy Characteristics'!G:G,MATCH($C656,'Policy Characteristics'!$C:$C,0))),"",INDEX('Policy Characteristics'!G:G,MATCH($C656,'Policy Characteristics'!$C:$C,0)))</f>
        <v>1</v>
      </c>
      <c r="N656" s="233">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BAU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28" t="str">
        <f>IF(ISBLANK(INDEX('Policy Characteristics'!B:B,MATCH($C657,'Policy Characteristics'!$C:$C,0))),"",INDEX('Policy Characteristics'!B:B,MATCH($C657,'Policy Characteristics'!$C:$C,0)))</f>
        <v>Cement Clinker Substitution</v>
      </c>
      <c r="C657" t="s">
        <v>1008</v>
      </c>
      <c r="D657" s="88"/>
      <c r="E657" s="88"/>
      <c r="F657" s="88"/>
      <c r="G657" s="88"/>
      <c r="H657" s="15">
        <v>43</v>
      </c>
      <c r="I657" s="241" t="s">
        <v>43</v>
      </c>
      <c r="J657" s="230"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3">
        <f>IF(ISBLANK(INDEX('Policy Characteristics'!F:F,MATCH($C657,'Policy Characteristics'!$C:$C,0))),"",INDEX('Policy Characteristics'!F:F,MATCH($C657,'Policy Characteristics'!$C:$C,0)))</f>
        <v>0</v>
      </c>
      <c r="M657" s="233">
        <f>IF(ISBLANK(INDEX('Policy Characteristics'!G:G,MATCH($C657,'Policy Characteristics'!$C:$C,0))),"",INDEX('Policy Characteristics'!G:G,MATCH($C657,'Policy Characteristics'!$C:$C,0)))</f>
        <v>1</v>
      </c>
      <c r="N657" s="233">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28"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1" t="s">
        <v>43</v>
      </c>
      <c r="J658" s="230"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3">
        <f>IF(ISBLANK(INDEX('Policy Characteristics'!F:F,MATCH($C658,'Policy Characteristics'!$C:$C,0))),"",INDEX('Policy Characteristics'!F:F,MATCH($C658,'Policy Characteristics'!$C:$C,0)))</f>
        <v>0</v>
      </c>
      <c r="M658" s="233">
        <f>IF(ISBLANK(INDEX('Policy Characteristics'!G:G,MATCH($C658,'Policy Characteristics'!$C:$C,0))),"",INDEX('Policy Characteristics'!G:G,MATCH($C658,'Policy Characteristics'!$C:$C,0)))</f>
        <v>1</v>
      </c>
      <c r="N658" s="233">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28"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1" t="s">
        <v>43</v>
      </c>
      <c r="J659" s="230"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3">
        <f>IF(ISBLANK(INDEX('Policy Characteristics'!F:F,MATCH($C659,'Policy Characteristics'!$C:$C,0))),"",INDEX('Policy Characteristics'!F:F,MATCH($C659,'Policy Characteristics'!$C:$C,0)))</f>
        <v>0</v>
      </c>
      <c r="M659" s="233">
        <f>IF(ISBLANK(INDEX('Policy Characteristics'!G:G,MATCH($C659,'Policy Characteristics'!$C:$C,0))),"",INDEX('Policy Characteristics'!G:G,MATCH($C659,'Policy Characteristics'!$C:$C,0)))</f>
        <v>1</v>
      </c>
      <c r="N659" s="233">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28" t="str">
        <f>IF(ISBLANK(INDEX('Policy Characteristics'!B:B,MATCH($C660,'Policy Characteristics'!$C:$C,0))),"",INDEX('Policy Characteristics'!B:B,MATCH($C660,'Policy Characteristics'!$C:$C,0)))</f>
        <v>Electrification</v>
      </c>
      <c r="C660" t="s">
        <v>1709</v>
      </c>
      <c r="D660" s="88" t="s">
        <v>1300</v>
      </c>
      <c r="E660" t="s">
        <v>1686</v>
      </c>
      <c r="F660" t="s">
        <v>1325</v>
      </c>
      <c r="G660" s="88" t="s">
        <v>1693</v>
      </c>
      <c r="H660" s="15">
        <v>1834</v>
      </c>
      <c r="I660" s="241" t="s">
        <v>43</v>
      </c>
      <c r="J660" s="230"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3">
        <f>IF(ISBLANK(INDEX('Policy Characteristics'!F:F,MATCH($C660,'Policy Characteristics'!$C:$C,0))),"",INDEX('Policy Characteristics'!F:F,MATCH($C660,'Policy Characteristics'!$C:$C,0)))</f>
        <v>0</v>
      </c>
      <c r="M660" s="233">
        <f>IF(ISBLANK(INDEX('Policy Characteristics'!G:G,MATCH($C660,'Policy Characteristics'!$C:$C,0))),"",INDEX('Policy Characteristics'!G:G,MATCH($C660,'Policy Characteristics'!$C:$C,0)))</f>
        <v>1</v>
      </c>
      <c r="N660" s="233">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28"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1300</v>
      </c>
      <c r="E661" t="s">
        <v>1687</v>
      </c>
      <c r="F661" t="s">
        <v>1325</v>
      </c>
      <c r="G661" s="88" t="s">
        <v>1694</v>
      </c>
      <c r="H661" s="15">
        <v>1835</v>
      </c>
      <c r="I661" s="241" t="s">
        <v>43</v>
      </c>
      <c r="J661" s="230"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3">
        <f>IF(ISBLANK(INDEX('Policy Characteristics'!F:F,MATCH($C661,'Policy Characteristics'!$C:$C,0))),"",INDEX('Policy Characteristics'!F:F,MATCH($C661,'Policy Characteristics'!$C:$C,0)))</f>
        <v>0</v>
      </c>
      <c r="M661" s="233">
        <f>IF(ISBLANK(INDEX('Policy Characteristics'!G:G,MATCH($C661,'Policy Characteristics'!$C:$C,0))),"",INDEX('Policy Characteristics'!G:G,MATCH($C661,'Policy Characteristics'!$C:$C,0)))</f>
        <v>1</v>
      </c>
      <c r="N661" s="233">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28"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1300</v>
      </c>
      <c r="E662" t="s">
        <v>1688</v>
      </c>
      <c r="F662" t="s">
        <v>1325</v>
      </c>
      <c r="G662" s="88" t="s">
        <v>1695</v>
      </c>
      <c r="H662" s="15">
        <v>1836</v>
      </c>
      <c r="I662" s="241" t="s">
        <v>43</v>
      </c>
      <c r="J662" s="230"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3">
        <f>IF(ISBLANK(INDEX('Policy Characteristics'!F:F,MATCH($C662,'Policy Characteristics'!$C:$C,0))),"",INDEX('Policy Characteristics'!F:F,MATCH($C662,'Policy Characteristics'!$C:$C,0)))</f>
        <v>0</v>
      </c>
      <c r="M662" s="233">
        <f>IF(ISBLANK(INDEX('Policy Characteristics'!G:G,MATCH($C662,'Policy Characteristics'!$C:$C,0))),"",INDEX('Policy Characteristics'!G:G,MATCH($C662,'Policy Characteristics'!$C:$C,0)))</f>
        <v>1</v>
      </c>
      <c r="N662" s="233">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28"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1300</v>
      </c>
      <c r="E663" t="s">
        <v>1689</v>
      </c>
      <c r="F663" t="s">
        <v>1325</v>
      </c>
      <c r="G663" s="88" t="s">
        <v>1696</v>
      </c>
      <c r="H663" s="15">
        <v>1837</v>
      </c>
      <c r="I663" s="241" t="s">
        <v>43</v>
      </c>
      <c r="J663" s="230"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3">
        <f>IF(ISBLANK(INDEX('Policy Characteristics'!F:F,MATCH($C663,'Policy Characteristics'!$C:$C,0))),"",INDEX('Policy Characteristics'!F:F,MATCH($C663,'Policy Characteristics'!$C:$C,0)))</f>
        <v>0</v>
      </c>
      <c r="M663" s="233">
        <f>IF(ISBLANK(INDEX('Policy Characteristics'!G:G,MATCH($C663,'Policy Characteristics'!$C:$C,0))),"",INDEX('Policy Characteristics'!G:G,MATCH($C663,'Policy Characteristics'!$C:$C,0)))</f>
        <v>1</v>
      </c>
      <c r="N663" s="233">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28"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1300</v>
      </c>
      <c r="E664" t="s">
        <v>1690</v>
      </c>
      <c r="F664" t="s">
        <v>1325</v>
      </c>
      <c r="G664" s="88" t="s">
        <v>1697</v>
      </c>
      <c r="H664" s="15">
        <v>1838</v>
      </c>
      <c r="I664" s="241" t="s">
        <v>43</v>
      </c>
      <c r="J664" s="230"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3">
        <f>IF(ISBLANK(INDEX('Policy Characteristics'!F:F,MATCH($C664,'Policy Characteristics'!$C:$C,0))),"",INDEX('Policy Characteristics'!F:F,MATCH($C664,'Policy Characteristics'!$C:$C,0)))</f>
        <v>0</v>
      </c>
      <c r="M664" s="233">
        <f>IF(ISBLANK(INDEX('Policy Characteristics'!G:G,MATCH($C664,'Policy Characteristics'!$C:$C,0))),"",INDEX('Policy Characteristics'!G:G,MATCH($C664,'Policy Characteristics'!$C:$C,0)))</f>
        <v>1</v>
      </c>
      <c r="N664" s="233">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28"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1300</v>
      </c>
      <c r="E665" t="s">
        <v>1691</v>
      </c>
      <c r="F665" t="s">
        <v>1325</v>
      </c>
      <c r="G665" s="88" t="s">
        <v>1698</v>
      </c>
      <c r="H665" s="15">
        <v>1839</v>
      </c>
      <c r="I665" s="241" t="s">
        <v>43</v>
      </c>
      <c r="J665" s="230"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3">
        <f>IF(ISBLANK(INDEX('Policy Characteristics'!F:F,MATCH($C665,'Policy Characteristics'!$C:$C,0))),"",INDEX('Policy Characteristics'!F:F,MATCH($C665,'Policy Characteristics'!$C:$C,0)))</f>
        <v>0</v>
      </c>
      <c r="M665" s="233">
        <f>IF(ISBLANK(INDEX('Policy Characteristics'!G:G,MATCH($C665,'Policy Characteristics'!$C:$C,0))),"",INDEX('Policy Characteristics'!G:G,MATCH($C665,'Policy Characteristics'!$C:$C,0)))</f>
        <v>1</v>
      </c>
      <c r="N665" s="233">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28"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1300</v>
      </c>
      <c r="E666" t="s">
        <v>1692</v>
      </c>
      <c r="F666" t="s">
        <v>1325</v>
      </c>
      <c r="G666" s="88" t="s">
        <v>1699</v>
      </c>
      <c r="H666" s="15">
        <v>1840</v>
      </c>
      <c r="I666" s="241" t="s">
        <v>43</v>
      </c>
      <c r="J666" s="230"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3">
        <f>IF(ISBLANK(INDEX('Policy Characteristics'!F:F,MATCH($C666,'Policy Characteristics'!$C:$C,0))),"",INDEX('Policy Characteristics'!F:F,MATCH($C666,'Policy Characteristics'!$C:$C,0)))</f>
        <v>0</v>
      </c>
      <c r="M666" s="233">
        <f>IF(ISBLANK(INDEX('Policy Characteristics'!G:G,MATCH($C666,'Policy Characteristics'!$C:$C,0))),"",INDEX('Policy Characteristics'!G:G,MATCH($C666,'Policy Characteristics'!$C:$C,0)))</f>
        <v>1</v>
      </c>
      <c r="N666" s="233">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28"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1300</v>
      </c>
      <c r="E667" t="s">
        <v>1828</v>
      </c>
      <c r="F667" t="s">
        <v>1325</v>
      </c>
      <c r="G667" s="88" t="s">
        <v>1828</v>
      </c>
      <c r="H667" s="15">
        <v>1841</v>
      </c>
      <c r="I667" s="241" t="s">
        <v>43</v>
      </c>
      <c r="J667" s="230"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3">
        <f>IF(ISBLANK(INDEX('Policy Characteristics'!F:F,MATCH($C667,'Policy Characteristics'!$C:$C,0))),"",INDEX('Policy Characteristics'!F:F,MATCH($C667,'Policy Characteristics'!$C:$C,0)))</f>
        <v>0</v>
      </c>
      <c r="M667" s="233">
        <f>IF(ISBLANK(INDEX('Policy Characteristics'!G:G,MATCH($C667,'Policy Characteristics'!$C:$C,0))),"",INDEX('Policy Characteristics'!G:G,MATCH($C667,'Policy Characteristics'!$C:$C,0)))</f>
        <v>1</v>
      </c>
      <c r="N667" s="233">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28"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1301</v>
      </c>
      <c r="E668" t="s">
        <v>1686</v>
      </c>
      <c r="F668" t="s">
        <v>999</v>
      </c>
      <c r="G668" s="88" t="s">
        <v>1693</v>
      </c>
      <c r="H668" s="15">
        <v>1842</v>
      </c>
      <c r="I668" s="241" t="s">
        <v>43</v>
      </c>
      <c r="J668" s="230"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3">
        <f>IF(ISBLANK(INDEX('Policy Characteristics'!F:F,MATCH($C668,'Policy Characteristics'!$C:$C,0))),"",INDEX('Policy Characteristics'!F:F,MATCH($C668,'Policy Characteristics'!$C:$C,0)))</f>
        <v>0</v>
      </c>
      <c r="M668" s="233">
        <f>IF(ISBLANK(INDEX('Policy Characteristics'!G:G,MATCH($C668,'Policy Characteristics'!$C:$C,0))),"",INDEX('Policy Characteristics'!G:G,MATCH($C668,'Policy Characteristics'!$C:$C,0)))</f>
        <v>1</v>
      </c>
      <c r="N668" s="233">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28"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1301</v>
      </c>
      <c r="E669" t="s">
        <v>1687</v>
      </c>
      <c r="F669" t="s">
        <v>999</v>
      </c>
      <c r="G669" s="88" t="s">
        <v>1694</v>
      </c>
      <c r="H669" s="15">
        <v>1843</v>
      </c>
      <c r="I669" s="241" t="s">
        <v>43</v>
      </c>
      <c r="J669" s="230"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3">
        <f>IF(ISBLANK(INDEX('Policy Characteristics'!F:F,MATCH($C669,'Policy Characteristics'!$C:$C,0))),"",INDEX('Policy Characteristics'!F:F,MATCH($C669,'Policy Characteristics'!$C:$C,0)))</f>
        <v>0</v>
      </c>
      <c r="M669" s="233">
        <f>IF(ISBLANK(INDEX('Policy Characteristics'!G:G,MATCH($C669,'Policy Characteristics'!$C:$C,0))),"",INDEX('Policy Characteristics'!G:G,MATCH($C669,'Policy Characteristics'!$C:$C,0)))</f>
        <v>1</v>
      </c>
      <c r="N669" s="233">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28"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1301</v>
      </c>
      <c r="E670" t="s">
        <v>1688</v>
      </c>
      <c r="F670" t="s">
        <v>999</v>
      </c>
      <c r="G670" s="88" t="s">
        <v>1695</v>
      </c>
      <c r="H670" s="15">
        <v>1844</v>
      </c>
      <c r="I670" s="241" t="s">
        <v>43</v>
      </c>
      <c r="J670" s="230"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3">
        <f>IF(ISBLANK(INDEX('Policy Characteristics'!F:F,MATCH($C670,'Policy Characteristics'!$C:$C,0))),"",INDEX('Policy Characteristics'!F:F,MATCH($C670,'Policy Characteristics'!$C:$C,0)))</f>
        <v>0</v>
      </c>
      <c r="M670" s="233">
        <f>IF(ISBLANK(INDEX('Policy Characteristics'!G:G,MATCH($C670,'Policy Characteristics'!$C:$C,0))),"",INDEX('Policy Characteristics'!G:G,MATCH($C670,'Policy Characteristics'!$C:$C,0)))</f>
        <v>1</v>
      </c>
      <c r="N670" s="233">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28"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1301</v>
      </c>
      <c r="E671" t="s">
        <v>1689</v>
      </c>
      <c r="F671" t="s">
        <v>999</v>
      </c>
      <c r="G671" s="88" t="s">
        <v>1696</v>
      </c>
      <c r="H671" s="15">
        <v>1845</v>
      </c>
      <c r="I671" s="241" t="s">
        <v>43</v>
      </c>
      <c r="J671" s="230"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3">
        <f>IF(ISBLANK(INDEX('Policy Characteristics'!F:F,MATCH($C671,'Policy Characteristics'!$C:$C,0))),"",INDEX('Policy Characteristics'!F:F,MATCH($C671,'Policy Characteristics'!$C:$C,0)))</f>
        <v>0</v>
      </c>
      <c r="M671" s="233">
        <f>IF(ISBLANK(INDEX('Policy Characteristics'!G:G,MATCH($C671,'Policy Characteristics'!$C:$C,0))),"",INDEX('Policy Characteristics'!G:G,MATCH($C671,'Policy Characteristics'!$C:$C,0)))</f>
        <v>1</v>
      </c>
      <c r="N671" s="233">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28"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1301</v>
      </c>
      <c r="E672" t="s">
        <v>1690</v>
      </c>
      <c r="F672" t="s">
        <v>999</v>
      </c>
      <c r="G672" s="88" t="s">
        <v>1697</v>
      </c>
      <c r="H672" s="15">
        <v>1846</v>
      </c>
      <c r="I672" s="241" t="s">
        <v>43</v>
      </c>
      <c r="J672" s="230"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3">
        <f>IF(ISBLANK(INDEX('Policy Characteristics'!F:F,MATCH($C672,'Policy Characteristics'!$C:$C,0))),"",INDEX('Policy Characteristics'!F:F,MATCH($C672,'Policy Characteristics'!$C:$C,0)))</f>
        <v>0</v>
      </c>
      <c r="M672" s="233">
        <f>IF(ISBLANK(INDEX('Policy Characteristics'!G:G,MATCH($C672,'Policy Characteristics'!$C:$C,0))),"",INDEX('Policy Characteristics'!G:G,MATCH($C672,'Policy Characteristics'!$C:$C,0)))</f>
        <v>1</v>
      </c>
      <c r="N672" s="233">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28"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1301</v>
      </c>
      <c r="E673" t="s">
        <v>1691</v>
      </c>
      <c r="F673" t="s">
        <v>999</v>
      </c>
      <c r="G673" s="88" t="s">
        <v>1698</v>
      </c>
      <c r="H673" s="15">
        <v>1847</v>
      </c>
      <c r="I673" s="241" t="s">
        <v>43</v>
      </c>
      <c r="J673" s="230"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3">
        <f>IF(ISBLANK(INDEX('Policy Characteristics'!F:F,MATCH($C673,'Policy Characteristics'!$C:$C,0))),"",INDEX('Policy Characteristics'!F:F,MATCH($C673,'Policy Characteristics'!$C:$C,0)))</f>
        <v>0</v>
      </c>
      <c r="M673" s="233">
        <f>IF(ISBLANK(INDEX('Policy Characteristics'!G:G,MATCH($C673,'Policy Characteristics'!$C:$C,0))),"",INDEX('Policy Characteristics'!G:G,MATCH($C673,'Policy Characteristics'!$C:$C,0)))</f>
        <v>1</v>
      </c>
      <c r="N673" s="233">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28"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1301</v>
      </c>
      <c r="E674" t="s">
        <v>1692</v>
      </c>
      <c r="F674" t="s">
        <v>999</v>
      </c>
      <c r="G674" s="88" t="s">
        <v>1699</v>
      </c>
      <c r="H674" s="15">
        <v>1848</v>
      </c>
      <c r="I674" s="241" t="s">
        <v>43</v>
      </c>
      <c r="J674" s="230"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3">
        <f>IF(ISBLANK(INDEX('Policy Characteristics'!F:F,MATCH($C674,'Policy Characteristics'!$C:$C,0))),"",INDEX('Policy Characteristics'!F:F,MATCH($C674,'Policy Characteristics'!$C:$C,0)))</f>
        <v>0</v>
      </c>
      <c r="M674" s="233">
        <f>IF(ISBLANK(INDEX('Policy Characteristics'!G:G,MATCH($C674,'Policy Characteristics'!$C:$C,0))),"",INDEX('Policy Characteristics'!G:G,MATCH($C674,'Policy Characteristics'!$C:$C,0)))</f>
        <v>1</v>
      </c>
      <c r="N674" s="233">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28"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1301</v>
      </c>
      <c r="E675" t="s">
        <v>1828</v>
      </c>
      <c r="F675" t="s">
        <v>999</v>
      </c>
      <c r="G675" s="88" t="s">
        <v>1828</v>
      </c>
      <c r="H675" s="15">
        <v>1849</v>
      </c>
      <c r="I675" s="241" t="s">
        <v>43</v>
      </c>
      <c r="J675" s="230"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3">
        <f>IF(ISBLANK(INDEX('Policy Characteristics'!F:F,MATCH($C675,'Policy Characteristics'!$C:$C,0))),"",INDEX('Policy Characteristics'!F:F,MATCH($C675,'Policy Characteristics'!$C:$C,0)))</f>
        <v>0</v>
      </c>
      <c r="M675" s="233">
        <f>IF(ISBLANK(INDEX('Policy Characteristics'!G:G,MATCH($C675,'Policy Characteristics'!$C:$C,0))),"",INDEX('Policy Characteristics'!G:G,MATCH($C675,'Policy Characteristics'!$C:$C,0)))</f>
        <v>1</v>
      </c>
      <c r="N675" s="233">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28"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1302</v>
      </c>
      <c r="E676" t="s">
        <v>1686</v>
      </c>
      <c r="F676" t="s">
        <v>1266</v>
      </c>
      <c r="G676" s="88" t="s">
        <v>1693</v>
      </c>
      <c r="H676" s="15">
        <v>1850</v>
      </c>
      <c r="I676" s="241" t="s">
        <v>43</v>
      </c>
      <c r="J676" s="230"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3">
        <f>IF(ISBLANK(INDEX('Policy Characteristics'!F:F,MATCH($C676,'Policy Characteristics'!$C:$C,0))),"",INDEX('Policy Characteristics'!F:F,MATCH($C676,'Policy Characteristics'!$C:$C,0)))</f>
        <v>0</v>
      </c>
      <c r="M676" s="233">
        <f>IF(ISBLANK(INDEX('Policy Characteristics'!G:G,MATCH($C676,'Policy Characteristics'!$C:$C,0))),"",INDEX('Policy Characteristics'!G:G,MATCH($C676,'Policy Characteristics'!$C:$C,0)))</f>
        <v>1</v>
      </c>
      <c r="N676" s="233">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28"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1302</v>
      </c>
      <c r="E677" t="s">
        <v>1687</v>
      </c>
      <c r="F677" t="s">
        <v>1266</v>
      </c>
      <c r="G677" s="88" t="s">
        <v>1694</v>
      </c>
      <c r="H677" s="15">
        <v>1851</v>
      </c>
      <c r="I677" s="241" t="s">
        <v>43</v>
      </c>
      <c r="J677" s="230"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3">
        <f>IF(ISBLANK(INDEX('Policy Characteristics'!F:F,MATCH($C677,'Policy Characteristics'!$C:$C,0))),"",INDEX('Policy Characteristics'!F:F,MATCH($C677,'Policy Characteristics'!$C:$C,0)))</f>
        <v>0</v>
      </c>
      <c r="M677" s="233">
        <f>IF(ISBLANK(INDEX('Policy Characteristics'!G:G,MATCH($C677,'Policy Characteristics'!$C:$C,0))),"",INDEX('Policy Characteristics'!G:G,MATCH($C677,'Policy Characteristics'!$C:$C,0)))</f>
        <v>1</v>
      </c>
      <c r="N677" s="233">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28"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1302</v>
      </c>
      <c r="E678" t="s">
        <v>1688</v>
      </c>
      <c r="F678" t="s">
        <v>1266</v>
      </c>
      <c r="G678" s="88" t="s">
        <v>1695</v>
      </c>
      <c r="H678" s="15">
        <v>1852</v>
      </c>
      <c r="I678" s="241" t="s">
        <v>43</v>
      </c>
      <c r="J678" s="230"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3">
        <f>IF(ISBLANK(INDEX('Policy Characteristics'!F:F,MATCH($C678,'Policy Characteristics'!$C:$C,0))),"",INDEX('Policy Characteristics'!F:F,MATCH($C678,'Policy Characteristics'!$C:$C,0)))</f>
        <v>0</v>
      </c>
      <c r="M678" s="233">
        <f>IF(ISBLANK(INDEX('Policy Characteristics'!G:G,MATCH($C678,'Policy Characteristics'!$C:$C,0))),"",INDEX('Policy Characteristics'!G:G,MATCH($C678,'Policy Characteristics'!$C:$C,0)))</f>
        <v>1</v>
      </c>
      <c r="N678" s="233">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28"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1302</v>
      </c>
      <c r="E679" t="s">
        <v>1689</v>
      </c>
      <c r="F679" t="s">
        <v>1266</v>
      </c>
      <c r="G679" s="88" t="s">
        <v>1696</v>
      </c>
      <c r="H679" s="15">
        <v>1853</v>
      </c>
      <c r="I679" s="241" t="s">
        <v>43</v>
      </c>
      <c r="J679" s="230"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3">
        <f>IF(ISBLANK(INDEX('Policy Characteristics'!F:F,MATCH($C679,'Policy Characteristics'!$C:$C,0))),"",INDEX('Policy Characteristics'!F:F,MATCH($C679,'Policy Characteristics'!$C:$C,0)))</f>
        <v>0</v>
      </c>
      <c r="M679" s="233">
        <f>IF(ISBLANK(INDEX('Policy Characteristics'!G:G,MATCH($C679,'Policy Characteristics'!$C:$C,0))),"",INDEX('Policy Characteristics'!G:G,MATCH($C679,'Policy Characteristics'!$C:$C,0)))</f>
        <v>1</v>
      </c>
      <c r="N679" s="233">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28"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1302</v>
      </c>
      <c r="E680" t="s">
        <v>1690</v>
      </c>
      <c r="F680" t="s">
        <v>1266</v>
      </c>
      <c r="G680" s="88" t="s">
        <v>1697</v>
      </c>
      <c r="H680" s="15">
        <v>1854</v>
      </c>
      <c r="I680" s="241" t="s">
        <v>43</v>
      </c>
      <c r="J680" s="230"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3">
        <f>IF(ISBLANK(INDEX('Policy Characteristics'!F:F,MATCH($C680,'Policy Characteristics'!$C:$C,0))),"",INDEX('Policy Characteristics'!F:F,MATCH($C680,'Policy Characteristics'!$C:$C,0)))</f>
        <v>0</v>
      </c>
      <c r="M680" s="233">
        <f>IF(ISBLANK(INDEX('Policy Characteristics'!G:G,MATCH($C680,'Policy Characteristics'!$C:$C,0))),"",INDEX('Policy Characteristics'!G:G,MATCH($C680,'Policy Characteristics'!$C:$C,0)))</f>
        <v>1</v>
      </c>
      <c r="N680" s="233">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28"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1302</v>
      </c>
      <c r="E681" t="s">
        <v>1691</v>
      </c>
      <c r="F681" t="s">
        <v>1266</v>
      </c>
      <c r="G681" s="88" t="s">
        <v>1698</v>
      </c>
      <c r="H681" s="15">
        <v>1855</v>
      </c>
      <c r="I681" s="241" t="s">
        <v>43</v>
      </c>
      <c r="J681" s="230"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3">
        <f>IF(ISBLANK(INDEX('Policy Characteristics'!F:F,MATCH($C681,'Policy Characteristics'!$C:$C,0))),"",INDEX('Policy Characteristics'!F:F,MATCH($C681,'Policy Characteristics'!$C:$C,0)))</f>
        <v>0</v>
      </c>
      <c r="M681" s="233">
        <f>IF(ISBLANK(INDEX('Policy Characteristics'!G:G,MATCH($C681,'Policy Characteristics'!$C:$C,0))),"",INDEX('Policy Characteristics'!G:G,MATCH($C681,'Policy Characteristics'!$C:$C,0)))</f>
        <v>1</v>
      </c>
      <c r="N681" s="233">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28"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1302</v>
      </c>
      <c r="E682" t="s">
        <v>1692</v>
      </c>
      <c r="F682" t="s">
        <v>1266</v>
      </c>
      <c r="G682" s="88" t="s">
        <v>1699</v>
      </c>
      <c r="H682" s="15">
        <v>1856</v>
      </c>
      <c r="I682" s="241" t="s">
        <v>43</v>
      </c>
      <c r="J682" s="230"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3">
        <f>IF(ISBLANK(INDEX('Policy Characteristics'!F:F,MATCH($C682,'Policy Characteristics'!$C:$C,0))),"",INDEX('Policy Characteristics'!F:F,MATCH($C682,'Policy Characteristics'!$C:$C,0)))</f>
        <v>0</v>
      </c>
      <c r="M682" s="233">
        <f>IF(ISBLANK(INDEX('Policy Characteristics'!G:G,MATCH($C682,'Policy Characteristics'!$C:$C,0))),"",INDEX('Policy Characteristics'!G:G,MATCH($C682,'Policy Characteristics'!$C:$C,0)))</f>
        <v>1</v>
      </c>
      <c r="N682" s="233">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28"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1302</v>
      </c>
      <c r="E683" t="s">
        <v>1828</v>
      </c>
      <c r="F683" t="s">
        <v>1266</v>
      </c>
      <c r="G683" s="88" t="s">
        <v>1828</v>
      </c>
      <c r="H683" s="15">
        <v>1857</v>
      </c>
      <c r="I683" s="241" t="s">
        <v>43</v>
      </c>
      <c r="J683" s="230"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3">
        <f>IF(ISBLANK(INDEX('Policy Characteristics'!F:F,MATCH($C683,'Policy Characteristics'!$C:$C,0))),"",INDEX('Policy Characteristics'!F:F,MATCH($C683,'Policy Characteristics'!$C:$C,0)))</f>
        <v>0</v>
      </c>
      <c r="M683" s="233">
        <f>IF(ISBLANK(INDEX('Policy Characteristics'!G:G,MATCH($C683,'Policy Characteristics'!$C:$C,0))),"",INDEX('Policy Characteristics'!G:G,MATCH($C683,'Policy Characteristics'!$C:$C,0)))</f>
        <v>1</v>
      </c>
      <c r="N683" s="233">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28"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1303</v>
      </c>
      <c r="E684" t="s">
        <v>1686</v>
      </c>
      <c r="F684" t="s">
        <v>1267</v>
      </c>
      <c r="G684" s="88" t="s">
        <v>1693</v>
      </c>
      <c r="H684" s="15">
        <v>1858</v>
      </c>
      <c r="I684" s="241" t="s">
        <v>43</v>
      </c>
      <c r="J684" s="230"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3">
        <f>IF(ISBLANK(INDEX('Policy Characteristics'!F:F,MATCH($C684,'Policy Characteristics'!$C:$C,0))),"",INDEX('Policy Characteristics'!F:F,MATCH($C684,'Policy Characteristics'!$C:$C,0)))</f>
        <v>0</v>
      </c>
      <c r="M684" s="233">
        <f>IF(ISBLANK(INDEX('Policy Characteristics'!G:G,MATCH($C684,'Policy Characteristics'!$C:$C,0))),"",INDEX('Policy Characteristics'!G:G,MATCH($C684,'Policy Characteristics'!$C:$C,0)))</f>
        <v>1</v>
      </c>
      <c r="N684" s="233">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28"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1303</v>
      </c>
      <c r="E685" t="s">
        <v>1687</v>
      </c>
      <c r="F685" t="s">
        <v>1267</v>
      </c>
      <c r="G685" s="88" t="s">
        <v>1694</v>
      </c>
      <c r="H685" s="15">
        <v>1859</v>
      </c>
      <c r="I685" s="241" t="s">
        <v>43</v>
      </c>
      <c r="J685" s="230"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3">
        <f>IF(ISBLANK(INDEX('Policy Characteristics'!F:F,MATCH($C685,'Policy Characteristics'!$C:$C,0))),"",INDEX('Policy Characteristics'!F:F,MATCH($C685,'Policy Characteristics'!$C:$C,0)))</f>
        <v>0</v>
      </c>
      <c r="M685" s="233">
        <f>IF(ISBLANK(INDEX('Policy Characteristics'!G:G,MATCH($C685,'Policy Characteristics'!$C:$C,0))),"",INDEX('Policy Characteristics'!G:G,MATCH($C685,'Policy Characteristics'!$C:$C,0)))</f>
        <v>1</v>
      </c>
      <c r="N685" s="233">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28"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1303</v>
      </c>
      <c r="E686" t="s">
        <v>1688</v>
      </c>
      <c r="F686" t="s">
        <v>1267</v>
      </c>
      <c r="G686" s="88" t="s">
        <v>1695</v>
      </c>
      <c r="H686" s="15">
        <v>1860</v>
      </c>
      <c r="I686" s="241" t="s">
        <v>43</v>
      </c>
      <c r="J686" s="230"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3">
        <f>IF(ISBLANK(INDEX('Policy Characteristics'!F:F,MATCH($C686,'Policy Characteristics'!$C:$C,0))),"",INDEX('Policy Characteristics'!F:F,MATCH($C686,'Policy Characteristics'!$C:$C,0)))</f>
        <v>0</v>
      </c>
      <c r="M686" s="233">
        <f>IF(ISBLANK(INDEX('Policy Characteristics'!G:G,MATCH($C686,'Policy Characteristics'!$C:$C,0))),"",INDEX('Policy Characteristics'!G:G,MATCH($C686,'Policy Characteristics'!$C:$C,0)))</f>
        <v>1</v>
      </c>
      <c r="N686" s="233">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28"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1303</v>
      </c>
      <c r="E687" t="s">
        <v>1689</v>
      </c>
      <c r="F687" t="s">
        <v>1267</v>
      </c>
      <c r="G687" s="88" t="s">
        <v>1696</v>
      </c>
      <c r="H687" s="15">
        <v>1861</v>
      </c>
      <c r="I687" s="241" t="s">
        <v>43</v>
      </c>
      <c r="J687" s="230"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3">
        <f>IF(ISBLANK(INDEX('Policy Characteristics'!F:F,MATCH($C687,'Policy Characteristics'!$C:$C,0))),"",INDEX('Policy Characteristics'!F:F,MATCH($C687,'Policy Characteristics'!$C:$C,0)))</f>
        <v>0</v>
      </c>
      <c r="M687" s="233">
        <f>IF(ISBLANK(INDEX('Policy Characteristics'!G:G,MATCH($C687,'Policy Characteristics'!$C:$C,0))),"",INDEX('Policy Characteristics'!G:G,MATCH($C687,'Policy Characteristics'!$C:$C,0)))</f>
        <v>1</v>
      </c>
      <c r="N687" s="233">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28"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1303</v>
      </c>
      <c r="E688" t="s">
        <v>1690</v>
      </c>
      <c r="F688" t="s">
        <v>1267</v>
      </c>
      <c r="G688" s="88" t="s">
        <v>1697</v>
      </c>
      <c r="H688" s="15">
        <v>1862</v>
      </c>
      <c r="I688" s="241" t="s">
        <v>43</v>
      </c>
      <c r="J688" s="230"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3">
        <f>IF(ISBLANK(INDEX('Policy Characteristics'!F:F,MATCH($C688,'Policy Characteristics'!$C:$C,0))),"",INDEX('Policy Characteristics'!F:F,MATCH($C688,'Policy Characteristics'!$C:$C,0)))</f>
        <v>0</v>
      </c>
      <c r="M688" s="233">
        <f>IF(ISBLANK(INDEX('Policy Characteristics'!G:G,MATCH($C688,'Policy Characteristics'!$C:$C,0))),"",INDEX('Policy Characteristics'!G:G,MATCH($C688,'Policy Characteristics'!$C:$C,0)))</f>
        <v>1</v>
      </c>
      <c r="N688" s="233">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28"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1303</v>
      </c>
      <c r="E689" t="s">
        <v>1691</v>
      </c>
      <c r="F689" t="s">
        <v>1267</v>
      </c>
      <c r="G689" s="88" t="s">
        <v>1698</v>
      </c>
      <c r="H689" s="15">
        <v>1863</v>
      </c>
      <c r="I689" s="241" t="s">
        <v>43</v>
      </c>
      <c r="J689" s="230"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3">
        <f>IF(ISBLANK(INDEX('Policy Characteristics'!F:F,MATCH($C689,'Policy Characteristics'!$C:$C,0))),"",INDEX('Policy Characteristics'!F:F,MATCH($C689,'Policy Characteristics'!$C:$C,0)))</f>
        <v>0</v>
      </c>
      <c r="M689" s="233">
        <f>IF(ISBLANK(INDEX('Policy Characteristics'!G:G,MATCH($C689,'Policy Characteristics'!$C:$C,0))),"",INDEX('Policy Characteristics'!G:G,MATCH($C689,'Policy Characteristics'!$C:$C,0)))</f>
        <v>1</v>
      </c>
      <c r="N689" s="233">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28"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1303</v>
      </c>
      <c r="E690" t="s">
        <v>1692</v>
      </c>
      <c r="F690" t="s">
        <v>1267</v>
      </c>
      <c r="G690" s="88" t="s">
        <v>1699</v>
      </c>
      <c r="H690" s="15">
        <v>1864</v>
      </c>
      <c r="I690" s="241" t="s">
        <v>43</v>
      </c>
      <c r="J690" s="230"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3">
        <f>IF(ISBLANK(INDEX('Policy Characteristics'!F:F,MATCH($C690,'Policy Characteristics'!$C:$C,0))),"",INDEX('Policy Characteristics'!F:F,MATCH($C690,'Policy Characteristics'!$C:$C,0)))</f>
        <v>0</v>
      </c>
      <c r="M690" s="233">
        <f>IF(ISBLANK(INDEX('Policy Characteristics'!G:G,MATCH($C690,'Policy Characteristics'!$C:$C,0))),"",INDEX('Policy Characteristics'!G:G,MATCH($C690,'Policy Characteristics'!$C:$C,0)))</f>
        <v>1</v>
      </c>
      <c r="N690" s="233">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28"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1303</v>
      </c>
      <c r="E691" t="s">
        <v>1828</v>
      </c>
      <c r="F691" t="s">
        <v>1267</v>
      </c>
      <c r="G691" s="88" t="s">
        <v>1828</v>
      </c>
      <c r="H691" s="15">
        <v>1865</v>
      </c>
      <c r="I691" s="241" t="s">
        <v>43</v>
      </c>
      <c r="J691" s="230"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3">
        <f>IF(ISBLANK(INDEX('Policy Characteristics'!F:F,MATCH($C691,'Policy Characteristics'!$C:$C,0))),"",INDEX('Policy Characteristics'!F:F,MATCH($C691,'Policy Characteristics'!$C:$C,0)))</f>
        <v>0</v>
      </c>
      <c r="M691" s="233">
        <f>IF(ISBLANK(INDEX('Policy Characteristics'!G:G,MATCH($C691,'Policy Characteristics'!$C:$C,0))),"",INDEX('Policy Characteristics'!G:G,MATCH($C691,'Policy Characteristics'!$C:$C,0)))</f>
        <v>1</v>
      </c>
      <c r="N691" s="233">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28"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1304</v>
      </c>
      <c r="E692" t="s">
        <v>1686</v>
      </c>
      <c r="F692" t="s">
        <v>1268</v>
      </c>
      <c r="G692" s="88" t="s">
        <v>1693</v>
      </c>
      <c r="H692" s="15">
        <v>1866</v>
      </c>
      <c r="I692" s="241" t="s">
        <v>43</v>
      </c>
      <c r="J692" s="230"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3">
        <f>IF(ISBLANK(INDEX('Policy Characteristics'!F:F,MATCH($C692,'Policy Characteristics'!$C:$C,0))),"",INDEX('Policy Characteristics'!F:F,MATCH($C692,'Policy Characteristics'!$C:$C,0)))</f>
        <v>0</v>
      </c>
      <c r="M692" s="233">
        <f>IF(ISBLANK(INDEX('Policy Characteristics'!G:G,MATCH($C692,'Policy Characteristics'!$C:$C,0))),"",INDEX('Policy Characteristics'!G:G,MATCH($C692,'Policy Characteristics'!$C:$C,0)))</f>
        <v>1</v>
      </c>
      <c r="N692" s="233">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28"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1304</v>
      </c>
      <c r="E693" t="s">
        <v>1687</v>
      </c>
      <c r="F693" t="s">
        <v>1268</v>
      </c>
      <c r="G693" s="88" t="s">
        <v>1694</v>
      </c>
      <c r="H693" s="15">
        <v>1867</v>
      </c>
      <c r="I693" s="241" t="s">
        <v>43</v>
      </c>
      <c r="J693" s="230"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3">
        <f>IF(ISBLANK(INDEX('Policy Characteristics'!F:F,MATCH($C693,'Policy Characteristics'!$C:$C,0))),"",INDEX('Policy Characteristics'!F:F,MATCH($C693,'Policy Characteristics'!$C:$C,0)))</f>
        <v>0</v>
      </c>
      <c r="M693" s="233">
        <f>IF(ISBLANK(INDEX('Policy Characteristics'!G:G,MATCH($C693,'Policy Characteristics'!$C:$C,0))),"",INDEX('Policy Characteristics'!G:G,MATCH($C693,'Policy Characteristics'!$C:$C,0)))</f>
        <v>1</v>
      </c>
      <c r="N693" s="233">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28"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1304</v>
      </c>
      <c r="E694" t="s">
        <v>1688</v>
      </c>
      <c r="F694" t="s">
        <v>1268</v>
      </c>
      <c r="G694" s="88" t="s">
        <v>1695</v>
      </c>
      <c r="H694" s="15">
        <v>1868</v>
      </c>
      <c r="I694" s="241" t="s">
        <v>43</v>
      </c>
      <c r="J694" s="230"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3">
        <f>IF(ISBLANK(INDEX('Policy Characteristics'!F:F,MATCH($C694,'Policy Characteristics'!$C:$C,0))),"",INDEX('Policy Characteristics'!F:F,MATCH($C694,'Policy Characteristics'!$C:$C,0)))</f>
        <v>0</v>
      </c>
      <c r="M694" s="233">
        <f>IF(ISBLANK(INDEX('Policy Characteristics'!G:G,MATCH($C694,'Policy Characteristics'!$C:$C,0))),"",INDEX('Policy Characteristics'!G:G,MATCH($C694,'Policy Characteristics'!$C:$C,0)))</f>
        <v>1</v>
      </c>
      <c r="N694" s="233">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28"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1304</v>
      </c>
      <c r="E695" t="s">
        <v>1689</v>
      </c>
      <c r="F695" t="s">
        <v>1268</v>
      </c>
      <c r="G695" s="88" t="s">
        <v>1696</v>
      </c>
      <c r="H695" s="15">
        <v>1869</v>
      </c>
      <c r="I695" s="241" t="s">
        <v>43</v>
      </c>
      <c r="J695" s="230"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3">
        <f>IF(ISBLANK(INDEX('Policy Characteristics'!F:F,MATCH($C695,'Policy Characteristics'!$C:$C,0))),"",INDEX('Policy Characteristics'!F:F,MATCH($C695,'Policy Characteristics'!$C:$C,0)))</f>
        <v>0</v>
      </c>
      <c r="M695" s="233">
        <f>IF(ISBLANK(INDEX('Policy Characteristics'!G:G,MATCH($C695,'Policy Characteristics'!$C:$C,0))),"",INDEX('Policy Characteristics'!G:G,MATCH($C695,'Policy Characteristics'!$C:$C,0)))</f>
        <v>1</v>
      </c>
      <c r="N695" s="233">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28"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1304</v>
      </c>
      <c r="E696" t="s">
        <v>1690</v>
      </c>
      <c r="F696" t="s">
        <v>1268</v>
      </c>
      <c r="G696" s="88" t="s">
        <v>1697</v>
      </c>
      <c r="H696" s="15">
        <v>1870</v>
      </c>
      <c r="I696" s="241" t="s">
        <v>43</v>
      </c>
      <c r="J696" s="230"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3">
        <f>IF(ISBLANK(INDEX('Policy Characteristics'!F:F,MATCH($C696,'Policy Characteristics'!$C:$C,0))),"",INDEX('Policy Characteristics'!F:F,MATCH($C696,'Policy Characteristics'!$C:$C,0)))</f>
        <v>0</v>
      </c>
      <c r="M696" s="233">
        <f>IF(ISBLANK(INDEX('Policy Characteristics'!G:G,MATCH($C696,'Policy Characteristics'!$C:$C,0))),"",INDEX('Policy Characteristics'!G:G,MATCH($C696,'Policy Characteristics'!$C:$C,0)))</f>
        <v>1</v>
      </c>
      <c r="N696" s="233">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28"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1304</v>
      </c>
      <c r="E697" t="s">
        <v>1691</v>
      </c>
      <c r="F697" t="s">
        <v>1268</v>
      </c>
      <c r="G697" s="88" t="s">
        <v>1698</v>
      </c>
      <c r="H697" s="15">
        <v>1871</v>
      </c>
      <c r="I697" s="241" t="s">
        <v>43</v>
      </c>
      <c r="J697" s="230"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3">
        <f>IF(ISBLANK(INDEX('Policy Characteristics'!F:F,MATCH($C697,'Policy Characteristics'!$C:$C,0))),"",INDEX('Policy Characteristics'!F:F,MATCH($C697,'Policy Characteristics'!$C:$C,0)))</f>
        <v>0</v>
      </c>
      <c r="M697" s="233">
        <f>IF(ISBLANK(INDEX('Policy Characteristics'!G:G,MATCH($C697,'Policy Characteristics'!$C:$C,0))),"",INDEX('Policy Characteristics'!G:G,MATCH($C697,'Policy Characteristics'!$C:$C,0)))</f>
        <v>1</v>
      </c>
      <c r="N697" s="233">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28"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1304</v>
      </c>
      <c r="E698" t="s">
        <v>1692</v>
      </c>
      <c r="F698" t="s">
        <v>1268</v>
      </c>
      <c r="G698" s="88" t="s">
        <v>1699</v>
      </c>
      <c r="H698" s="15">
        <v>1872</v>
      </c>
      <c r="I698" s="241" t="s">
        <v>43</v>
      </c>
      <c r="J698" s="230"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3">
        <f>IF(ISBLANK(INDEX('Policy Characteristics'!F:F,MATCH($C698,'Policy Characteristics'!$C:$C,0))),"",INDEX('Policy Characteristics'!F:F,MATCH($C698,'Policy Characteristics'!$C:$C,0)))</f>
        <v>0</v>
      </c>
      <c r="M698" s="233">
        <f>IF(ISBLANK(INDEX('Policy Characteristics'!G:G,MATCH($C698,'Policy Characteristics'!$C:$C,0))),"",INDEX('Policy Characteristics'!G:G,MATCH($C698,'Policy Characteristics'!$C:$C,0)))</f>
        <v>1</v>
      </c>
      <c r="N698" s="233">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28"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1304</v>
      </c>
      <c r="E699" t="s">
        <v>1828</v>
      </c>
      <c r="F699" t="s">
        <v>1268</v>
      </c>
      <c r="G699" s="88" t="s">
        <v>1828</v>
      </c>
      <c r="H699" s="15">
        <v>1873</v>
      </c>
      <c r="I699" s="241" t="s">
        <v>43</v>
      </c>
      <c r="J699" s="230"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3">
        <f>IF(ISBLANK(INDEX('Policy Characteristics'!F:F,MATCH($C699,'Policy Characteristics'!$C:$C,0))),"",INDEX('Policy Characteristics'!F:F,MATCH($C699,'Policy Characteristics'!$C:$C,0)))</f>
        <v>0</v>
      </c>
      <c r="M699" s="233">
        <f>IF(ISBLANK(INDEX('Policy Characteristics'!G:G,MATCH($C699,'Policy Characteristics'!$C:$C,0))),"",INDEX('Policy Characteristics'!G:G,MATCH($C699,'Policy Characteristics'!$C:$C,0)))</f>
        <v>1</v>
      </c>
      <c r="N699" s="233">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28"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1305</v>
      </c>
      <c r="E700" t="s">
        <v>1686</v>
      </c>
      <c r="F700" t="s">
        <v>1269</v>
      </c>
      <c r="G700" s="88" t="s">
        <v>1693</v>
      </c>
      <c r="H700" s="15">
        <v>1874</v>
      </c>
      <c r="I700" s="241" t="s">
        <v>43</v>
      </c>
      <c r="J700" s="230"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3">
        <f>IF(ISBLANK(INDEX('Policy Characteristics'!F:F,MATCH($C700,'Policy Characteristics'!$C:$C,0))),"",INDEX('Policy Characteristics'!F:F,MATCH($C700,'Policy Characteristics'!$C:$C,0)))</f>
        <v>0</v>
      </c>
      <c r="M700" s="233">
        <f>IF(ISBLANK(INDEX('Policy Characteristics'!G:G,MATCH($C700,'Policy Characteristics'!$C:$C,0))),"",INDEX('Policy Characteristics'!G:G,MATCH($C700,'Policy Characteristics'!$C:$C,0)))</f>
        <v>1</v>
      </c>
      <c r="N700" s="233">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28"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1305</v>
      </c>
      <c r="E701" t="s">
        <v>1687</v>
      </c>
      <c r="F701" t="s">
        <v>1269</v>
      </c>
      <c r="G701" s="88" t="s">
        <v>1694</v>
      </c>
      <c r="H701" s="15">
        <v>1875</v>
      </c>
      <c r="I701" s="241" t="s">
        <v>43</v>
      </c>
      <c r="J701" s="230"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3">
        <f>IF(ISBLANK(INDEX('Policy Characteristics'!F:F,MATCH($C701,'Policy Characteristics'!$C:$C,0))),"",INDEX('Policy Characteristics'!F:F,MATCH($C701,'Policy Characteristics'!$C:$C,0)))</f>
        <v>0</v>
      </c>
      <c r="M701" s="233">
        <f>IF(ISBLANK(INDEX('Policy Characteristics'!G:G,MATCH($C701,'Policy Characteristics'!$C:$C,0))),"",INDEX('Policy Characteristics'!G:G,MATCH($C701,'Policy Characteristics'!$C:$C,0)))</f>
        <v>1</v>
      </c>
      <c r="N701" s="233">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28"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1305</v>
      </c>
      <c r="E702" t="s">
        <v>1688</v>
      </c>
      <c r="F702" t="s">
        <v>1269</v>
      </c>
      <c r="G702" s="88" t="s">
        <v>1695</v>
      </c>
      <c r="H702" s="15">
        <v>1876</v>
      </c>
      <c r="I702" s="241" t="s">
        <v>43</v>
      </c>
      <c r="J702" s="230"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3">
        <f>IF(ISBLANK(INDEX('Policy Characteristics'!F:F,MATCH($C702,'Policy Characteristics'!$C:$C,0))),"",INDEX('Policy Characteristics'!F:F,MATCH($C702,'Policy Characteristics'!$C:$C,0)))</f>
        <v>0</v>
      </c>
      <c r="M702" s="233">
        <f>IF(ISBLANK(INDEX('Policy Characteristics'!G:G,MATCH($C702,'Policy Characteristics'!$C:$C,0))),"",INDEX('Policy Characteristics'!G:G,MATCH($C702,'Policy Characteristics'!$C:$C,0)))</f>
        <v>1</v>
      </c>
      <c r="N702" s="233">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28"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1305</v>
      </c>
      <c r="E703" t="s">
        <v>1689</v>
      </c>
      <c r="F703" t="s">
        <v>1269</v>
      </c>
      <c r="G703" s="88" t="s">
        <v>1696</v>
      </c>
      <c r="H703" s="15">
        <v>1877</v>
      </c>
      <c r="I703" s="241" t="s">
        <v>43</v>
      </c>
      <c r="J703" s="230"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3">
        <f>IF(ISBLANK(INDEX('Policy Characteristics'!F:F,MATCH($C703,'Policy Characteristics'!$C:$C,0))),"",INDEX('Policy Characteristics'!F:F,MATCH($C703,'Policy Characteristics'!$C:$C,0)))</f>
        <v>0</v>
      </c>
      <c r="M703" s="233">
        <f>IF(ISBLANK(INDEX('Policy Characteristics'!G:G,MATCH($C703,'Policy Characteristics'!$C:$C,0))),"",INDEX('Policy Characteristics'!G:G,MATCH($C703,'Policy Characteristics'!$C:$C,0)))</f>
        <v>1</v>
      </c>
      <c r="N703" s="233">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28"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1305</v>
      </c>
      <c r="E704" t="s">
        <v>1690</v>
      </c>
      <c r="F704" t="s">
        <v>1269</v>
      </c>
      <c r="G704" s="88" t="s">
        <v>1697</v>
      </c>
      <c r="H704" s="15">
        <v>1878</v>
      </c>
      <c r="I704" s="241" t="s">
        <v>43</v>
      </c>
      <c r="J704" s="230"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3">
        <f>IF(ISBLANK(INDEX('Policy Characteristics'!F:F,MATCH($C704,'Policy Characteristics'!$C:$C,0))),"",INDEX('Policy Characteristics'!F:F,MATCH($C704,'Policy Characteristics'!$C:$C,0)))</f>
        <v>0</v>
      </c>
      <c r="M704" s="233">
        <f>IF(ISBLANK(INDEX('Policy Characteristics'!G:G,MATCH($C704,'Policy Characteristics'!$C:$C,0))),"",INDEX('Policy Characteristics'!G:G,MATCH($C704,'Policy Characteristics'!$C:$C,0)))</f>
        <v>1</v>
      </c>
      <c r="N704" s="233">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28"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1305</v>
      </c>
      <c r="E705" t="s">
        <v>1691</v>
      </c>
      <c r="F705" t="s">
        <v>1269</v>
      </c>
      <c r="G705" s="88" t="s">
        <v>1698</v>
      </c>
      <c r="H705" s="15">
        <v>1879</v>
      </c>
      <c r="I705" s="241" t="s">
        <v>43</v>
      </c>
      <c r="J705" s="230"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3">
        <f>IF(ISBLANK(INDEX('Policy Characteristics'!F:F,MATCH($C705,'Policy Characteristics'!$C:$C,0))),"",INDEX('Policy Characteristics'!F:F,MATCH($C705,'Policy Characteristics'!$C:$C,0)))</f>
        <v>0</v>
      </c>
      <c r="M705" s="233">
        <f>IF(ISBLANK(INDEX('Policy Characteristics'!G:G,MATCH($C705,'Policy Characteristics'!$C:$C,0))),"",INDEX('Policy Characteristics'!G:G,MATCH($C705,'Policy Characteristics'!$C:$C,0)))</f>
        <v>1</v>
      </c>
      <c r="N705" s="233">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28"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1305</v>
      </c>
      <c r="E706" t="s">
        <v>1692</v>
      </c>
      <c r="F706" t="s">
        <v>1269</v>
      </c>
      <c r="G706" s="88" t="s">
        <v>1699</v>
      </c>
      <c r="H706" s="15">
        <v>1880</v>
      </c>
      <c r="I706" s="241" t="s">
        <v>43</v>
      </c>
      <c r="J706" s="230"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3">
        <f>IF(ISBLANK(INDEX('Policy Characteristics'!F:F,MATCH($C706,'Policy Characteristics'!$C:$C,0))),"",INDEX('Policy Characteristics'!F:F,MATCH($C706,'Policy Characteristics'!$C:$C,0)))</f>
        <v>0</v>
      </c>
      <c r="M706" s="233">
        <f>IF(ISBLANK(INDEX('Policy Characteristics'!G:G,MATCH($C706,'Policy Characteristics'!$C:$C,0))),"",INDEX('Policy Characteristics'!G:G,MATCH($C706,'Policy Characteristics'!$C:$C,0)))</f>
        <v>1</v>
      </c>
      <c r="N706" s="233">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28"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1305</v>
      </c>
      <c r="E707" t="s">
        <v>1828</v>
      </c>
      <c r="F707" t="s">
        <v>1269</v>
      </c>
      <c r="G707" s="88" t="s">
        <v>1828</v>
      </c>
      <c r="H707" s="15">
        <v>1881</v>
      </c>
      <c r="I707" s="241" t="s">
        <v>43</v>
      </c>
      <c r="J707" s="230"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3">
        <f>IF(ISBLANK(INDEX('Policy Characteristics'!F:F,MATCH($C707,'Policy Characteristics'!$C:$C,0))),"",INDEX('Policy Characteristics'!F:F,MATCH($C707,'Policy Characteristics'!$C:$C,0)))</f>
        <v>0</v>
      </c>
      <c r="M707" s="233">
        <f>IF(ISBLANK(INDEX('Policy Characteristics'!G:G,MATCH($C707,'Policy Characteristics'!$C:$C,0))),"",INDEX('Policy Characteristics'!G:G,MATCH($C707,'Policy Characteristics'!$C:$C,0)))</f>
        <v>1</v>
      </c>
      <c r="N707" s="233">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28"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1306</v>
      </c>
      <c r="E708" t="s">
        <v>1686</v>
      </c>
      <c r="F708" t="s">
        <v>1270</v>
      </c>
      <c r="G708" s="88" t="s">
        <v>1693</v>
      </c>
      <c r="H708" s="15">
        <v>1882</v>
      </c>
      <c r="I708" s="241" t="s">
        <v>43</v>
      </c>
      <c r="J708" s="230"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3">
        <f>IF(ISBLANK(INDEX('Policy Characteristics'!F:F,MATCH($C708,'Policy Characteristics'!$C:$C,0))),"",INDEX('Policy Characteristics'!F:F,MATCH($C708,'Policy Characteristics'!$C:$C,0)))</f>
        <v>0</v>
      </c>
      <c r="M708" s="233">
        <f>IF(ISBLANK(INDEX('Policy Characteristics'!G:G,MATCH($C708,'Policy Characteristics'!$C:$C,0))),"",INDEX('Policy Characteristics'!G:G,MATCH($C708,'Policy Characteristics'!$C:$C,0)))</f>
        <v>1</v>
      </c>
      <c r="N708" s="233">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28"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1306</v>
      </c>
      <c r="E709" t="s">
        <v>1687</v>
      </c>
      <c r="F709" t="s">
        <v>1270</v>
      </c>
      <c r="G709" s="88" t="s">
        <v>1694</v>
      </c>
      <c r="H709" s="15">
        <v>1883</v>
      </c>
      <c r="I709" s="241" t="s">
        <v>43</v>
      </c>
      <c r="J709" s="230"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3">
        <f>IF(ISBLANK(INDEX('Policy Characteristics'!F:F,MATCH($C709,'Policy Characteristics'!$C:$C,0))),"",INDEX('Policy Characteristics'!F:F,MATCH($C709,'Policy Characteristics'!$C:$C,0)))</f>
        <v>0</v>
      </c>
      <c r="M709" s="233">
        <f>IF(ISBLANK(INDEX('Policy Characteristics'!G:G,MATCH($C709,'Policy Characteristics'!$C:$C,0))),"",INDEX('Policy Characteristics'!G:G,MATCH($C709,'Policy Characteristics'!$C:$C,0)))</f>
        <v>1</v>
      </c>
      <c r="N709" s="233">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28"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1306</v>
      </c>
      <c r="E710" t="s">
        <v>1688</v>
      </c>
      <c r="F710" t="s">
        <v>1270</v>
      </c>
      <c r="G710" s="88" t="s">
        <v>1695</v>
      </c>
      <c r="H710" s="15">
        <v>1884</v>
      </c>
      <c r="I710" s="241" t="s">
        <v>43</v>
      </c>
      <c r="J710" s="230"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3">
        <f>IF(ISBLANK(INDEX('Policy Characteristics'!F:F,MATCH($C710,'Policy Characteristics'!$C:$C,0))),"",INDEX('Policy Characteristics'!F:F,MATCH($C710,'Policy Characteristics'!$C:$C,0)))</f>
        <v>0</v>
      </c>
      <c r="M710" s="233">
        <f>IF(ISBLANK(INDEX('Policy Characteristics'!G:G,MATCH($C710,'Policy Characteristics'!$C:$C,0))),"",INDEX('Policy Characteristics'!G:G,MATCH($C710,'Policy Characteristics'!$C:$C,0)))</f>
        <v>1</v>
      </c>
      <c r="N710" s="233">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28"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1306</v>
      </c>
      <c r="E711" t="s">
        <v>1689</v>
      </c>
      <c r="F711" t="s">
        <v>1270</v>
      </c>
      <c r="G711" s="88" t="s">
        <v>1696</v>
      </c>
      <c r="H711" s="15">
        <v>1885</v>
      </c>
      <c r="I711" s="241" t="s">
        <v>43</v>
      </c>
      <c r="J711" s="230"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3">
        <f>IF(ISBLANK(INDEX('Policy Characteristics'!F:F,MATCH($C711,'Policy Characteristics'!$C:$C,0))),"",INDEX('Policy Characteristics'!F:F,MATCH($C711,'Policy Characteristics'!$C:$C,0)))</f>
        <v>0</v>
      </c>
      <c r="M711" s="233">
        <f>IF(ISBLANK(INDEX('Policy Characteristics'!G:G,MATCH($C711,'Policy Characteristics'!$C:$C,0))),"",INDEX('Policy Characteristics'!G:G,MATCH($C711,'Policy Characteristics'!$C:$C,0)))</f>
        <v>1</v>
      </c>
      <c r="N711" s="233">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28"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1306</v>
      </c>
      <c r="E712" t="s">
        <v>1690</v>
      </c>
      <c r="F712" t="s">
        <v>1270</v>
      </c>
      <c r="G712" s="88" t="s">
        <v>1697</v>
      </c>
      <c r="H712" s="15">
        <v>1886</v>
      </c>
      <c r="I712" s="241" t="s">
        <v>43</v>
      </c>
      <c r="J712" s="230"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3">
        <f>IF(ISBLANK(INDEX('Policy Characteristics'!F:F,MATCH($C712,'Policy Characteristics'!$C:$C,0))),"",INDEX('Policy Characteristics'!F:F,MATCH($C712,'Policy Characteristics'!$C:$C,0)))</f>
        <v>0</v>
      </c>
      <c r="M712" s="233">
        <f>IF(ISBLANK(INDEX('Policy Characteristics'!G:G,MATCH($C712,'Policy Characteristics'!$C:$C,0))),"",INDEX('Policy Characteristics'!G:G,MATCH($C712,'Policy Characteristics'!$C:$C,0)))</f>
        <v>1</v>
      </c>
      <c r="N712" s="233">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28"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1306</v>
      </c>
      <c r="E713" t="s">
        <v>1691</v>
      </c>
      <c r="F713" t="s">
        <v>1270</v>
      </c>
      <c r="G713" s="88" t="s">
        <v>1698</v>
      </c>
      <c r="H713" s="15">
        <v>1887</v>
      </c>
      <c r="I713" s="241" t="s">
        <v>43</v>
      </c>
      <c r="J713" s="230"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3">
        <f>IF(ISBLANK(INDEX('Policy Characteristics'!F:F,MATCH($C713,'Policy Characteristics'!$C:$C,0))),"",INDEX('Policy Characteristics'!F:F,MATCH($C713,'Policy Characteristics'!$C:$C,0)))</f>
        <v>0</v>
      </c>
      <c r="M713" s="233">
        <f>IF(ISBLANK(INDEX('Policy Characteristics'!G:G,MATCH($C713,'Policy Characteristics'!$C:$C,0))),"",INDEX('Policy Characteristics'!G:G,MATCH($C713,'Policy Characteristics'!$C:$C,0)))</f>
        <v>1</v>
      </c>
      <c r="N713" s="233">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28"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1306</v>
      </c>
      <c r="E714" t="s">
        <v>1692</v>
      </c>
      <c r="F714" t="s">
        <v>1270</v>
      </c>
      <c r="G714" s="88" t="s">
        <v>1699</v>
      </c>
      <c r="H714" s="15">
        <v>1888</v>
      </c>
      <c r="I714" s="241" t="s">
        <v>43</v>
      </c>
      <c r="J714" s="230"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3">
        <f>IF(ISBLANK(INDEX('Policy Characteristics'!F:F,MATCH($C714,'Policy Characteristics'!$C:$C,0))),"",INDEX('Policy Characteristics'!F:F,MATCH($C714,'Policy Characteristics'!$C:$C,0)))</f>
        <v>0</v>
      </c>
      <c r="M714" s="233">
        <f>IF(ISBLANK(INDEX('Policy Characteristics'!G:G,MATCH($C714,'Policy Characteristics'!$C:$C,0))),"",INDEX('Policy Characteristics'!G:G,MATCH($C714,'Policy Characteristics'!$C:$C,0)))</f>
        <v>1</v>
      </c>
      <c r="N714" s="233">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28"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1306</v>
      </c>
      <c r="E715" t="s">
        <v>1828</v>
      </c>
      <c r="F715" t="s">
        <v>1270</v>
      </c>
      <c r="G715" s="88" t="s">
        <v>1828</v>
      </c>
      <c r="H715" s="15">
        <v>1889</v>
      </c>
      <c r="I715" s="241" t="s">
        <v>43</v>
      </c>
      <c r="J715" s="230"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3">
        <f>IF(ISBLANK(INDEX('Policy Characteristics'!F:F,MATCH($C715,'Policy Characteristics'!$C:$C,0))),"",INDEX('Policy Characteristics'!F:F,MATCH($C715,'Policy Characteristics'!$C:$C,0)))</f>
        <v>0</v>
      </c>
      <c r="M715" s="233">
        <f>IF(ISBLANK(INDEX('Policy Characteristics'!G:G,MATCH($C715,'Policy Characteristics'!$C:$C,0))),"",INDEX('Policy Characteristics'!G:G,MATCH($C715,'Policy Characteristics'!$C:$C,0)))</f>
        <v>1</v>
      </c>
      <c r="N715" s="233">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28"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1307</v>
      </c>
      <c r="E716" t="s">
        <v>1686</v>
      </c>
      <c r="F716" t="s">
        <v>1271</v>
      </c>
      <c r="G716" s="88" t="s">
        <v>1693</v>
      </c>
      <c r="H716" s="15">
        <v>1890</v>
      </c>
      <c r="I716" s="241" t="s">
        <v>43</v>
      </c>
      <c r="J716" s="230"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3">
        <f>IF(ISBLANK(INDEX('Policy Characteristics'!F:F,MATCH($C716,'Policy Characteristics'!$C:$C,0))),"",INDEX('Policy Characteristics'!F:F,MATCH($C716,'Policy Characteristics'!$C:$C,0)))</f>
        <v>0</v>
      </c>
      <c r="M716" s="233">
        <f>IF(ISBLANK(INDEX('Policy Characteristics'!G:G,MATCH($C716,'Policy Characteristics'!$C:$C,0))),"",INDEX('Policy Characteristics'!G:G,MATCH($C716,'Policy Characteristics'!$C:$C,0)))</f>
        <v>1</v>
      </c>
      <c r="N716" s="233">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28"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1307</v>
      </c>
      <c r="E717" t="s">
        <v>1687</v>
      </c>
      <c r="F717" t="s">
        <v>1271</v>
      </c>
      <c r="G717" s="88" t="s">
        <v>1694</v>
      </c>
      <c r="H717" s="15">
        <v>1891</v>
      </c>
      <c r="I717" s="241" t="s">
        <v>43</v>
      </c>
      <c r="J717" s="230"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3">
        <f>IF(ISBLANK(INDEX('Policy Characteristics'!F:F,MATCH($C717,'Policy Characteristics'!$C:$C,0))),"",INDEX('Policy Characteristics'!F:F,MATCH($C717,'Policy Characteristics'!$C:$C,0)))</f>
        <v>0</v>
      </c>
      <c r="M717" s="233">
        <f>IF(ISBLANK(INDEX('Policy Characteristics'!G:G,MATCH($C717,'Policy Characteristics'!$C:$C,0))),"",INDEX('Policy Characteristics'!G:G,MATCH($C717,'Policy Characteristics'!$C:$C,0)))</f>
        <v>1</v>
      </c>
      <c r="N717" s="233">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28"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1307</v>
      </c>
      <c r="E718" t="s">
        <v>1688</v>
      </c>
      <c r="F718" t="s">
        <v>1271</v>
      </c>
      <c r="G718" s="88" t="s">
        <v>1695</v>
      </c>
      <c r="H718" s="15">
        <v>1892</v>
      </c>
      <c r="I718" s="241" t="s">
        <v>43</v>
      </c>
      <c r="J718" s="230"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3">
        <f>IF(ISBLANK(INDEX('Policy Characteristics'!F:F,MATCH($C718,'Policy Characteristics'!$C:$C,0))),"",INDEX('Policy Characteristics'!F:F,MATCH($C718,'Policy Characteristics'!$C:$C,0)))</f>
        <v>0</v>
      </c>
      <c r="M718" s="233">
        <f>IF(ISBLANK(INDEX('Policy Characteristics'!G:G,MATCH($C718,'Policy Characteristics'!$C:$C,0))),"",INDEX('Policy Characteristics'!G:G,MATCH($C718,'Policy Characteristics'!$C:$C,0)))</f>
        <v>1</v>
      </c>
      <c r="N718" s="233">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28"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1307</v>
      </c>
      <c r="E719" t="s">
        <v>1689</v>
      </c>
      <c r="F719" t="s">
        <v>1271</v>
      </c>
      <c r="G719" s="88" t="s">
        <v>1696</v>
      </c>
      <c r="H719" s="15">
        <v>1893</v>
      </c>
      <c r="I719" s="241" t="s">
        <v>43</v>
      </c>
      <c r="J719" s="230"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3">
        <f>IF(ISBLANK(INDEX('Policy Characteristics'!F:F,MATCH($C719,'Policy Characteristics'!$C:$C,0))),"",INDEX('Policy Characteristics'!F:F,MATCH($C719,'Policy Characteristics'!$C:$C,0)))</f>
        <v>0</v>
      </c>
      <c r="M719" s="233">
        <f>IF(ISBLANK(INDEX('Policy Characteristics'!G:G,MATCH($C719,'Policy Characteristics'!$C:$C,0))),"",INDEX('Policy Characteristics'!G:G,MATCH($C719,'Policy Characteristics'!$C:$C,0)))</f>
        <v>1</v>
      </c>
      <c r="N719" s="233">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28"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1307</v>
      </c>
      <c r="E720" t="s">
        <v>1690</v>
      </c>
      <c r="F720" t="s">
        <v>1271</v>
      </c>
      <c r="G720" s="88" t="s">
        <v>1697</v>
      </c>
      <c r="H720" s="15">
        <v>1894</v>
      </c>
      <c r="I720" s="241" t="s">
        <v>43</v>
      </c>
      <c r="J720" s="230"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3">
        <f>IF(ISBLANK(INDEX('Policy Characteristics'!F:F,MATCH($C720,'Policy Characteristics'!$C:$C,0))),"",INDEX('Policy Characteristics'!F:F,MATCH($C720,'Policy Characteristics'!$C:$C,0)))</f>
        <v>0</v>
      </c>
      <c r="M720" s="233">
        <f>IF(ISBLANK(INDEX('Policy Characteristics'!G:G,MATCH($C720,'Policy Characteristics'!$C:$C,0))),"",INDEX('Policy Characteristics'!G:G,MATCH($C720,'Policy Characteristics'!$C:$C,0)))</f>
        <v>1</v>
      </c>
      <c r="N720" s="233">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28"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1307</v>
      </c>
      <c r="E721" t="s">
        <v>1691</v>
      </c>
      <c r="F721" t="s">
        <v>1271</v>
      </c>
      <c r="G721" s="88" t="s">
        <v>1698</v>
      </c>
      <c r="H721" s="15">
        <v>1895</v>
      </c>
      <c r="I721" s="241" t="s">
        <v>43</v>
      </c>
      <c r="J721" s="230"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3">
        <f>IF(ISBLANK(INDEX('Policy Characteristics'!F:F,MATCH($C721,'Policy Characteristics'!$C:$C,0))),"",INDEX('Policy Characteristics'!F:F,MATCH($C721,'Policy Characteristics'!$C:$C,0)))</f>
        <v>0</v>
      </c>
      <c r="M721" s="233">
        <f>IF(ISBLANK(INDEX('Policy Characteristics'!G:G,MATCH($C721,'Policy Characteristics'!$C:$C,0))),"",INDEX('Policy Characteristics'!G:G,MATCH($C721,'Policy Characteristics'!$C:$C,0)))</f>
        <v>1</v>
      </c>
      <c r="N721" s="233">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28"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1307</v>
      </c>
      <c r="E722" t="s">
        <v>1692</v>
      </c>
      <c r="F722" t="s">
        <v>1271</v>
      </c>
      <c r="G722" s="88" t="s">
        <v>1699</v>
      </c>
      <c r="H722" s="15">
        <v>1896</v>
      </c>
      <c r="I722" s="241" t="s">
        <v>43</v>
      </c>
      <c r="J722" s="230"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3">
        <f>IF(ISBLANK(INDEX('Policy Characteristics'!F:F,MATCH($C722,'Policy Characteristics'!$C:$C,0))),"",INDEX('Policy Characteristics'!F:F,MATCH($C722,'Policy Characteristics'!$C:$C,0)))</f>
        <v>0</v>
      </c>
      <c r="M722" s="233">
        <f>IF(ISBLANK(INDEX('Policy Characteristics'!G:G,MATCH($C722,'Policy Characteristics'!$C:$C,0))),"",INDEX('Policy Characteristics'!G:G,MATCH($C722,'Policy Characteristics'!$C:$C,0)))</f>
        <v>1</v>
      </c>
      <c r="N722" s="233">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28"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1307</v>
      </c>
      <c r="E723" t="s">
        <v>1828</v>
      </c>
      <c r="F723" t="s">
        <v>1271</v>
      </c>
      <c r="G723" s="88" t="s">
        <v>1828</v>
      </c>
      <c r="H723" s="15">
        <v>1897</v>
      </c>
      <c r="I723" s="241" t="s">
        <v>43</v>
      </c>
      <c r="J723" s="230"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3">
        <f>IF(ISBLANK(INDEX('Policy Characteristics'!F:F,MATCH($C723,'Policy Characteristics'!$C:$C,0))),"",INDEX('Policy Characteristics'!F:F,MATCH($C723,'Policy Characteristics'!$C:$C,0)))</f>
        <v>0</v>
      </c>
      <c r="M723" s="233">
        <f>IF(ISBLANK(INDEX('Policy Characteristics'!G:G,MATCH($C723,'Policy Characteristics'!$C:$C,0))),"",INDEX('Policy Characteristics'!G:G,MATCH($C723,'Policy Characteristics'!$C:$C,0)))</f>
        <v>1</v>
      </c>
      <c r="N723" s="233">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28"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1308</v>
      </c>
      <c r="E724" t="s">
        <v>1686</v>
      </c>
      <c r="F724" t="s">
        <v>1272</v>
      </c>
      <c r="G724" s="88" t="s">
        <v>1693</v>
      </c>
      <c r="H724" s="15">
        <v>1898</v>
      </c>
      <c r="I724" s="241" t="s">
        <v>43</v>
      </c>
      <c r="J724" s="230"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3">
        <f>IF(ISBLANK(INDEX('Policy Characteristics'!F:F,MATCH($C724,'Policy Characteristics'!$C:$C,0))),"",INDEX('Policy Characteristics'!F:F,MATCH($C724,'Policy Characteristics'!$C:$C,0)))</f>
        <v>0</v>
      </c>
      <c r="M724" s="233">
        <f>IF(ISBLANK(INDEX('Policy Characteristics'!G:G,MATCH($C724,'Policy Characteristics'!$C:$C,0))),"",INDEX('Policy Characteristics'!G:G,MATCH($C724,'Policy Characteristics'!$C:$C,0)))</f>
        <v>1</v>
      </c>
      <c r="N724" s="233">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28"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1308</v>
      </c>
      <c r="E725" t="s">
        <v>1687</v>
      </c>
      <c r="F725" t="s">
        <v>1272</v>
      </c>
      <c r="G725" s="88" t="s">
        <v>1694</v>
      </c>
      <c r="H725" s="15">
        <v>1899</v>
      </c>
      <c r="I725" s="241" t="s">
        <v>43</v>
      </c>
      <c r="J725" s="230"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3">
        <f>IF(ISBLANK(INDEX('Policy Characteristics'!F:F,MATCH($C725,'Policy Characteristics'!$C:$C,0))),"",INDEX('Policy Characteristics'!F:F,MATCH($C725,'Policy Characteristics'!$C:$C,0)))</f>
        <v>0</v>
      </c>
      <c r="M725" s="233">
        <f>IF(ISBLANK(INDEX('Policy Characteristics'!G:G,MATCH($C725,'Policy Characteristics'!$C:$C,0))),"",INDEX('Policy Characteristics'!G:G,MATCH($C725,'Policy Characteristics'!$C:$C,0)))</f>
        <v>1</v>
      </c>
      <c r="N725" s="233">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28"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1308</v>
      </c>
      <c r="E726" t="s">
        <v>1688</v>
      </c>
      <c r="F726" t="s">
        <v>1272</v>
      </c>
      <c r="G726" s="88" t="s">
        <v>1695</v>
      </c>
      <c r="H726" s="15">
        <v>1900</v>
      </c>
      <c r="I726" s="241" t="s">
        <v>43</v>
      </c>
      <c r="J726" s="230"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3">
        <f>IF(ISBLANK(INDEX('Policy Characteristics'!F:F,MATCH($C726,'Policy Characteristics'!$C:$C,0))),"",INDEX('Policy Characteristics'!F:F,MATCH($C726,'Policy Characteristics'!$C:$C,0)))</f>
        <v>0</v>
      </c>
      <c r="M726" s="233">
        <f>IF(ISBLANK(INDEX('Policy Characteristics'!G:G,MATCH($C726,'Policy Characteristics'!$C:$C,0))),"",INDEX('Policy Characteristics'!G:G,MATCH($C726,'Policy Characteristics'!$C:$C,0)))</f>
        <v>1</v>
      </c>
      <c r="N726" s="233">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28"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1308</v>
      </c>
      <c r="E727" t="s">
        <v>1689</v>
      </c>
      <c r="F727" t="s">
        <v>1272</v>
      </c>
      <c r="G727" s="88" t="s">
        <v>1696</v>
      </c>
      <c r="H727" s="15">
        <v>1901</v>
      </c>
      <c r="I727" s="241" t="s">
        <v>43</v>
      </c>
      <c r="J727" s="230"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3">
        <f>IF(ISBLANK(INDEX('Policy Characteristics'!F:F,MATCH($C727,'Policy Characteristics'!$C:$C,0))),"",INDEX('Policy Characteristics'!F:F,MATCH($C727,'Policy Characteristics'!$C:$C,0)))</f>
        <v>0</v>
      </c>
      <c r="M727" s="233">
        <f>IF(ISBLANK(INDEX('Policy Characteristics'!G:G,MATCH($C727,'Policy Characteristics'!$C:$C,0))),"",INDEX('Policy Characteristics'!G:G,MATCH($C727,'Policy Characteristics'!$C:$C,0)))</f>
        <v>1</v>
      </c>
      <c r="N727" s="233">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28"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1308</v>
      </c>
      <c r="E728" t="s">
        <v>1690</v>
      </c>
      <c r="F728" t="s">
        <v>1272</v>
      </c>
      <c r="G728" s="88" t="s">
        <v>1697</v>
      </c>
      <c r="H728" s="15">
        <v>1902</v>
      </c>
      <c r="I728" s="241" t="s">
        <v>43</v>
      </c>
      <c r="J728" s="230"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3">
        <f>IF(ISBLANK(INDEX('Policy Characteristics'!F:F,MATCH($C728,'Policy Characteristics'!$C:$C,0))),"",INDEX('Policy Characteristics'!F:F,MATCH($C728,'Policy Characteristics'!$C:$C,0)))</f>
        <v>0</v>
      </c>
      <c r="M728" s="233">
        <f>IF(ISBLANK(INDEX('Policy Characteristics'!G:G,MATCH($C728,'Policy Characteristics'!$C:$C,0))),"",INDEX('Policy Characteristics'!G:G,MATCH($C728,'Policy Characteristics'!$C:$C,0)))</f>
        <v>1</v>
      </c>
      <c r="N728" s="233">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28"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1308</v>
      </c>
      <c r="E729" t="s">
        <v>1691</v>
      </c>
      <c r="F729" t="s">
        <v>1272</v>
      </c>
      <c r="G729" s="88" t="s">
        <v>1698</v>
      </c>
      <c r="H729" s="15">
        <v>1903</v>
      </c>
      <c r="I729" s="241" t="s">
        <v>43</v>
      </c>
      <c r="J729" s="230"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3">
        <f>IF(ISBLANK(INDEX('Policy Characteristics'!F:F,MATCH($C729,'Policy Characteristics'!$C:$C,0))),"",INDEX('Policy Characteristics'!F:F,MATCH($C729,'Policy Characteristics'!$C:$C,0)))</f>
        <v>0</v>
      </c>
      <c r="M729" s="233">
        <f>IF(ISBLANK(INDEX('Policy Characteristics'!G:G,MATCH($C729,'Policy Characteristics'!$C:$C,0))),"",INDEX('Policy Characteristics'!G:G,MATCH($C729,'Policy Characteristics'!$C:$C,0)))</f>
        <v>1</v>
      </c>
      <c r="N729" s="233">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28"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1308</v>
      </c>
      <c r="E730" t="s">
        <v>1692</v>
      </c>
      <c r="F730" t="s">
        <v>1272</v>
      </c>
      <c r="G730" s="88" t="s">
        <v>1699</v>
      </c>
      <c r="H730" s="15">
        <v>1904</v>
      </c>
      <c r="I730" s="241" t="s">
        <v>43</v>
      </c>
      <c r="J730" s="230"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3">
        <f>IF(ISBLANK(INDEX('Policy Characteristics'!F:F,MATCH($C730,'Policy Characteristics'!$C:$C,0))),"",INDEX('Policy Characteristics'!F:F,MATCH($C730,'Policy Characteristics'!$C:$C,0)))</f>
        <v>0</v>
      </c>
      <c r="M730" s="233">
        <f>IF(ISBLANK(INDEX('Policy Characteristics'!G:G,MATCH($C730,'Policy Characteristics'!$C:$C,0))),"",INDEX('Policy Characteristics'!G:G,MATCH($C730,'Policy Characteristics'!$C:$C,0)))</f>
        <v>1</v>
      </c>
      <c r="N730" s="233">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28"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1308</v>
      </c>
      <c r="E731" t="s">
        <v>1828</v>
      </c>
      <c r="F731" t="s">
        <v>1272</v>
      </c>
      <c r="G731" s="88" t="s">
        <v>1828</v>
      </c>
      <c r="H731" s="15">
        <v>1905</v>
      </c>
      <c r="I731" s="241" t="s">
        <v>43</v>
      </c>
      <c r="J731" s="230"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3">
        <f>IF(ISBLANK(INDEX('Policy Characteristics'!F:F,MATCH($C731,'Policy Characteristics'!$C:$C,0))),"",INDEX('Policy Characteristics'!F:F,MATCH($C731,'Policy Characteristics'!$C:$C,0)))</f>
        <v>0</v>
      </c>
      <c r="M731" s="233">
        <f>IF(ISBLANK(INDEX('Policy Characteristics'!G:G,MATCH($C731,'Policy Characteristics'!$C:$C,0))),"",INDEX('Policy Characteristics'!G:G,MATCH($C731,'Policy Characteristics'!$C:$C,0)))</f>
        <v>1</v>
      </c>
      <c r="N731" s="233">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28"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1309</v>
      </c>
      <c r="E732" t="s">
        <v>1686</v>
      </c>
      <c r="F732" t="s">
        <v>819</v>
      </c>
      <c r="G732" s="88" t="s">
        <v>1693</v>
      </c>
      <c r="H732" s="15">
        <v>1906</v>
      </c>
      <c r="I732" s="241" t="s">
        <v>43</v>
      </c>
      <c r="J732" s="230"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3">
        <f>IF(ISBLANK(INDEX('Policy Characteristics'!F:F,MATCH($C732,'Policy Characteristics'!$C:$C,0))),"",INDEX('Policy Characteristics'!F:F,MATCH($C732,'Policy Characteristics'!$C:$C,0)))</f>
        <v>0</v>
      </c>
      <c r="M732" s="233">
        <f>IF(ISBLANK(INDEX('Policy Characteristics'!G:G,MATCH($C732,'Policy Characteristics'!$C:$C,0))),"",INDEX('Policy Characteristics'!G:G,MATCH($C732,'Policy Characteristics'!$C:$C,0)))</f>
        <v>1</v>
      </c>
      <c r="N732" s="233">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28"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1309</v>
      </c>
      <c r="E733" t="s">
        <v>1687</v>
      </c>
      <c r="F733" t="s">
        <v>819</v>
      </c>
      <c r="G733" s="88" t="s">
        <v>1694</v>
      </c>
      <c r="H733" s="15">
        <v>1907</v>
      </c>
      <c r="I733" s="241" t="s">
        <v>43</v>
      </c>
      <c r="J733" s="230"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3">
        <f>IF(ISBLANK(INDEX('Policy Characteristics'!F:F,MATCH($C733,'Policy Characteristics'!$C:$C,0))),"",INDEX('Policy Characteristics'!F:F,MATCH($C733,'Policy Characteristics'!$C:$C,0)))</f>
        <v>0</v>
      </c>
      <c r="M733" s="233">
        <f>IF(ISBLANK(INDEX('Policy Characteristics'!G:G,MATCH($C733,'Policy Characteristics'!$C:$C,0))),"",INDEX('Policy Characteristics'!G:G,MATCH($C733,'Policy Characteristics'!$C:$C,0)))</f>
        <v>1</v>
      </c>
      <c r="N733" s="233">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28"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1309</v>
      </c>
      <c r="E734" t="s">
        <v>1688</v>
      </c>
      <c r="F734" t="s">
        <v>819</v>
      </c>
      <c r="G734" s="88" t="s">
        <v>1695</v>
      </c>
      <c r="H734" s="15">
        <v>1908</v>
      </c>
      <c r="I734" s="241" t="s">
        <v>43</v>
      </c>
      <c r="J734" s="230"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3">
        <f>IF(ISBLANK(INDEX('Policy Characteristics'!F:F,MATCH($C734,'Policy Characteristics'!$C:$C,0))),"",INDEX('Policy Characteristics'!F:F,MATCH($C734,'Policy Characteristics'!$C:$C,0)))</f>
        <v>0</v>
      </c>
      <c r="M734" s="233">
        <f>IF(ISBLANK(INDEX('Policy Characteristics'!G:G,MATCH($C734,'Policy Characteristics'!$C:$C,0))),"",INDEX('Policy Characteristics'!G:G,MATCH($C734,'Policy Characteristics'!$C:$C,0)))</f>
        <v>1</v>
      </c>
      <c r="N734" s="233">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28"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1309</v>
      </c>
      <c r="E735" t="s">
        <v>1689</v>
      </c>
      <c r="F735" t="s">
        <v>819</v>
      </c>
      <c r="G735" s="88" t="s">
        <v>1696</v>
      </c>
      <c r="H735" s="15">
        <v>1909</v>
      </c>
      <c r="I735" s="241" t="s">
        <v>43</v>
      </c>
      <c r="J735" s="230"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3">
        <f>IF(ISBLANK(INDEX('Policy Characteristics'!F:F,MATCH($C735,'Policy Characteristics'!$C:$C,0))),"",INDEX('Policy Characteristics'!F:F,MATCH($C735,'Policy Characteristics'!$C:$C,0)))</f>
        <v>0</v>
      </c>
      <c r="M735" s="233">
        <f>IF(ISBLANK(INDEX('Policy Characteristics'!G:G,MATCH($C735,'Policy Characteristics'!$C:$C,0))),"",INDEX('Policy Characteristics'!G:G,MATCH($C735,'Policy Characteristics'!$C:$C,0)))</f>
        <v>1</v>
      </c>
      <c r="N735" s="233">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28"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1309</v>
      </c>
      <c r="E736" t="s">
        <v>1690</v>
      </c>
      <c r="F736" t="s">
        <v>819</v>
      </c>
      <c r="G736" s="88" t="s">
        <v>1697</v>
      </c>
      <c r="H736" s="15">
        <v>1910</v>
      </c>
      <c r="I736" s="241" t="s">
        <v>43</v>
      </c>
      <c r="J736" s="230"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3">
        <f>IF(ISBLANK(INDEX('Policy Characteristics'!F:F,MATCH($C736,'Policy Characteristics'!$C:$C,0))),"",INDEX('Policy Characteristics'!F:F,MATCH($C736,'Policy Characteristics'!$C:$C,0)))</f>
        <v>0</v>
      </c>
      <c r="M736" s="233">
        <f>IF(ISBLANK(INDEX('Policy Characteristics'!G:G,MATCH($C736,'Policy Characteristics'!$C:$C,0))),"",INDEX('Policy Characteristics'!G:G,MATCH($C736,'Policy Characteristics'!$C:$C,0)))</f>
        <v>1</v>
      </c>
      <c r="N736" s="233">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28"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1309</v>
      </c>
      <c r="E737" t="s">
        <v>1691</v>
      </c>
      <c r="F737" t="s">
        <v>819</v>
      </c>
      <c r="G737" s="88" t="s">
        <v>1698</v>
      </c>
      <c r="H737" s="15">
        <v>1911</v>
      </c>
      <c r="I737" s="241" t="s">
        <v>43</v>
      </c>
      <c r="J737" s="230"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3">
        <f>IF(ISBLANK(INDEX('Policy Characteristics'!F:F,MATCH($C737,'Policy Characteristics'!$C:$C,0))),"",INDEX('Policy Characteristics'!F:F,MATCH($C737,'Policy Characteristics'!$C:$C,0)))</f>
        <v>0</v>
      </c>
      <c r="M737" s="233">
        <f>IF(ISBLANK(INDEX('Policy Characteristics'!G:G,MATCH($C737,'Policy Characteristics'!$C:$C,0))),"",INDEX('Policy Characteristics'!G:G,MATCH($C737,'Policy Characteristics'!$C:$C,0)))</f>
        <v>1</v>
      </c>
      <c r="N737" s="233">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28"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1309</v>
      </c>
      <c r="E738" t="s">
        <v>1692</v>
      </c>
      <c r="F738" t="s">
        <v>819</v>
      </c>
      <c r="G738" s="88" t="s">
        <v>1699</v>
      </c>
      <c r="H738" s="15">
        <v>1912</v>
      </c>
      <c r="I738" s="241" t="s">
        <v>43</v>
      </c>
      <c r="J738" s="230"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3">
        <f>IF(ISBLANK(INDEX('Policy Characteristics'!F:F,MATCH($C738,'Policy Characteristics'!$C:$C,0))),"",INDEX('Policy Characteristics'!F:F,MATCH($C738,'Policy Characteristics'!$C:$C,0)))</f>
        <v>0</v>
      </c>
      <c r="M738" s="233">
        <f>IF(ISBLANK(INDEX('Policy Characteristics'!G:G,MATCH($C738,'Policy Characteristics'!$C:$C,0))),"",INDEX('Policy Characteristics'!G:G,MATCH($C738,'Policy Characteristics'!$C:$C,0)))</f>
        <v>1</v>
      </c>
      <c r="N738" s="233">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28"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1309</v>
      </c>
      <c r="E739" t="s">
        <v>1828</v>
      </c>
      <c r="F739" t="s">
        <v>819</v>
      </c>
      <c r="G739" s="88" t="s">
        <v>1828</v>
      </c>
      <c r="H739" s="15">
        <v>1913</v>
      </c>
      <c r="I739" s="241" t="s">
        <v>43</v>
      </c>
      <c r="J739" s="230"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3">
        <f>IF(ISBLANK(INDEX('Policy Characteristics'!F:F,MATCH($C739,'Policy Characteristics'!$C:$C,0))),"",INDEX('Policy Characteristics'!F:F,MATCH($C739,'Policy Characteristics'!$C:$C,0)))</f>
        <v>0</v>
      </c>
      <c r="M739" s="233">
        <f>IF(ISBLANK(INDEX('Policy Characteristics'!G:G,MATCH($C739,'Policy Characteristics'!$C:$C,0))),"",INDEX('Policy Characteristics'!G:G,MATCH($C739,'Policy Characteristics'!$C:$C,0)))</f>
        <v>1</v>
      </c>
      <c r="N739" s="233">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28"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1310</v>
      </c>
      <c r="E740" t="s">
        <v>1686</v>
      </c>
      <c r="F740" t="s">
        <v>1273</v>
      </c>
      <c r="G740" s="88" t="s">
        <v>1693</v>
      </c>
      <c r="H740" s="15">
        <v>1914</v>
      </c>
      <c r="I740" s="241" t="s">
        <v>43</v>
      </c>
      <c r="J740" s="230"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3">
        <f>IF(ISBLANK(INDEX('Policy Characteristics'!F:F,MATCH($C740,'Policy Characteristics'!$C:$C,0))),"",INDEX('Policy Characteristics'!F:F,MATCH($C740,'Policy Characteristics'!$C:$C,0)))</f>
        <v>0</v>
      </c>
      <c r="M740" s="233">
        <f>IF(ISBLANK(INDEX('Policy Characteristics'!G:G,MATCH($C740,'Policy Characteristics'!$C:$C,0))),"",INDEX('Policy Characteristics'!G:G,MATCH($C740,'Policy Characteristics'!$C:$C,0)))</f>
        <v>1</v>
      </c>
      <c r="N740" s="233">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28"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1310</v>
      </c>
      <c r="E741" t="s">
        <v>1687</v>
      </c>
      <c r="F741" t="s">
        <v>1273</v>
      </c>
      <c r="G741" s="88" t="s">
        <v>1694</v>
      </c>
      <c r="H741" s="15">
        <v>1915</v>
      </c>
      <c r="I741" s="241" t="s">
        <v>43</v>
      </c>
      <c r="J741" s="230"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3">
        <f>IF(ISBLANK(INDEX('Policy Characteristics'!F:F,MATCH($C741,'Policy Characteristics'!$C:$C,0))),"",INDEX('Policy Characteristics'!F:F,MATCH($C741,'Policy Characteristics'!$C:$C,0)))</f>
        <v>0</v>
      </c>
      <c r="M741" s="233">
        <f>IF(ISBLANK(INDEX('Policy Characteristics'!G:G,MATCH($C741,'Policy Characteristics'!$C:$C,0))),"",INDEX('Policy Characteristics'!G:G,MATCH($C741,'Policy Characteristics'!$C:$C,0)))</f>
        <v>1</v>
      </c>
      <c r="N741" s="233">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28"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1310</v>
      </c>
      <c r="E742" t="s">
        <v>1688</v>
      </c>
      <c r="F742" t="s">
        <v>1273</v>
      </c>
      <c r="G742" s="88" t="s">
        <v>1695</v>
      </c>
      <c r="H742" s="15">
        <v>1916</v>
      </c>
      <c r="I742" s="241" t="s">
        <v>43</v>
      </c>
      <c r="J742" s="230"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3">
        <f>IF(ISBLANK(INDEX('Policy Characteristics'!F:F,MATCH($C742,'Policy Characteristics'!$C:$C,0))),"",INDEX('Policy Characteristics'!F:F,MATCH($C742,'Policy Characteristics'!$C:$C,0)))</f>
        <v>0</v>
      </c>
      <c r="M742" s="233">
        <f>IF(ISBLANK(INDEX('Policy Characteristics'!G:G,MATCH($C742,'Policy Characteristics'!$C:$C,0))),"",INDEX('Policy Characteristics'!G:G,MATCH($C742,'Policy Characteristics'!$C:$C,0)))</f>
        <v>1</v>
      </c>
      <c r="N742" s="233">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28"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1310</v>
      </c>
      <c r="E743" t="s">
        <v>1689</v>
      </c>
      <c r="F743" t="s">
        <v>1273</v>
      </c>
      <c r="G743" s="88" t="s">
        <v>1696</v>
      </c>
      <c r="H743" s="15">
        <v>1917</v>
      </c>
      <c r="I743" s="241" t="s">
        <v>43</v>
      </c>
      <c r="J743" s="230"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3">
        <f>IF(ISBLANK(INDEX('Policy Characteristics'!F:F,MATCH($C743,'Policy Characteristics'!$C:$C,0))),"",INDEX('Policy Characteristics'!F:F,MATCH($C743,'Policy Characteristics'!$C:$C,0)))</f>
        <v>0</v>
      </c>
      <c r="M743" s="233">
        <f>IF(ISBLANK(INDEX('Policy Characteristics'!G:G,MATCH($C743,'Policy Characteristics'!$C:$C,0))),"",INDEX('Policy Characteristics'!G:G,MATCH($C743,'Policy Characteristics'!$C:$C,0)))</f>
        <v>1</v>
      </c>
      <c r="N743" s="233">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28"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1310</v>
      </c>
      <c r="E744" t="s">
        <v>1690</v>
      </c>
      <c r="F744" t="s">
        <v>1273</v>
      </c>
      <c r="G744" s="88" t="s">
        <v>1697</v>
      </c>
      <c r="H744" s="15">
        <v>1918</v>
      </c>
      <c r="I744" s="241" t="s">
        <v>43</v>
      </c>
      <c r="J744" s="230"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3">
        <f>IF(ISBLANK(INDEX('Policy Characteristics'!F:F,MATCH($C744,'Policy Characteristics'!$C:$C,0))),"",INDEX('Policy Characteristics'!F:F,MATCH($C744,'Policy Characteristics'!$C:$C,0)))</f>
        <v>0</v>
      </c>
      <c r="M744" s="233">
        <f>IF(ISBLANK(INDEX('Policy Characteristics'!G:G,MATCH($C744,'Policy Characteristics'!$C:$C,0))),"",INDEX('Policy Characteristics'!G:G,MATCH($C744,'Policy Characteristics'!$C:$C,0)))</f>
        <v>1</v>
      </c>
      <c r="N744" s="233">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28"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1310</v>
      </c>
      <c r="E745" t="s">
        <v>1691</v>
      </c>
      <c r="F745" t="s">
        <v>1273</v>
      </c>
      <c r="G745" s="88" t="s">
        <v>1698</v>
      </c>
      <c r="H745" s="15">
        <v>1919</v>
      </c>
      <c r="I745" s="241" t="s">
        <v>43</v>
      </c>
      <c r="J745" s="230"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3">
        <f>IF(ISBLANK(INDEX('Policy Characteristics'!F:F,MATCH($C745,'Policy Characteristics'!$C:$C,0))),"",INDEX('Policy Characteristics'!F:F,MATCH($C745,'Policy Characteristics'!$C:$C,0)))</f>
        <v>0</v>
      </c>
      <c r="M745" s="233">
        <f>IF(ISBLANK(INDEX('Policy Characteristics'!G:G,MATCH($C745,'Policy Characteristics'!$C:$C,0))),"",INDEX('Policy Characteristics'!G:G,MATCH($C745,'Policy Characteristics'!$C:$C,0)))</f>
        <v>1</v>
      </c>
      <c r="N745" s="233">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28"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1310</v>
      </c>
      <c r="E746" t="s">
        <v>1692</v>
      </c>
      <c r="F746" t="s">
        <v>1273</v>
      </c>
      <c r="G746" s="88" t="s">
        <v>1699</v>
      </c>
      <c r="H746" s="15">
        <v>1920</v>
      </c>
      <c r="I746" s="241" t="s">
        <v>43</v>
      </c>
      <c r="J746" s="230"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3">
        <f>IF(ISBLANK(INDEX('Policy Characteristics'!F:F,MATCH($C746,'Policy Characteristics'!$C:$C,0))),"",INDEX('Policy Characteristics'!F:F,MATCH($C746,'Policy Characteristics'!$C:$C,0)))</f>
        <v>0</v>
      </c>
      <c r="M746" s="233">
        <f>IF(ISBLANK(INDEX('Policy Characteristics'!G:G,MATCH($C746,'Policy Characteristics'!$C:$C,0))),"",INDEX('Policy Characteristics'!G:G,MATCH($C746,'Policy Characteristics'!$C:$C,0)))</f>
        <v>1</v>
      </c>
      <c r="N746" s="233">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28"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1310</v>
      </c>
      <c r="E747" t="s">
        <v>1828</v>
      </c>
      <c r="F747" t="s">
        <v>1273</v>
      </c>
      <c r="G747" s="88" t="s">
        <v>1828</v>
      </c>
      <c r="H747" s="15">
        <v>1921</v>
      </c>
      <c r="I747" s="241" t="s">
        <v>43</v>
      </c>
      <c r="J747" s="230"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3">
        <f>IF(ISBLANK(INDEX('Policy Characteristics'!F:F,MATCH($C747,'Policy Characteristics'!$C:$C,0))),"",INDEX('Policy Characteristics'!F:F,MATCH($C747,'Policy Characteristics'!$C:$C,0)))</f>
        <v>0</v>
      </c>
      <c r="M747" s="233">
        <f>IF(ISBLANK(INDEX('Policy Characteristics'!G:G,MATCH($C747,'Policy Characteristics'!$C:$C,0))),"",INDEX('Policy Characteristics'!G:G,MATCH($C747,'Policy Characteristics'!$C:$C,0)))</f>
        <v>1</v>
      </c>
      <c r="N747" s="233">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28"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1311</v>
      </c>
      <c r="E748" t="s">
        <v>1686</v>
      </c>
      <c r="F748" t="s">
        <v>1274</v>
      </c>
      <c r="G748" s="88" t="s">
        <v>1693</v>
      </c>
      <c r="H748" s="15">
        <v>1922</v>
      </c>
      <c r="I748" s="241" t="s">
        <v>43</v>
      </c>
      <c r="J748" s="230"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3">
        <f>IF(ISBLANK(INDEX('Policy Characteristics'!F:F,MATCH($C748,'Policy Characteristics'!$C:$C,0))),"",INDEX('Policy Characteristics'!F:F,MATCH($C748,'Policy Characteristics'!$C:$C,0)))</f>
        <v>0</v>
      </c>
      <c r="M748" s="233">
        <f>IF(ISBLANK(INDEX('Policy Characteristics'!G:G,MATCH($C748,'Policy Characteristics'!$C:$C,0))),"",INDEX('Policy Characteristics'!G:G,MATCH($C748,'Policy Characteristics'!$C:$C,0)))</f>
        <v>1</v>
      </c>
      <c r="N748" s="233">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28"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1311</v>
      </c>
      <c r="E749" t="s">
        <v>1687</v>
      </c>
      <c r="F749" t="s">
        <v>1274</v>
      </c>
      <c r="G749" s="88" t="s">
        <v>1694</v>
      </c>
      <c r="H749" s="15">
        <v>1923</v>
      </c>
      <c r="I749" s="241" t="s">
        <v>43</v>
      </c>
      <c r="J749" s="230"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3">
        <f>IF(ISBLANK(INDEX('Policy Characteristics'!F:F,MATCH($C749,'Policy Characteristics'!$C:$C,0))),"",INDEX('Policy Characteristics'!F:F,MATCH($C749,'Policy Characteristics'!$C:$C,0)))</f>
        <v>0</v>
      </c>
      <c r="M749" s="233">
        <f>IF(ISBLANK(INDEX('Policy Characteristics'!G:G,MATCH($C749,'Policy Characteristics'!$C:$C,0))),"",INDEX('Policy Characteristics'!G:G,MATCH($C749,'Policy Characteristics'!$C:$C,0)))</f>
        <v>1</v>
      </c>
      <c r="N749" s="233">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28"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1311</v>
      </c>
      <c r="E750" t="s">
        <v>1688</v>
      </c>
      <c r="F750" t="s">
        <v>1274</v>
      </c>
      <c r="G750" s="88" t="s">
        <v>1695</v>
      </c>
      <c r="H750" s="15">
        <v>1924</v>
      </c>
      <c r="I750" s="241" t="s">
        <v>43</v>
      </c>
      <c r="J750" s="230"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3">
        <f>IF(ISBLANK(INDEX('Policy Characteristics'!F:F,MATCH($C750,'Policy Characteristics'!$C:$C,0))),"",INDEX('Policy Characteristics'!F:F,MATCH($C750,'Policy Characteristics'!$C:$C,0)))</f>
        <v>0</v>
      </c>
      <c r="M750" s="233">
        <f>IF(ISBLANK(INDEX('Policy Characteristics'!G:G,MATCH($C750,'Policy Characteristics'!$C:$C,0))),"",INDEX('Policy Characteristics'!G:G,MATCH($C750,'Policy Characteristics'!$C:$C,0)))</f>
        <v>1</v>
      </c>
      <c r="N750" s="233">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28"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1311</v>
      </c>
      <c r="E751" t="s">
        <v>1689</v>
      </c>
      <c r="F751" t="s">
        <v>1274</v>
      </c>
      <c r="G751" s="88" t="s">
        <v>1696</v>
      </c>
      <c r="H751" s="15">
        <v>1925</v>
      </c>
      <c r="I751" s="241" t="s">
        <v>43</v>
      </c>
      <c r="J751" s="230"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3">
        <f>IF(ISBLANK(INDEX('Policy Characteristics'!F:F,MATCH($C751,'Policy Characteristics'!$C:$C,0))),"",INDEX('Policy Characteristics'!F:F,MATCH($C751,'Policy Characteristics'!$C:$C,0)))</f>
        <v>0</v>
      </c>
      <c r="M751" s="233">
        <f>IF(ISBLANK(INDEX('Policy Characteristics'!G:G,MATCH($C751,'Policy Characteristics'!$C:$C,0))),"",INDEX('Policy Characteristics'!G:G,MATCH($C751,'Policy Characteristics'!$C:$C,0)))</f>
        <v>1</v>
      </c>
      <c r="N751" s="233">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28"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1311</v>
      </c>
      <c r="E752" t="s">
        <v>1690</v>
      </c>
      <c r="F752" t="s">
        <v>1274</v>
      </c>
      <c r="G752" s="88" t="s">
        <v>1697</v>
      </c>
      <c r="H752" s="15">
        <v>1926</v>
      </c>
      <c r="I752" s="241" t="s">
        <v>43</v>
      </c>
      <c r="J752" s="230"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3">
        <f>IF(ISBLANK(INDEX('Policy Characteristics'!F:F,MATCH($C752,'Policy Characteristics'!$C:$C,0))),"",INDEX('Policy Characteristics'!F:F,MATCH($C752,'Policy Characteristics'!$C:$C,0)))</f>
        <v>0</v>
      </c>
      <c r="M752" s="233">
        <f>IF(ISBLANK(INDEX('Policy Characteristics'!G:G,MATCH($C752,'Policy Characteristics'!$C:$C,0))),"",INDEX('Policy Characteristics'!G:G,MATCH($C752,'Policy Characteristics'!$C:$C,0)))</f>
        <v>1</v>
      </c>
      <c r="N752" s="233">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28"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1311</v>
      </c>
      <c r="E753" t="s">
        <v>1691</v>
      </c>
      <c r="F753" t="s">
        <v>1274</v>
      </c>
      <c r="G753" s="88" t="s">
        <v>1698</v>
      </c>
      <c r="H753" s="15">
        <v>1927</v>
      </c>
      <c r="I753" s="241" t="s">
        <v>43</v>
      </c>
      <c r="J753" s="230"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3">
        <f>IF(ISBLANK(INDEX('Policy Characteristics'!F:F,MATCH($C753,'Policy Characteristics'!$C:$C,0))),"",INDEX('Policy Characteristics'!F:F,MATCH($C753,'Policy Characteristics'!$C:$C,0)))</f>
        <v>0</v>
      </c>
      <c r="M753" s="233">
        <f>IF(ISBLANK(INDEX('Policy Characteristics'!G:G,MATCH($C753,'Policy Characteristics'!$C:$C,0))),"",INDEX('Policy Characteristics'!G:G,MATCH($C753,'Policy Characteristics'!$C:$C,0)))</f>
        <v>1</v>
      </c>
      <c r="N753" s="233">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28"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1311</v>
      </c>
      <c r="E754" t="s">
        <v>1692</v>
      </c>
      <c r="F754" t="s">
        <v>1274</v>
      </c>
      <c r="G754" s="88" t="s">
        <v>1699</v>
      </c>
      <c r="H754" s="15">
        <v>1928</v>
      </c>
      <c r="I754" s="241" t="s">
        <v>43</v>
      </c>
      <c r="J754" s="230"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3">
        <f>IF(ISBLANK(INDEX('Policy Characteristics'!F:F,MATCH($C754,'Policy Characteristics'!$C:$C,0))),"",INDEX('Policy Characteristics'!F:F,MATCH($C754,'Policy Characteristics'!$C:$C,0)))</f>
        <v>0</v>
      </c>
      <c r="M754" s="233">
        <f>IF(ISBLANK(INDEX('Policy Characteristics'!G:G,MATCH($C754,'Policy Characteristics'!$C:$C,0))),"",INDEX('Policy Characteristics'!G:G,MATCH($C754,'Policy Characteristics'!$C:$C,0)))</f>
        <v>1</v>
      </c>
      <c r="N754" s="233">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28"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1311</v>
      </c>
      <c r="E755" t="s">
        <v>1828</v>
      </c>
      <c r="F755" t="s">
        <v>1274</v>
      </c>
      <c r="G755" s="88" t="s">
        <v>1828</v>
      </c>
      <c r="H755" s="15">
        <v>1929</v>
      </c>
      <c r="I755" s="241" t="s">
        <v>43</v>
      </c>
      <c r="J755" s="230"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3">
        <f>IF(ISBLANK(INDEX('Policy Characteristics'!F:F,MATCH($C755,'Policy Characteristics'!$C:$C,0))),"",INDEX('Policy Characteristics'!F:F,MATCH($C755,'Policy Characteristics'!$C:$C,0)))</f>
        <v>0</v>
      </c>
      <c r="M755" s="233">
        <f>IF(ISBLANK(INDEX('Policy Characteristics'!G:G,MATCH($C755,'Policy Characteristics'!$C:$C,0))),"",INDEX('Policy Characteristics'!G:G,MATCH($C755,'Policy Characteristics'!$C:$C,0)))</f>
        <v>1</v>
      </c>
      <c r="N755" s="233">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28"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1312</v>
      </c>
      <c r="E756" t="s">
        <v>1686</v>
      </c>
      <c r="F756" t="s">
        <v>1275</v>
      </c>
      <c r="G756" s="88" t="s">
        <v>1693</v>
      </c>
      <c r="H756" s="15">
        <v>1930</v>
      </c>
      <c r="I756" s="241" t="s">
        <v>43</v>
      </c>
      <c r="J756" s="230"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3">
        <f>IF(ISBLANK(INDEX('Policy Characteristics'!F:F,MATCH($C756,'Policy Characteristics'!$C:$C,0))),"",INDEX('Policy Characteristics'!F:F,MATCH($C756,'Policy Characteristics'!$C:$C,0)))</f>
        <v>0</v>
      </c>
      <c r="M756" s="233">
        <f>IF(ISBLANK(INDEX('Policy Characteristics'!G:G,MATCH($C756,'Policy Characteristics'!$C:$C,0))),"",INDEX('Policy Characteristics'!G:G,MATCH($C756,'Policy Characteristics'!$C:$C,0)))</f>
        <v>1</v>
      </c>
      <c r="N756" s="233">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28"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1312</v>
      </c>
      <c r="E757" t="s">
        <v>1687</v>
      </c>
      <c r="F757" t="s">
        <v>1275</v>
      </c>
      <c r="G757" s="88" t="s">
        <v>1694</v>
      </c>
      <c r="H757" s="15">
        <v>1931</v>
      </c>
      <c r="I757" s="241" t="s">
        <v>43</v>
      </c>
      <c r="J757" s="230"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3">
        <f>IF(ISBLANK(INDEX('Policy Characteristics'!F:F,MATCH($C757,'Policy Characteristics'!$C:$C,0))),"",INDEX('Policy Characteristics'!F:F,MATCH($C757,'Policy Characteristics'!$C:$C,0)))</f>
        <v>0</v>
      </c>
      <c r="M757" s="233">
        <f>IF(ISBLANK(INDEX('Policy Characteristics'!G:G,MATCH($C757,'Policy Characteristics'!$C:$C,0))),"",INDEX('Policy Characteristics'!G:G,MATCH($C757,'Policy Characteristics'!$C:$C,0)))</f>
        <v>1</v>
      </c>
      <c r="N757" s="233">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28"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1312</v>
      </c>
      <c r="E758" t="s">
        <v>1688</v>
      </c>
      <c r="F758" t="s">
        <v>1275</v>
      </c>
      <c r="G758" s="88" t="s">
        <v>1695</v>
      </c>
      <c r="H758" s="15">
        <v>1932</v>
      </c>
      <c r="I758" s="241" t="s">
        <v>43</v>
      </c>
      <c r="J758" s="230"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3">
        <f>IF(ISBLANK(INDEX('Policy Characteristics'!F:F,MATCH($C758,'Policy Characteristics'!$C:$C,0))),"",INDEX('Policy Characteristics'!F:F,MATCH($C758,'Policy Characteristics'!$C:$C,0)))</f>
        <v>0</v>
      </c>
      <c r="M758" s="233">
        <f>IF(ISBLANK(INDEX('Policy Characteristics'!G:G,MATCH($C758,'Policy Characteristics'!$C:$C,0))),"",INDEX('Policy Characteristics'!G:G,MATCH($C758,'Policy Characteristics'!$C:$C,0)))</f>
        <v>1</v>
      </c>
      <c r="N758" s="233">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28"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1312</v>
      </c>
      <c r="E759" t="s">
        <v>1689</v>
      </c>
      <c r="F759" t="s">
        <v>1275</v>
      </c>
      <c r="G759" s="88" t="s">
        <v>1696</v>
      </c>
      <c r="H759" s="15">
        <v>1933</v>
      </c>
      <c r="I759" s="241" t="s">
        <v>43</v>
      </c>
      <c r="J759" s="230"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3">
        <f>IF(ISBLANK(INDEX('Policy Characteristics'!F:F,MATCH($C759,'Policy Characteristics'!$C:$C,0))),"",INDEX('Policy Characteristics'!F:F,MATCH($C759,'Policy Characteristics'!$C:$C,0)))</f>
        <v>0</v>
      </c>
      <c r="M759" s="233">
        <f>IF(ISBLANK(INDEX('Policy Characteristics'!G:G,MATCH($C759,'Policy Characteristics'!$C:$C,0))),"",INDEX('Policy Characteristics'!G:G,MATCH($C759,'Policy Characteristics'!$C:$C,0)))</f>
        <v>1</v>
      </c>
      <c r="N759" s="233">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28"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1312</v>
      </c>
      <c r="E760" t="s">
        <v>1690</v>
      </c>
      <c r="F760" t="s">
        <v>1275</v>
      </c>
      <c r="G760" s="88" t="s">
        <v>1697</v>
      </c>
      <c r="H760" s="15">
        <v>1934</v>
      </c>
      <c r="I760" s="241" t="s">
        <v>43</v>
      </c>
      <c r="J760" s="230"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3">
        <f>IF(ISBLANK(INDEX('Policy Characteristics'!F:F,MATCH($C760,'Policy Characteristics'!$C:$C,0))),"",INDEX('Policy Characteristics'!F:F,MATCH($C760,'Policy Characteristics'!$C:$C,0)))</f>
        <v>0</v>
      </c>
      <c r="M760" s="233">
        <f>IF(ISBLANK(INDEX('Policy Characteristics'!G:G,MATCH($C760,'Policy Characteristics'!$C:$C,0))),"",INDEX('Policy Characteristics'!G:G,MATCH($C760,'Policy Characteristics'!$C:$C,0)))</f>
        <v>1</v>
      </c>
      <c r="N760" s="233">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28"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1312</v>
      </c>
      <c r="E761" t="s">
        <v>1691</v>
      </c>
      <c r="F761" t="s">
        <v>1275</v>
      </c>
      <c r="G761" s="88" t="s">
        <v>1698</v>
      </c>
      <c r="H761" s="15">
        <v>1935</v>
      </c>
      <c r="I761" s="241" t="s">
        <v>43</v>
      </c>
      <c r="J761" s="230"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3">
        <f>IF(ISBLANK(INDEX('Policy Characteristics'!F:F,MATCH($C761,'Policy Characteristics'!$C:$C,0))),"",INDEX('Policy Characteristics'!F:F,MATCH($C761,'Policy Characteristics'!$C:$C,0)))</f>
        <v>0</v>
      </c>
      <c r="M761" s="233">
        <f>IF(ISBLANK(INDEX('Policy Characteristics'!G:G,MATCH($C761,'Policy Characteristics'!$C:$C,0))),"",INDEX('Policy Characteristics'!G:G,MATCH($C761,'Policy Characteristics'!$C:$C,0)))</f>
        <v>1</v>
      </c>
      <c r="N761" s="233">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28"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1312</v>
      </c>
      <c r="E762" t="s">
        <v>1692</v>
      </c>
      <c r="F762" t="s">
        <v>1275</v>
      </c>
      <c r="G762" s="88" t="s">
        <v>1699</v>
      </c>
      <c r="H762" s="15">
        <v>1936</v>
      </c>
      <c r="I762" s="241" t="s">
        <v>43</v>
      </c>
      <c r="J762" s="230"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3">
        <f>IF(ISBLANK(INDEX('Policy Characteristics'!F:F,MATCH($C762,'Policy Characteristics'!$C:$C,0))),"",INDEX('Policy Characteristics'!F:F,MATCH($C762,'Policy Characteristics'!$C:$C,0)))</f>
        <v>0</v>
      </c>
      <c r="M762" s="233">
        <f>IF(ISBLANK(INDEX('Policy Characteristics'!G:G,MATCH($C762,'Policy Characteristics'!$C:$C,0))),"",INDEX('Policy Characteristics'!G:G,MATCH($C762,'Policy Characteristics'!$C:$C,0)))</f>
        <v>1</v>
      </c>
      <c r="N762" s="233">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28"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1312</v>
      </c>
      <c r="E763" t="s">
        <v>1828</v>
      </c>
      <c r="F763" t="s">
        <v>1275</v>
      </c>
      <c r="G763" s="88" t="s">
        <v>1828</v>
      </c>
      <c r="H763" s="15">
        <v>1937</v>
      </c>
      <c r="I763" s="241" t="s">
        <v>43</v>
      </c>
      <c r="J763" s="230"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3">
        <f>IF(ISBLANK(INDEX('Policy Characteristics'!F:F,MATCH($C763,'Policy Characteristics'!$C:$C,0))),"",INDEX('Policy Characteristics'!F:F,MATCH($C763,'Policy Characteristics'!$C:$C,0)))</f>
        <v>0</v>
      </c>
      <c r="M763" s="233">
        <f>IF(ISBLANK(INDEX('Policy Characteristics'!G:G,MATCH($C763,'Policy Characteristics'!$C:$C,0))),"",INDEX('Policy Characteristics'!G:G,MATCH($C763,'Policy Characteristics'!$C:$C,0)))</f>
        <v>1</v>
      </c>
      <c r="N763" s="233">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28"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1313</v>
      </c>
      <c r="E764" t="s">
        <v>1686</v>
      </c>
      <c r="F764" t="s">
        <v>820</v>
      </c>
      <c r="G764" s="88" t="s">
        <v>1693</v>
      </c>
      <c r="H764" s="15">
        <v>1938</v>
      </c>
      <c r="I764" s="241" t="s">
        <v>43</v>
      </c>
      <c r="J764" s="230"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3">
        <f>IF(ISBLANK(INDEX('Policy Characteristics'!F:F,MATCH($C764,'Policy Characteristics'!$C:$C,0))),"",INDEX('Policy Characteristics'!F:F,MATCH($C764,'Policy Characteristics'!$C:$C,0)))</f>
        <v>0</v>
      </c>
      <c r="M764" s="233">
        <f>IF(ISBLANK(INDEX('Policy Characteristics'!G:G,MATCH($C764,'Policy Characteristics'!$C:$C,0))),"",INDEX('Policy Characteristics'!G:G,MATCH($C764,'Policy Characteristics'!$C:$C,0)))</f>
        <v>1</v>
      </c>
      <c r="N764" s="233">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28"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1313</v>
      </c>
      <c r="E765" t="s">
        <v>1687</v>
      </c>
      <c r="F765" t="s">
        <v>820</v>
      </c>
      <c r="G765" s="88" t="s">
        <v>1694</v>
      </c>
      <c r="H765" s="15">
        <v>1939</v>
      </c>
      <c r="I765" s="241" t="s">
        <v>43</v>
      </c>
      <c r="J765" s="230"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3">
        <f>IF(ISBLANK(INDEX('Policy Characteristics'!F:F,MATCH($C765,'Policy Characteristics'!$C:$C,0))),"",INDEX('Policy Characteristics'!F:F,MATCH($C765,'Policy Characteristics'!$C:$C,0)))</f>
        <v>0</v>
      </c>
      <c r="M765" s="233">
        <f>IF(ISBLANK(INDEX('Policy Characteristics'!G:G,MATCH($C765,'Policy Characteristics'!$C:$C,0))),"",INDEX('Policy Characteristics'!G:G,MATCH($C765,'Policy Characteristics'!$C:$C,0)))</f>
        <v>1</v>
      </c>
      <c r="N765" s="233">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28"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1313</v>
      </c>
      <c r="E766" t="s">
        <v>1688</v>
      </c>
      <c r="F766" t="s">
        <v>820</v>
      </c>
      <c r="G766" s="88" t="s">
        <v>1695</v>
      </c>
      <c r="H766" s="15">
        <v>1940</v>
      </c>
      <c r="I766" s="241" t="s">
        <v>43</v>
      </c>
      <c r="J766" s="230"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3">
        <f>IF(ISBLANK(INDEX('Policy Characteristics'!F:F,MATCH($C766,'Policy Characteristics'!$C:$C,0))),"",INDEX('Policy Characteristics'!F:F,MATCH($C766,'Policy Characteristics'!$C:$C,0)))</f>
        <v>0</v>
      </c>
      <c r="M766" s="233">
        <f>IF(ISBLANK(INDEX('Policy Characteristics'!G:G,MATCH($C766,'Policy Characteristics'!$C:$C,0))),"",INDEX('Policy Characteristics'!G:G,MATCH($C766,'Policy Characteristics'!$C:$C,0)))</f>
        <v>1</v>
      </c>
      <c r="N766" s="233">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28"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1313</v>
      </c>
      <c r="E767" t="s">
        <v>1689</v>
      </c>
      <c r="F767" t="s">
        <v>820</v>
      </c>
      <c r="G767" s="88" t="s">
        <v>1696</v>
      </c>
      <c r="H767" s="15">
        <v>1941</v>
      </c>
      <c r="I767" s="241" t="s">
        <v>43</v>
      </c>
      <c r="J767" s="230"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3">
        <f>IF(ISBLANK(INDEX('Policy Characteristics'!F:F,MATCH($C767,'Policy Characteristics'!$C:$C,0))),"",INDEX('Policy Characteristics'!F:F,MATCH($C767,'Policy Characteristics'!$C:$C,0)))</f>
        <v>0</v>
      </c>
      <c r="M767" s="233">
        <f>IF(ISBLANK(INDEX('Policy Characteristics'!G:G,MATCH($C767,'Policy Characteristics'!$C:$C,0))),"",INDEX('Policy Characteristics'!G:G,MATCH($C767,'Policy Characteristics'!$C:$C,0)))</f>
        <v>1</v>
      </c>
      <c r="N767" s="233">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28"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1313</v>
      </c>
      <c r="E768" t="s">
        <v>1690</v>
      </c>
      <c r="F768" t="s">
        <v>820</v>
      </c>
      <c r="G768" s="88" t="s">
        <v>1697</v>
      </c>
      <c r="H768" s="15">
        <v>1942</v>
      </c>
      <c r="I768" s="241" t="s">
        <v>43</v>
      </c>
      <c r="J768" s="230"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3">
        <f>IF(ISBLANK(INDEX('Policy Characteristics'!F:F,MATCH($C768,'Policy Characteristics'!$C:$C,0))),"",INDEX('Policy Characteristics'!F:F,MATCH($C768,'Policy Characteristics'!$C:$C,0)))</f>
        <v>0</v>
      </c>
      <c r="M768" s="233">
        <f>IF(ISBLANK(INDEX('Policy Characteristics'!G:G,MATCH($C768,'Policy Characteristics'!$C:$C,0))),"",INDEX('Policy Characteristics'!G:G,MATCH($C768,'Policy Characteristics'!$C:$C,0)))</f>
        <v>1</v>
      </c>
      <c r="N768" s="233">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28"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1313</v>
      </c>
      <c r="E769" t="s">
        <v>1691</v>
      </c>
      <c r="F769" t="s">
        <v>820</v>
      </c>
      <c r="G769" s="88" t="s">
        <v>1698</v>
      </c>
      <c r="H769" s="15">
        <v>1943</v>
      </c>
      <c r="I769" s="241" t="s">
        <v>43</v>
      </c>
      <c r="J769" s="230"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3">
        <f>IF(ISBLANK(INDEX('Policy Characteristics'!F:F,MATCH($C769,'Policy Characteristics'!$C:$C,0))),"",INDEX('Policy Characteristics'!F:F,MATCH($C769,'Policy Characteristics'!$C:$C,0)))</f>
        <v>0</v>
      </c>
      <c r="M769" s="233">
        <f>IF(ISBLANK(INDEX('Policy Characteristics'!G:G,MATCH($C769,'Policy Characteristics'!$C:$C,0))),"",INDEX('Policy Characteristics'!G:G,MATCH($C769,'Policy Characteristics'!$C:$C,0)))</f>
        <v>1</v>
      </c>
      <c r="N769" s="233">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28"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1313</v>
      </c>
      <c r="E770" t="s">
        <v>1692</v>
      </c>
      <c r="F770" t="s">
        <v>820</v>
      </c>
      <c r="G770" s="88" t="s">
        <v>1699</v>
      </c>
      <c r="H770" s="15">
        <v>1944</v>
      </c>
      <c r="I770" s="241" t="s">
        <v>43</v>
      </c>
      <c r="J770" s="230"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3">
        <f>IF(ISBLANK(INDEX('Policy Characteristics'!F:F,MATCH($C770,'Policy Characteristics'!$C:$C,0))),"",INDEX('Policy Characteristics'!F:F,MATCH($C770,'Policy Characteristics'!$C:$C,0)))</f>
        <v>0</v>
      </c>
      <c r="M770" s="233">
        <f>IF(ISBLANK(INDEX('Policy Characteristics'!G:G,MATCH($C770,'Policy Characteristics'!$C:$C,0))),"",INDEX('Policy Characteristics'!G:G,MATCH($C770,'Policy Characteristics'!$C:$C,0)))</f>
        <v>1</v>
      </c>
      <c r="N770" s="233">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28"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1313</v>
      </c>
      <c r="E771" t="s">
        <v>1828</v>
      </c>
      <c r="F771" t="s">
        <v>820</v>
      </c>
      <c r="G771" s="88" t="s">
        <v>1828</v>
      </c>
      <c r="H771" s="15">
        <v>1945</v>
      </c>
      <c r="I771" s="241" t="s">
        <v>43</v>
      </c>
      <c r="J771" s="230"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3">
        <f>IF(ISBLANK(INDEX('Policy Characteristics'!F:F,MATCH($C771,'Policy Characteristics'!$C:$C,0))),"",INDEX('Policy Characteristics'!F:F,MATCH($C771,'Policy Characteristics'!$C:$C,0)))</f>
        <v>0</v>
      </c>
      <c r="M771" s="233">
        <f>IF(ISBLANK(INDEX('Policy Characteristics'!G:G,MATCH($C771,'Policy Characteristics'!$C:$C,0))),"",INDEX('Policy Characteristics'!G:G,MATCH($C771,'Policy Characteristics'!$C:$C,0)))</f>
        <v>1</v>
      </c>
      <c r="N771" s="233">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28"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1314</v>
      </c>
      <c r="E772" t="s">
        <v>1686</v>
      </c>
      <c r="F772" t="s">
        <v>1276</v>
      </c>
      <c r="G772" s="88" t="s">
        <v>1693</v>
      </c>
      <c r="H772" s="15">
        <v>1946</v>
      </c>
      <c r="I772" s="241" t="s">
        <v>43</v>
      </c>
      <c r="J772" s="230"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3">
        <f>IF(ISBLANK(INDEX('Policy Characteristics'!F:F,MATCH($C772,'Policy Characteristics'!$C:$C,0))),"",INDEX('Policy Characteristics'!F:F,MATCH($C772,'Policy Characteristics'!$C:$C,0)))</f>
        <v>0</v>
      </c>
      <c r="M772" s="233">
        <f>IF(ISBLANK(INDEX('Policy Characteristics'!G:G,MATCH($C772,'Policy Characteristics'!$C:$C,0))),"",INDEX('Policy Characteristics'!G:G,MATCH($C772,'Policy Characteristics'!$C:$C,0)))</f>
        <v>1</v>
      </c>
      <c r="N772" s="233">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28"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1314</v>
      </c>
      <c r="E773" t="s">
        <v>1687</v>
      </c>
      <c r="F773" t="s">
        <v>1276</v>
      </c>
      <c r="G773" s="88" t="s">
        <v>1694</v>
      </c>
      <c r="H773" s="15">
        <v>1947</v>
      </c>
      <c r="I773" s="241" t="s">
        <v>43</v>
      </c>
      <c r="J773" s="230"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3">
        <f>IF(ISBLANK(INDEX('Policy Characteristics'!F:F,MATCH($C773,'Policy Characteristics'!$C:$C,0))),"",INDEX('Policy Characteristics'!F:F,MATCH($C773,'Policy Characteristics'!$C:$C,0)))</f>
        <v>0</v>
      </c>
      <c r="M773" s="233">
        <f>IF(ISBLANK(INDEX('Policy Characteristics'!G:G,MATCH($C773,'Policy Characteristics'!$C:$C,0))),"",INDEX('Policy Characteristics'!G:G,MATCH($C773,'Policy Characteristics'!$C:$C,0)))</f>
        <v>1</v>
      </c>
      <c r="N773" s="233">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28"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1314</v>
      </c>
      <c r="E774" t="s">
        <v>1688</v>
      </c>
      <c r="F774" t="s">
        <v>1276</v>
      </c>
      <c r="G774" s="88" t="s">
        <v>1695</v>
      </c>
      <c r="H774" s="15">
        <v>1948</v>
      </c>
      <c r="I774" s="241" t="s">
        <v>43</v>
      </c>
      <c r="J774" s="230"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3">
        <f>IF(ISBLANK(INDEX('Policy Characteristics'!F:F,MATCH($C774,'Policy Characteristics'!$C:$C,0))),"",INDEX('Policy Characteristics'!F:F,MATCH($C774,'Policy Characteristics'!$C:$C,0)))</f>
        <v>0</v>
      </c>
      <c r="M774" s="233">
        <f>IF(ISBLANK(INDEX('Policy Characteristics'!G:G,MATCH($C774,'Policy Characteristics'!$C:$C,0))),"",INDEX('Policy Characteristics'!G:G,MATCH($C774,'Policy Characteristics'!$C:$C,0)))</f>
        <v>1</v>
      </c>
      <c r="N774" s="233">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28"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1314</v>
      </c>
      <c r="E775" t="s">
        <v>1689</v>
      </c>
      <c r="F775" t="s">
        <v>1276</v>
      </c>
      <c r="G775" s="88" t="s">
        <v>1696</v>
      </c>
      <c r="H775" s="15">
        <v>1949</v>
      </c>
      <c r="I775" s="241" t="s">
        <v>43</v>
      </c>
      <c r="J775" s="230"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3">
        <f>IF(ISBLANK(INDEX('Policy Characteristics'!F:F,MATCH($C775,'Policy Characteristics'!$C:$C,0))),"",INDEX('Policy Characteristics'!F:F,MATCH($C775,'Policy Characteristics'!$C:$C,0)))</f>
        <v>0</v>
      </c>
      <c r="M775" s="233">
        <f>IF(ISBLANK(INDEX('Policy Characteristics'!G:G,MATCH($C775,'Policy Characteristics'!$C:$C,0))),"",INDEX('Policy Characteristics'!G:G,MATCH($C775,'Policy Characteristics'!$C:$C,0)))</f>
        <v>1</v>
      </c>
      <c r="N775" s="233">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28"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1314</v>
      </c>
      <c r="E776" t="s">
        <v>1690</v>
      </c>
      <c r="F776" t="s">
        <v>1276</v>
      </c>
      <c r="G776" s="88" t="s">
        <v>1697</v>
      </c>
      <c r="H776" s="15">
        <v>1950</v>
      </c>
      <c r="I776" s="241" t="s">
        <v>43</v>
      </c>
      <c r="J776" s="230"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3">
        <f>IF(ISBLANK(INDEX('Policy Characteristics'!F:F,MATCH($C776,'Policy Characteristics'!$C:$C,0))),"",INDEX('Policy Characteristics'!F:F,MATCH($C776,'Policy Characteristics'!$C:$C,0)))</f>
        <v>0</v>
      </c>
      <c r="M776" s="233">
        <f>IF(ISBLANK(INDEX('Policy Characteristics'!G:G,MATCH($C776,'Policy Characteristics'!$C:$C,0))),"",INDEX('Policy Characteristics'!G:G,MATCH($C776,'Policy Characteristics'!$C:$C,0)))</f>
        <v>1</v>
      </c>
      <c r="N776" s="233">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28"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1314</v>
      </c>
      <c r="E777" t="s">
        <v>1691</v>
      </c>
      <c r="F777" t="s">
        <v>1276</v>
      </c>
      <c r="G777" s="88" t="s">
        <v>1698</v>
      </c>
      <c r="H777" s="15">
        <v>1951</v>
      </c>
      <c r="I777" s="241" t="s">
        <v>43</v>
      </c>
      <c r="J777" s="230"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3">
        <f>IF(ISBLANK(INDEX('Policy Characteristics'!F:F,MATCH($C777,'Policy Characteristics'!$C:$C,0))),"",INDEX('Policy Characteristics'!F:F,MATCH($C777,'Policy Characteristics'!$C:$C,0)))</f>
        <v>0</v>
      </c>
      <c r="M777" s="233">
        <f>IF(ISBLANK(INDEX('Policy Characteristics'!G:G,MATCH($C777,'Policy Characteristics'!$C:$C,0))),"",INDEX('Policy Characteristics'!G:G,MATCH($C777,'Policy Characteristics'!$C:$C,0)))</f>
        <v>1</v>
      </c>
      <c r="N777" s="233">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28"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1314</v>
      </c>
      <c r="E778" t="s">
        <v>1692</v>
      </c>
      <c r="F778" t="s">
        <v>1276</v>
      </c>
      <c r="G778" s="88" t="s">
        <v>1699</v>
      </c>
      <c r="H778" s="15">
        <v>1952</v>
      </c>
      <c r="I778" s="241" t="s">
        <v>43</v>
      </c>
      <c r="J778" s="230"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3">
        <f>IF(ISBLANK(INDEX('Policy Characteristics'!F:F,MATCH($C778,'Policy Characteristics'!$C:$C,0))),"",INDEX('Policy Characteristics'!F:F,MATCH($C778,'Policy Characteristics'!$C:$C,0)))</f>
        <v>0</v>
      </c>
      <c r="M778" s="233">
        <f>IF(ISBLANK(INDEX('Policy Characteristics'!G:G,MATCH($C778,'Policy Characteristics'!$C:$C,0))),"",INDEX('Policy Characteristics'!G:G,MATCH($C778,'Policy Characteristics'!$C:$C,0)))</f>
        <v>1</v>
      </c>
      <c r="N778" s="233">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28"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1314</v>
      </c>
      <c r="E779" t="s">
        <v>1828</v>
      </c>
      <c r="F779" t="s">
        <v>1276</v>
      </c>
      <c r="G779" s="88" t="s">
        <v>1828</v>
      </c>
      <c r="H779" s="15">
        <v>1953</v>
      </c>
      <c r="I779" s="241" t="s">
        <v>43</v>
      </c>
      <c r="J779" s="230"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3">
        <f>IF(ISBLANK(INDEX('Policy Characteristics'!F:F,MATCH($C779,'Policy Characteristics'!$C:$C,0))),"",INDEX('Policy Characteristics'!F:F,MATCH($C779,'Policy Characteristics'!$C:$C,0)))</f>
        <v>0</v>
      </c>
      <c r="M779" s="233">
        <f>IF(ISBLANK(INDEX('Policy Characteristics'!G:G,MATCH($C779,'Policy Characteristics'!$C:$C,0))),"",INDEX('Policy Characteristics'!G:G,MATCH($C779,'Policy Characteristics'!$C:$C,0)))</f>
        <v>1</v>
      </c>
      <c r="N779" s="233">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28"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1315</v>
      </c>
      <c r="E780" t="s">
        <v>1686</v>
      </c>
      <c r="F780" t="s">
        <v>1277</v>
      </c>
      <c r="G780" s="88" t="s">
        <v>1693</v>
      </c>
      <c r="H780" s="15">
        <v>1954</v>
      </c>
      <c r="I780" s="241" t="s">
        <v>43</v>
      </c>
      <c r="J780" s="230"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3">
        <f>IF(ISBLANK(INDEX('Policy Characteristics'!F:F,MATCH($C780,'Policy Characteristics'!$C:$C,0))),"",INDEX('Policy Characteristics'!F:F,MATCH($C780,'Policy Characteristics'!$C:$C,0)))</f>
        <v>0</v>
      </c>
      <c r="M780" s="233">
        <f>IF(ISBLANK(INDEX('Policy Characteristics'!G:G,MATCH($C780,'Policy Characteristics'!$C:$C,0))),"",INDEX('Policy Characteristics'!G:G,MATCH($C780,'Policy Characteristics'!$C:$C,0)))</f>
        <v>1</v>
      </c>
      <c r="N780" s="233">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28"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1315</v>
      </c>
      <c r="E781" t="s">
        <v>1687</v>
      </c>
      <c r="F781" t="s">
        <v>1277</v>
      </c>
      <c r="G781" s="88" t="s">
        <v>1694</v>
      </c>
      <c r="H781" s="15">
        <v>1955</v>
      </c>
      <c r="I781" s="241" t="s">
        <v>43</v>
      </c>
      <c r="J781" s="230"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3">
        <f>IF(ISBLANK(INDEX('Policy Characteristics'!F:F,MATCH($C781,'Policy Characteristics'!$C:$C,0))),"",INDEX('Policy Characteristics'!F:F,MATCH($C781,'Policy Characteristics'!$C:$C,0)))</f>
        <v>0</v>
      </c>
      <c r="M781" s="233">
        <f>IF(ISBLANK(INDEX('Policy Characteristics'!G:G,MATCH($C781,'Policy Characteristics'!$C:$C,0))),"",INDEX('Policy Characteristics'!G:G,MATCH($C781,'Policy Characteristics'!$C:$C,0)))</f>
        <v>1</v>
      </c>
      <c r="N781" s="233">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28"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1315</v>
      </c>
      <c r="E782" t="s">
        <v>1688</v>
      </c>
      <c r="F782" t="s">
        <v>1277</v>
      </c>
      <c r="G782" s="88" t="s">
        <v>1695</v>
      </c>
      <c r="H782" s="15">
        <v>1956</v>
      </c>
      <c r="I782" s="241" t="s">
        <v>43</v>
      </c>
      <c r="J782" s="230"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3">
        <f>IF(ISBLANK(INDEX('Policy Characteristics'!F:F,MATCH($C782,'Policy Characteristics'!$C:$C,0))),"",INDEX('Policy Characteristics'!F:F,MATCH($C782,'Policy Characteristics'!$C:$C,0)))</f>
        <v>0</v>
      </c>
      <c r="M782" s="233">
        <f>IF(ISBLANK(INDEX('Policy Characteristics'!G:G,MATCH($C782,'Policy Characteristics'!$C:$C,0))),"",INDEX('Policy Characteristics'!G:G,MATCH($C782,'Policy Characteristics'!$C:$C,0)))</f>
        <v>1</v>
      </c>
      <c r="N782" s="233">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28"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1315</v>
      </c>
      <c r="E783" t="s">
        <v>1689</v>
      </c>
      <c r="F783" t="s">
        <v>1277</v>
      </c>
      <c r="G783" s="88" t="s">
        <v>1696</v>
      </c>
      <c r="H783" s="15">
        <v>1957</v>
      </c>
      <c r="I783" s="241" t="s">
        <v>43</v>
      </c>
      <c r="J783" s="230"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3">
        <f>IF(ISBLANK(INDEX('Policy Characteristics'!F:F,MATCH($C783,'Policy Characteristics'!$C:$C,0))),"",INDEX('Policy Characteristics'!F:F,MATCH($C783,'Policy Characteristics'!$C:$C,0)))</f>
        <v>0</v>
      </c>
      <c r="M783" s="233">
        <f>IF(ISBLANK(INDEX('Policy Characteristics'!G:G,MATCH($C783,'Policy Characteristics'!$C:$C,0))),"",INDEX('Policy Characteristics'!G:G,MATCH($C783,'Policy Characteristics'!$C:$C,0)))</f>
        <v>1</v>
      </c>
      <c r="N783" s="233">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28"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1315</v>
      </c>
      <c r="E784" t="s">
        <v>1690</v>
      </c>
      <c r="F784" t="s">
        <v>1277</v>
      </c>
      <c r="G784" s="88" t="s">
        <v>1697</v>
      </c>
      <c r="H784" s="15">
        <v>1958</v>
      </c>
      <c r="I784" s="241" t="s">
        <v>43</v>
      </c>
      <c r="J784" s="230"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3">
        <f>IF(ISBLANK(INDEX('Policy Characteristics'!F:F,MATCH($C784,'Policy Characteristics'!$C:$C,0))),"",INDEX('Policy Characteristics'!F:F,MATCH($C784,'Policy Characteristics'!$C:$C,0)))</f>
        <v>0</v>
      </c>
      <c r="M784" s="233">
        <f>IF(ISBLANK(INDEX('Policy Characteristics'!G:G,MATCH($C784,'Policy Characteristics'!$C:$C,0))),"",INDEX('Policy Characteristics'!G:G,MATCH($C784,'Policy Characteristics'!$C:$C,0)))</f>
        <v>1</v>
      </c>
      <c r="N784" s="233">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28"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1315</v>
      </c>
      <c r="E785" t="s">
        <v>1691</v>
      </c>
      <c r="F785" t="s">
        <v>1277</v>
      </c>
      <c r="G785" s="88" t="s">
        <v>1698</v>
      </c>
      <c r="H785" s="15">
        <v>1959</v>
      </c>
      <c r="I785" s="241" t="s">
        <v>43</v>
      </c>
      <c r="J785" s="230"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3">
        <f>IF(ISBLANK(INDEX('Policy Characteristics'!F:F,MATCH($C785,'Policy Characteristics'!$C:$C,0))),"",INDEX('Policy Characteristics'!F:F,MATCH($C785,'Policy Characteristics'!$C:$C,0)))</f>
        <v>0</v>
      </c>
      <c r="M785" s="233">
        <f>IF(ISBLANK(INDEX('Policy Characteristics'!G:G,MATCH($C785,'Policy Characteristics'!$C:$C,0))),"",INDEX('Policy Characteristics'!G:G,MATCH($C785,'Policy Characteristics'!$C:$C,0)))</f>
        <v>1</v>
      </c>
      <c r="N785" s="233">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28"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1315</v>
      </c>
      <c r="E786" t="s">
        <v>1692</v>
      </c>
      <c r="F786" t="s">
        <v>1277</v>
      </c>
      <c r="G786" s="88" t="s">
        <v>1699</v>
      </c>
      <c r="H786" s="15">
        <v>1960</v>
      </c>
      <c r="I786" s="241" t="s">
        <v>43</v>
      </c>
      <c r="J786" s="230"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3">
        <f>IF(ISBLANK(INDEX('Policy Characteristics'!F:F,MATCH($C786,'Policy Characteristics'!$C:$C,0))),"",INDEX('Policy Characteristics'!F:F,MATCH($C786,'Policy Characteristics'!$C:$C,0)))</f>
        <v>0</v>
      </c>
      <c r="M786" s="233">
        <f>IF(ISBLANK(INDEX('Policy Characteristics'!G:G,MATCH($C786,'Policy Characteristics'!$C:$C,0))),"",INDEX('Policy Characteristics'!G:G,MATCH($C786,'Policy Characteristics'!$C:$C,0)))</f>
        <v>1</v>
      </c>
      <c r="N786" s="233">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28"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1315</v>
      </c>
      <c r="E787" t="s">
        <v>1828</v>
      </c>
      <c r="F787" t="s">
        <v>1277</v>
      </c>
      <c r="G787" s="88" t="s">
        <v>1828</v>
      </c>
      <c r="H787" s="15">
        <v>1961</v>
      </c>
      <c r="I787" s="241" t="s">
        <v>43</v>
      </c>
      <c r="J787" s="230"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3">
        <f>IF(ISBLANK(INDEX('Policy Characteristics'!F:F,MATCH($C787,'Policy Characteristics'!$C:$C,0))),"",INDEX('Policy Characteristics'!F:F,MATCH($C787,'Policy Characteristics'!$C:$C,0)))</f>
        <v>0</v>
      </c>
      <c r="M787" s="233">
        <f>IF(ISBLANK(INDEX('Policy Characteristics'!G:G,MATCH($C787,'Policy Characteristics'!$C:$C,0))),"",INDEX('Policy Characteristics'!G:G,MATCH($C787,'Policy Characteristics'!$C:$C,0)))</f>
        <v>1</v>
      </c>
      <c r="N787" s="233">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28"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1316</v>
      </c>
      <c r="E788" t="s">
        <v>1686</v>
      </c>
      <c r="F788" t="s">
        <v>1278</v>
      </c>
      <c r="G788" s="88" t="s">
        <v>1693</v>
      </c>
      <c r="H788" s="15">
        <v>1962</v>
      </c>
      <c r="I788" s="241" t="s">
        <v>43</v>
      </c>
      <c r="J788" s="230"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3">
        <f>IF(ISBLANK(INDEX('Policy Characteristics'!F:F,MATCH($C788,'Policy Characteristics'!$C:$C,0))),"",INDEX('Policy Characteristics'!F:F,MATCH($C788,'Policy Characteristics'!$C:$C,0)))</f>
        <v>0</v>
      </c>
      <c r="M788" s="233">
        <f>IF(ISBLANK(INDEX('Policy Characteristics'!G:G,MATCH($C788,'Policy Characteristics'!$C:$C,0))),"",INDEX('Policy Characteristics'!G:G,MATCH($C788,'Policy Characteristics'!$C:$C,0)))</f>
        <v>1</v>
      </c>
      <c r="N788" s="233">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28"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1316</v>
      </c>
      <c r="E789" t="s">
        <v>1687</v>
      </c>
      <c r="F789" t="s">
        <v>1278</v>
      </c>
      <c r="G789" s="88" t="s">
        <v>1694</v>
      </c>
      <c r="H789" s="15">
        <v>1963</v>
      </c>
      <c r="I789" s="241" t="s">
        <v>43</v>
      </c>
      <c r="J789" s="230"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3">
        <f>IF(ISBLANK(INDEX('Policy Characteristics'!F:F,MATCH($C789,'Policy Characteristics'!$C:$C,0))),"",INDEX('Policy Characteristics'!F:F,MATCH($C789,'Policy Characteristics'!$C:$C,0)))</f>
        <v>0</v>
      </c>
      <c r="M789" s="233">
        <f>IF(ISBLANK(INDEX('Policy Characteristics'!G:G,MATCH($C789,'Policy Characteristics'!$C:$C,0))),"",INDEX('Policy Characteristics'!G:G,MATCH($C789,'Policy Characteristics'!$C:$C,0)))</f>
        <v>1</v>
      </c>
      <c r="N789" s="233">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28"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1316</v>
      </c>
      <c r="E790" t="s">
        <v>1688</v>
      </c>
      <c r="F790" t="s">
        <v>1278</v>
      </c>
      <c r="G790" s="88" t="s">
        <v>1695</v>
      </c>
      <c r="H790" s="15">
        <v>1964</v>
      </c>
      <c r="I790" s="241" t="s">
        <v>43</v>
      </c>
      <c r="J790" s="230"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3">
        <f>IF(ISBLANK(INDEX('Policy Characteristics'!F:F,MATCH($C790,'Policy Characteristics'!$C:$C,0))),"",INDEX('Policy Characteristics'!F:F,MATCH($C790,'Policy Characteristics'!$C:$C,0)))</f>
        <v>0</v>
      </c>
      <c r="M790" s="233">
        <f>IF(ISBLANK(INDEX('Policy Characteristics'!G:G,MATCH($C790,'Policy Characteristics'!$C:$C,0))),"",INDEX('Policy Characteristics'!G:G,MATCH($C790,'Policy Characteristics'!$C:$C,0)))</f>
        <v>1</v>
      </c>
      <c r="N790" s="233">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28"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1316</v>
      </c>
      <c r="E791" t="s">
        <v>1689</v>
      </c>
      <c r="F791" t="s">
        <v>1278</v>
      </c>
      <c r="G791" s="88" t="s">
        <v>1696</v>
      </c>
      <c r="H791" s="15">
        <v>1965</v>
      </c>
      <c r="I791" s="241" t="s">
        <v>43</v>
      </c>
      <c r="J791" s="230"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3">
        <f>IF(ISBLANK(INDEX('Policy Characteristics'!F:F,MATCH($C791,'Policy Characteristics'!$C:$C,0))),"",INDEX('Policy Characteristics'!F:F,MATCH($C791,'Policy Characteristics'!$C:$C,0)))</f>
        <v>0</v>
      </c>
      <c r="M791" s="233">
        <f>IF(ISBLANK(INDEX('Policy Characteristics'!G:G,MATCH($C791,'Policy Characteristics'!$C:$C,0))),"",INDEX('Policy Characteristics'!G:G,MATCH($C791,'Policy Characteristics'!$C:$C,0)))</f>
        <v>1</v>
      </c>
      <c r="N791" s="233">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28"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1316</v>
      </c>
      <c r="E792" t="s">
        <v>1690</v>
      </c>
      <c r="F792" t="s">
        <v>1278</v>
      </c>
      <c r="G792" s="88" t="s">
        <v>1697</v>
      </c>
      <c r="H792" s="15">
        <v>1966</v>
      </c>
      <c r="I792" s="241" t="s">
        <v>43</v>
      </c>
      <c r="J792" s="230"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3">
        <f>IF(ISBLANK(INDEX('Policy Characteristics'!F:F,MATCH($C792,'Policy Characteristics'!$C:$C,0))),"",INDEX('Policy Characteristics'!F:F,MATCH($C792,'Policy Characteristics'!$C:$C,0)))</f>
        <v>0</v>
      </c>
      <c r="M792" s="233">
        <f>IF(ISBLANK(INDEX('Policy Characteristics'!G:G,MATCH($C792,'Policy Characteristics'!$C:$C,0))),"",INDEX('Policy Characteristics'!G:G,MATCH($C792,'Policy Characteristics'!$C:$C,0)))</f>
        <v>1</v>
      </c>
      <c r="N792" s="233">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28"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1316</v>
      </c>
      <c r="E793" t="s">
        <v>1691</v>
      </c>
      <c r="F793" t="s">
        <v>1278</v>
      </c>
      <c r="G793" s="88" t="s">
        <v>1698</v>
      </c>
      <c r="H793" s="15">
        <v>1967</v>
      </c>
      <c r="I793" s="241" t="s">
        <v>43</v>
      </c>
      <c r="J793" s="230"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3">
        <f>IF(ISBLANK(INDEX('Policy Characteristics'!F:F,MATCH($C793,'Policy Characteristics'!$C:$C,0))),"",INDEX('Policy Characteristics'!F:F,MATCH($C793,'Policy Characteristics'!$C:$C,0)))</f>
        <v>0</v>
      </c>
      <c r="M793" s="233">
        <f>IF(ISBLANK(INDEX('Policy Characteristics'!G:G,MATCH($C793,'Policy Characteristics'!$C:$C,0))),"",INDEX('Policy Characteristics'!G:G,MATCH($C793,'Policy Characteristics'!$C:$C,0)))</f>
        <v>1</v>
      </c>
      <c r="N793" s="233">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28"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1316</v>
      </c>
      <c r="E794" t="s">
        <v>1692</v>
      </c>
      <c r="F794" t="s">
        <v>1278</v>
      </c>
      <c r="G794" s="88" t="s">
        <v>1699</v>
      </c>
      <c r="H794" s="15">
        <v>1968</v>
      </c>
      <c r="I794" s="241" t="s">
        <v>43</v>
      </c>
      <c r="J794" s="230"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3">
        <f>IF(ISBLANK(INDEX('Policy Characteristics'!F:F,MATCH($C794,'Policy Characteristics'!$C:$C,0))),"",INDEX('Policy Characteristics'!F:F,MATCH($C794,'Policy Characteristics'!$C:$C,0)))</f>
        <v>0</v>
      </c>
      <c r="M794" s="233">
        <f>IF(ISBLANK(INDEX('Policy Characteristics'!G:G,MATCH($C794,'Policy Characteristics'!$C:$C,0))),"",INDEX('Policy Characteristics'!G:G,MATCH($C794,'Policy Characteristics'!$C:$C,0)))</f>
        <v>1</v>
      </c>
      <c r="N794" s="233">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28"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1316</v>
      </c>
      <c r="E795" t="s">
        <v>1828</v>
      </c>
      <c r="F795" t="s">
        <v>1278</v>
      </c>
      <c r="G795" s="88" t="s">
        <v>1828</v>
      </c>
      <c r="H795" s="15">
        <v>1969</v>
      </c>
      <c r="I795" s="241" t="s">
        <v>43</v>
      </c>
      <c r="J795" s="230"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3">
        <f>IF(ISBLANK(INDEX('Policy Characteristics'!F:F,MATCH($C795,'Policy Characteristics'!$C:$C,0))),"",INDEX('Policy Characteristics'!F:F,MATCH($C795,'Policy Characteristics'!$C:$C,0)))</f>
        <v>0</v>
      </c>
      <c r="M795" s="233">
        <f>IF(ISBLANK(INDEX('Policy Characteristics'!G:G,MATCH($C795,'Policy Characteristics'!$C:$C,0))),"",INDEX('Policy Characteristics'!G:G,MATCH($C795,'Policy Characteristics'!$C:$C,0)))</f>
        <v>1</v>
      </c>
      <c r="N795" s="233">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28"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1317</v>
      </c>
      <c r="E796" t="s">
        <v>1686</v>
      </c>
      <c r="F796" t="s">
        <v>1279</v>
      </c>
      <c r="G796" s="88" t="s">
        <v>1693</v>
      </c>
      <c r="H796" s="15">
        <v>1970</v>
      </c>
      <c r="I796" s="241" t="s">
        <v>43</v>
      </c>
      <c r="J796" s="230"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3">
        <f>IF(ISBLANK(INDEX('Policy Characteristics'!F:F,MATCH($C796,'Policy Characteristics'!$C:$C,0))),"",INDEX('Policy Characteristics'!F:F,MATCH($C796,'Policy Characteristics'!$C:$C,0)))</f>
        <v>0</v>
      </c>
      <c r="M796" s="233">
        <f>IF(ISBLANK(INDEX('Policy Characteristics'!G:G,MATCH($C796,'Policy Characteristics'!$C:$C,0))),"",INDEX('Policy Characteristics'!G:G,MATCH($C796,'Policy Characteristics'!$C:$C,0)))</f>
        <v>1</v>
      </c>
      <c r="N796" s="233">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28"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1317</v>
      </c>
      <c r="E797" t="s">
        <v>1687</v>
      </c>
      <c r="F797" t="s">
        <v>1279</v>
      </c>
      <c r="G797" s="88" t="s">
        <v>1694</v>
      </c>
      <c r="H797" s="15">
        <v>1971</v>
      </c>
      <c r="I797" s="241" t="s">
        <v>43</v>
      </c>
      <c r="J797" s="230"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3">
        <f>IF(ISBLANK(INDEX('Policy Characteristics'!F:F,MATCH($C797,'Policy Characteristics'!$C:$C,0))),"",INDEX('Policy Characteristics'!F:F,MATCH($C797,'Policy Characteristics'!$C:$C,0)))</f>
        <v>0</v>
      </c>
      <c r="M797" s="233">
        <f>IF(ISBLANK(INDEX('Policy Characteristics'!G:G,MATCH($C797,'Policy Characteristics'!$C:$C,0))),"",INDEX('Policy Characteristics'!G:G,MATCH($C797,'Policy Characteristics'!$C:$C,0)))</f>
        <v>1</v>
      </c>
      <c r="N797" s="233">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28"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1317</v>
      </c>
      <c r="E798" t="s">
        <v>1688</v>
      </c>
      <c r="F798" t="s">
        <v>1279</v>
      </c>
      <c r="G798" s="88" t="s">
        <v>1695</v>
      </c>
      <c r="H798" s="15">
        <v>1972</v>
      </c>
      <c r="I798" s="241" t="s">
        <v>43</v>
      </c>
      <c r="J798" s="230"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3">
        <f>IF(ISBLANK(INDEX('Policy Characteristics'!F:F,MATCH($C798,'Policy Characteristics'!$C:$C,0))),"",INDEX('Policy Characteristics'!F:F,MATCH($C798,'Policy Characteristics'!$C:$C,0)))</f>
        <v>0</v>
      </c>
      <c r="M798" s="233">
        <f>IF(ISBLANK(INDEX('Policy Characteristics'!G:G,MATCH($C798,'Policy Characteristics'!$C:$C,0))),"",INDEX('Policy Characteristics'!G:G,MATCH($C798,'Policy Characteristics'!$C:$C,0)))</f>
        <v>1</v>
      </c>
      <c r="N798" s="233">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28"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1317</v>
      </c>
      <c r="E799" t="s">
        <v>1689</v>
      </c>
      <c r="F799" t="s">
        <v>1279</v>
      </c>
      <c r="G799" s="88" t="s">
        <v>1696</v>
      </c>
      <c r="H799" s="15">
        <v>1973</v>
      </c>
      <c r="I799" s="241" t="s">
        <v>43</v>
      </c>
      <c r="J799" s="230"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3">
        <f>IF(ISBLANK(INDEX('Policy Characteristics'!F:F,MATCH($C799,'Policy Characteristics'!$C:$C,0))),"",INDEX('Policy Characteristics'!F:F,MATCH($C799,'Policy Characteristics'!$C:$C,0)))</f>
        <v>0</v>
      </c>
      <c r="M799" s="233">
        <f>IF(ISBLANK(INDEX('Policy Characteristics'!G:G,MATCH($C799,'Policy Characteristics'!$C:$C,0))),"",INDEX('Policy Characteristics'!G:G,MATCH($C799,'Policy Characteristics'!$C:$C,0)))</f>
        <v>1</v>
      </c>
      <c r="N799" s="233">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28"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1317</v>
      </c>
      <c r="E800" t="s">
        <v>1690</v>
      </c>
      <c r="F800" t="s">
        <v>1279</v>
      </c>
      <c r="G800" s="88" t="s">
        <v>1697</v>
      </c>
      <c r="H800" s="15">
        <v>1974</v>
      </c>
      <c r="I800" s="241" t="s">
        <v>43</v>
      </c>
      <c r="J800" s="230"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3">
        <f>IF(ISBLANK(INDEX('Policy Characteristics'!F:F,MATCH($C800,'Policy Characteristics'!$C:$C,0))),"",INDEX('Policy Characteristics'!F:F,MATCH($C800,'Policy Characteristics'!$C:$C,0)))</f>
        <v>0</v>
      </c>
      <c r="M800" s="233">
        <f>IF(ISBLANK(INDEX('Policy Characteristics'!G:G,MATCH($C800,'Policy Characteristics'!$C:$C,0))),"",INDEX('Policy Characteristics'!G:G,MATCH($C800,'Policy Characteristics'!$C:$C,0)))</f>
        <v>1</v>
      </c>
      <c r="N800" s="233">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28"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1317</v>
      </c>
      <c r="E801" t="s">
        <v>1691</v>
      </c>
      <c r="F801" t="s">
        <v>1279</v>
      </c>
      <c r="G801" s="88" t="s">
        <v>1698</v>
      </c>
      <c r="H801" s="15">
        <v>1975</v>
      </c>
      <c r="I801" s="241" t="s">
        <v>43</v>
      </c>
      <c r="J801" s="230"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3">
        <f>IF(ISBLANK(INDEX('Policy Characteristics'!F:F,MATCH($C801,'Policy Characteristics'!$C:$C,0))),"",INDEX('Policy Characteristics'!F:F,MATCH($C801,'Policy Characteristics'!$C:$C,0)))</f>
        <v>0</v>
      </c>
      <c r="M801" s="233">
        <f>IF(ISBLANK(INDEX('Policy Characteristics'!G:G,MATCH($C801,'Policy Characteristics'!$C:$C,0))),"",INDEX('Policy Characteristics'!G:G,MATCH($C801,'Policy Characteristics'!$C:$C,0)))</f>
        <v>1</v>
      </c>
      <c r="N801" s="233">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28"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1317</v>
      </c>
      <c r="E802" t="s">
        <v>1692</v>
      </c>
      <c r="F802" t="s">
        <v>1279</v>
      </c>
      <c r="G802" s="88" t="s">
        <v>1699</v>
      </c>
      <c r="H802" s="15">
        <v>1976</v>
      </c>
      <c r="I802" s="241" t="s">
        <v>43</v>
      </c>
      <c r="J802" s="230"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3">
        <f>IF(ISBLANK(INDEX('Policy Characteristics'!F:F,MATCH($C802,'Policy Characteristics'!$C:$C,0))),"",INDEX('Policy Characteristics'!F:F,MATCH($C802,'Policy Characteristics'!$C:$C,0)))</f>
        <v>0</v>
      </c>
      <c r="M802" s="233">
        <f>IF(ISBLANK(INDEX('Policy Characteristics'!G:G,MATCH($C802,'Policy Characteristics'!$C:$C,0))),"",INDEX('Policy Characteristics'!G:G,MATCH($C802,'Policy Characteristics'!$C:$C,0)))</f>
        <v>1</v>
      </c>
      <c r="N802" s="233">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28"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1317</v>
      </c>
      <c r="E803" t="s">
        <v>1828</v>
      </c>
      <c r="F803" t="s">
        <v>1279</v>
      </c>
      <c r="G803" s="88" t="s">
        <v>1828</v>
      </c>
      <c r="H803" s="15">
        <v>1977</v>
      </c>
      <c r="I803" s="241" t="s">
        <v>43</v>
      </c>
      <c r="J803" s="230"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3">
        <f>IF(ISBLANK(INDEX('Policy Characteristics'!F:F,MATCH($C803,'Policy Characteristics'!$C:$C,0))),"",INDEX('Policy Characteristics'!F:F,MATCH($C803,'Policy Characteristics'!$C:$C,0)))</f>
        <v>0</v>
      </c>
      <c r="M803" s="233">
        <f>IF(ISBLANK(INDEX('Policy Characteristics'!G:G,MATCH($C803,'Policy Characteristics'!$C:$C,0))),"",INDEX('Policy Characteristics'!G:G,MATCH($C803,'Policy Characteristics'!$C:$C,0)))</f>
        <v>1</v>
      </c>
      <c r="N803" s="233">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28"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1318</v>
      </c>
      <c r="E804" t="s">
        <v>1686</v>
      </c>
      <c r="F804" t="s">
        <v>1280</v>
      </c>
      <c r="G804" s="88" t="s">
        <v>1693</v>
      </c>
      <c r="H804" s="15">
        <v>1978</v>
      </c>
      <c r="I804" s="241" t="s">
        <v>43</v>
      </c>
      <c r="J804" s="230"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3">
        <f>IF(ISBLANK(INDEX('Policy Characteristics'!F:F,MATCH($C804,'Policy Characteristics'!$C:$C,0))),"",INDEX('Policy Characteristics'!F:F,MATCH($C804,'Policy Characteristics'!$C:$C,0)))</f>
        <v>0</v>
      </c>
      <c r="M804" s="233">
        <f>IF(ISBLANK(INDEX('Policy Characteristics'!G:G,MATCH($C804,'Policy Characteristics'!$C:$C,0))),"",INDEX('Policy Characteristics'!G:G,MATCH($C804,'Policy Characteristics'!$C:$C,0)))</f>
        <v>1</v>
      </c>
      <c r="N804" s="233">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28"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1318</v>
      </c>
      <c r="E805" t="s">
        <v>1687</v>
      </c>
      <c r="F805" t="s">
        <v>1280</v>
      </c>
      <c r="G805" s="88" t="s">
        <v>1694</v>
      </c>
      <c r="H805" s="15">
        <v>1979</v>
      </c>
      <c r="I805" s="241" t="s">
        <v>43</v>
      </c>
      <c r="J805" s="230"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3">
        <f>IF(ISBLANK(INDEX('Policy Characteristics'!F:F,MATCH($C805,'Policy Characteristics'!$C:$C,0))),"",INDEX('Policy Characteristics'!F:F,MATCH($C805,'Policy Characteristics'!$C:$C,0)))</f>
        <v>0</v>
      </c>
      <c r="M805" s="233">
        <f>IF(ISBLANK(INDEX('Policy Characteristics'!G:G,MATCH($C805,'Policy Characteristics'!$C:$C,0))),"",INDEX('Policy Characteristics'!G:G,MATCH($C805,'Policy Characteristics'!$C:$C,0)))</f>
        <v>1</v>
      </c>
      <c r="N805" s="233">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28"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1318</v>
      </c>
      <c r="E806" t="s">
        <v>1688</v>
      </c>
      <c r="F806" t="s">
        <v>1280</v>
      </c>
      <c r="G806" s="88" t="s">
        <v>1695</v>
      </c>
      <c r="H806" s="15">
        <v>1980</v>
      </c>
      <c r="I806" s="241" t="s">
        <v>43</v>
      </c>
      <c r="J806" s="230"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3">
        <f>IF(ISBLANK(INDEX('Policy Characteristics'!F:F,MATCH($C806,'Policy Characteristics'!$C:$C,0))),"",INDEX('Policy Characteristics'!F:F,MATCH($C806,'Policy Characteristics'!$C:$C,0)))</f>
        <v>0</v>
      </c>
      <c r="M806" s="233">
        <f>IF(ISBLANK(INDEX('Policy Characteristics'!G:G,MATCH($C806,'Policy Characteristics'!$C:$C,0))),"",INDEX('Policy Characteristics'!G:G,MATCH($C806,'Policy Characteristics'!$C:$C,0)))</f>
        <v>1</v>
      </c>
      <c r="N806" s="233">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28"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1318</v>
      </c>
      <c r="E807" t="s">
        <v>1689</v>
      </c>
      <c r="F807" t="s">
        <v>1280</v>
      </c>
      <c r="G807" s="88" t="s">
        <v>1696</v>
      </c>
      <c r="H807" s="15">
        <v>1981</v>
      </c>
      <c r="I807" s="241" t="s">
        <v>43</v>
      </c>
      <c r="J807" s="230"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3">
        <f>IF(ISBLANK(INDEX('Policy Characteristics'!F:F,MATCH($C807,'Policy Characteristics'!$C:$C,0))),"",INDEX('Policy Characteristics'!F:F,MATCH($C807,'Policy Characteristics'!$C:$C,0)))</f>
        <v>0</v>
      </c>
      <c r="M807" s="233">
        <f>IF(ISBLANK(INDEX('Policy Characteristics'!G:G,MATCH($C807,'Policy Characteristics'!$C:$C,0))),"",INDEX('Policy Characteristics'!G:G,MATCH($C807,'Policy Characteristics'!$C:$C,0)))</f>
        <v>1</v>
      </c>
      <c r="N807" s="233">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28"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1318</v>
      </c>
      <c r="E808" t="s">
        <v>1690</v>
      </c>
      <c r="F808" t="s">
        <v>1280</v>
      </c>
      <c r="G808" s="88" t="s">
        <v>1697</v>
      </c>
      <c r="H808" s="15">
        <v>1982</v>
      </c>
      <c r="I808" s="241" t="s">
        <v>43</v>
      </c>
      <c r="J808" s="230"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3">
        <f>IF(ISBLANK(INDEX('Policy Characteristics'!F:F,MATCH($C808,'Policy Characteristics'!$C:$C,0))),"",INDEX('Policy Characteristics'!F:F,MATCH($C808,'Policy Characteristics'!$C:$C,0)))</f>
        <v>0</v>
      </c>
      <c r="M808" s="233">
        <f>IF(ISBLANK(INDEX('Policy Characteristics'!G:G,MATCH($C808,'Policy Characteristics'!$C:$C,0))),"",INDEX('Policy Characteristics'!G:G,MATCH($C808,'Policy Characteristics'!$C:$C,0)))</f>
        <v>1</v>
      </c>
      <c r="N808" s="233">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28"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1318</v>
      </c>
      <c r="E809" t="s">
        <v>1691</v>
      </c>
      <c r="F809" t="s">
        <v>1280</v>
      </c>
      <c r="G809" s="88" t="s">
        <v>1698</v>
      </c>
      <c r="H809" s="15">
        <v>1983</v>
      </c>
      <c r="I809" s="241" t="s">
        <v>43</v>
      </c>
      <c r="J809" s="230"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3">
        <f>IF(ISBLANK(INDEX('Policy Characteristics'!F:F,MATCH($C809,'Policy Characteristics'!$C:$C,0))),"",INDEX('Policy Characteristics'!F:F,MATCH($C809,'Policy Characteristics'!$C:$C,0)))</f>
        <v>0</v>
      </c>
      <c r="M809" s="233">
        <f>IF(ISBLANK(INDEX('Policy Characteristics'!G:G,MATCH($C809,'Policy Characteristics'!$C:$C,0))),"",INDEX('Policy Characteristics'!G:G,MATCH($C809,'Policy Characteristics'!$C:$C,0)))</f>
        <v>1</v>
      </c>
      <c r="N809" s="233">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28"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1318</v>
      </c>
      <c r="E810" t="s">
        <v>1692</v>
      </c>
      <c r="F810" t="s">
        <v>1280</v>
      </c>
      <c r="G810" s="88" t="s">
        <v>1699</v>
      </c>
      <c r="H810" s="15">
        <v>1984</v>
      </c>
      <c r="I810" s="241" t="s">
        <v>43</v>
      </c>
      <c r="J810" s="230"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3">
        <f>IF(ISBLANK(INDEX('Policy Characteristics'!F:F,MATCH($C810,'Policy Characteristics'!$C:$C,0))),"",INDEX('Policy Characteristics'!F:F,MATCH($C810,'Policy Characteristics'!$C:$C,0)))</f>
        <v>0</v>
      </c>
      <c r="M810" s="233">
        <f>IF(ISBLANK(INDEX('Policy Characteristics'!G:G,MATCH($C810,'Policy Characteristics'!$C:$C,0))),"",INDEX('Policy Characteristics'!G:G,MATCH($C810,'Policy Characteristics'!$C:$C,0)))</f>
        <v>1</v>
      </c>
      <c r="N810" s="233">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28"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1318</v>
      </c>
      <c r="E811" t="s">
        <v>1828</v>
      </c>
      <c r="F811" t="s">
        <v>1280</v>
      </c>
      <c r="G811" s="88" t="s">
        <v>1828</v>
      </c>
      <c r="H811" s="15">
        <v>1985</v>
      </c>
      <c r="I811" s="241" t="s">
        <v>43</v>
      </c>
      <c r="J811" s="230"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3">
        <f>IF(ISBLANK(INDEX('Policy Characteristics'!F:F,MATCH($C811,'Policy Characteristics'!$C:$C,0))),"",INDEX('Policy Characteristics'!F:F,MATCH($C811,'Policy Characteristics'!$C:$C,0)))</f>
        <v>0</v>
      </c>
      <c r="M811" s="233">
        <f>IF(ISBLANK(INDEX('Policy Characteristics'!G:G,MATCH($C811,'Policy Characteristics'!$C:$C,0))),"",INDEX('Policy Characteristics'!G:G,MATCH($C811,'Policy Characteristics'!$C:$C,0)))</f>
        <v>1</v>
      </c>
      <c r="N811" s="233">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28"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1319</v>
      </c>
      <c r="E812" t="s">
        <v>1686</v>
      </c>
      <c r="F812" t="s">
        <v>1281</v>
      </c>
      <c r="G812" s="88" t="s">
        <v>1693</v>
      </c>
      <c r="H812" s="15">
        <v>1986</v>
      </c>
      <c r="I812" s="241" t="s">
        <v>43</v>
      </c>
      <c r="J812" s="230"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3">
        <f>IF(ISBLANK(INDEX('Policy Characteristics'!F:F,MATCH($C812,'Policy Characteristics'!$C:$C,0))),"",INDEX('Policy Characteristics'!F:F,MATCH($C812,'Policy Characteristics'!$C:$C,0)))</f>
        <v>0</v>
      </c>
      <c r="M812" s="233">
        <f>IF(ISBLANK(INDEX('Policy Characteristics'!G:G,MATCH($C812,'Policy Characteristics'!$C:$C,0))),"",INDEX('Policy Characteristics'!G:G,MATCH($C812,'Policy Characteristics'!$C:$C,0)))</f>
        <v>1</v>
      </c>
      <c r="N812" s="233">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28"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1319</v>
      </c>
      <c r="E813" t="s">
        <v>1687</v>
      </c>
      <c r="F813" t="s">
        <v>1281</v>
      </c>
      <c r="G813" s="88" t="s">
        <v>1694</v>
      </c>
      <c r="H813" s="15">
        <v>1987</v>
      </c>
      <c r="I813" s="241" t="s">
        <v>43</v>
      </c>
      <c r="J813" s="230"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3">
        <f>IF(ISBLANK(INDEX('Policy Characteristics'!F:F,MATCH($C813,'Policy Characteristics'!$C:$C,0))),"",INDEX('Policy Characteristics'!F:F,MATCH($C813,'Policy Characteristics'!$C:$C,0)))</f>
        <v>0</v>
      </c>
      <c r="M813" s="233">
        <f>IF(ISBLANK(INDEX('Policy Characteristics'!G:G,MATCH($C813,'Policy Characteristics'!$C:$C,0))),"",INDEX('Policy Characteristics'!G:G,MATCH($C813,'Policy Characteristics'!$C:$C,0)))</f>
        <v>1</v>
      </c>
      <c r="N813" s="233">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28"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1319</v>
      </c>
      <c r="E814" t="s">
        <v>1688</v>
      </c>
      <c r="F814" t="s">
        <v>1281</v>
      </c>
      <c r="G814" s="88" t="s">
        <v>1695</v>
      </c>
      <c r="H814" s="15">
        <v>1988</v>
      </c>
      <c r="I814" s="241" t="s">
        <v>43</v>
      </c>
      <c r="J814" s="230"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3">
        <f>IF(ISBLANK(INDEX('Policy Characteristics'!F:F,MATCH($C814,'Policy Characteristics'!$C:$C,0))),"",INDEX('Policy Characteristics'!F:F,MATCH($C814,'Policy Characteristics'!$C:$C,0)))</f>
        <v>0</v>
      </c>
      <c r="M814" s="233">
        <f>IF(ISBLANK(INDEX('Policy Characteristics'!G:G,MATCH($C814,'Policy Characteristics'!$C:$C,0))),"",INDEX('Policy Characteristics'!G:G,MATCH($C814,'Policy Characteristics'!$C:$C,0)))</f>
        <v>1</v>
      </c>
      <c r="N814" s="233">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28"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1319</v>
      </c>
      <c r="E815" t="s">
        <v>1689</v>
      </c>
      <c r="F815" t="s">
        <v>1281</v>
      </c>
      <c r="G815" s="88" t="s">
        <v>1696</v>
      </c>
      <c r="H815" s="15">
        <v>1989</v>
      </c>
      <c r="I815" s="241" t="s">
        <v>43</v>
      </c>
      <c r="J815" s="230"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3">
        <f>IF(ISBLANK(INDEX('Policy Characteristics'!F:F,MATCH($C815,'Policy Characteristics'!$C:$C,0))),"",INDEX('Policy Characteristics'!F:F,MATCH($C815,'Policy Characteristics'!$C:$C,0)))</f>
        <v>0</v>
      </c>
      <c r="M815" s="233">
        <f>IF(ISBLANK(INDEX('Policy Characteristics'!G:G,MATCH($C815,'Policy Characteristics'!$C:$C,0))),"",INDEX('Policy Characteristics'!G:G,MATCH($C815,'Policy Characteristics'!$C:$C,0)))</f>
        <v>1</v>
      </c>
      <c r="N815" s="233">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28"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1319</v>
      </c>
      <c r="E816" t="s">
        <v>1690</v>
      </c>
      <c r="F816" t="s">
        <v>1281</v>
      </c>
      <c r="G816" s="88" t="s">
        <v>1697</v>
      </c>
      <c r="H816" s="15">
        <v>1990</v>
      </c>
      <c r="I816" s="241" t="s">
        <v>43</v>
      </c>
      <c r="J816" s="230"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3">
        <f>IF(ISBLANK(INDEX('Policy Characteristics'!F:F,MATCH($C816,'Policy Characteristics'!$C:$C,0))),"",INDEX('Policy Characteristics'!F:F,MATCH($C816,'Policy Characteristics'!$C:$C,0)))</f>
        <v>0</v>
      </c>
      <c r="M816" s="233">
        <f>IF(ISBLANK(INDEX('Policy Characteristics'!G:G,MATCH($C816,'Policy Characteristics'!$C:$C,0))),"",INDEX('Policy Characteristics'!G:G,MATCH($C816,'Policy Characteristics'!$C:$C,0)))</f>
        <v>1</v>
      </c>
      <c r="N816" s="233">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28"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1319</v>
      </c>
      <c r="E817" t="s">
        <v>1691</v>
      </c>
      <c r="F817" t="s">
        <v>1281</v>
      </c>
      <c r="G817" s="88" t="s">
        <v>1698</v>
      </c>
      <c r="H817" s="15">
        <v>1991</v>
      </c>
      <c r="I817" s="241" t="s">
        <v>43</v>
      </c>
      <c r="J817" s="230"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3">
        <f>IF(ISBLANK(INDEX('Policy Characteristics'!F:F,MATCH($C817,'Policy Characteristics'!$C:$C,0))),"",INDEX('Policy Characteristics'!F:F,MATCH($C817,'Policy Characteristics'!$C:$C,0)))</f>
        <v>0</v>
      </c>
      <c r="M817" s="233">
        <f>IF(ISBLANK(INDEX('Policy Characteristics'!G:G,MATCH($C817,'Policy Characteristics'!$C:$C,0))),"",INDEX('Policy Characteristics'!G:G,MATCH($C817,'Policy Characteristics'!$C:$C,0)))</f>
        <v>1</v>
      </c>
      <c r="N817" s="233">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28"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1319</v>
      </c>
      <c r="E818" t="s">
        <v>1692</v>
      </c>
      <c r="F818" t="s">
        <v>1281</v>
      </c>
      <c r="G818" s="88" t="s">
        <v>1699</v>
      </c>
      <c r="H818" s="15">
        <v>1992</v>
      </c>
      <c r="I818" s="241" t="s">
        <v>43</v>
      </c>
      <c r="J818" s="230"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3">
        <f>IF(ISBLANK(INDEX('Policy Characteristics'!F:F,MATCH($C818,'Policy Characteristics'!$C:$C,0))),"",INDEX('Policy Characteristics'!F:F,MATCH($C818,'Policy Characteristics'!$C:$C,0)))</f>
        <v>0</v>
      </c>
      <c r="M818" s="233">
        <f>IF(ISBLANK(INDEX('Policy Characteristics'!G:G,MATCH($C818,'Policy Characteristics'!$C:$C,0))),"",INDEX('Policy Characteristics'!G:G,MATCH($C818,'Policy Characteristics'!$C:$C,0)))</f>
        <v>1</v>
      </c>
      <c r="N818" s="233">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28"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1319</v>
      </c>
      <c r="E819" t="s">
        <v>1828</v>
      </c>
      <c r="F819" t="s">
        <v>1281</v>
      </c>
      <c r="G819" s="88" t="s">
        <v>1828</v>
      </c>
      <c r="H819" s="15">
        <v>1993</v>
      </c>
      <c r="I819" s="241" t="s">
        <v>43</v>
      </c>
      <c r="J819" s="230"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3">
        <f>IF(ISBLANK(INDEX('Policy Characteristics'!F:F,MATCH($C819,'Policy Characteristics'!$C:$C,0))),"",INDEX('Policy Characteristics'!F:F,MATCH($C819,'Policy Characteristics'!$C:$C,0)))</f>
        <v>0</v>
      </c>
      <c r="M819" s="233">
        <f>IF(ISBLANK(INDEX('Policy Characteristics'!G:G,MATCH($C819,'Policy Characteristics'!$C:$C,0))),"",INDEX('Policy Characteristics'!G:G,MATCH($C819,'Policy Characteristics'!$C:$C,0)))</f>
        <v>1</v>
      </c>
      <c r="N819" s="233">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28"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1320</v>
      </c>
      <c r="E820" t="s">
        <v>1686</v>
      </c>
      <c r="F820" t="s">
        <v>1282</v>
      </c>
      <c r="G820" s="88" t="s">
        <v>1693</v>
      </c>
      <c r="H820" s="15">
        <v>1994</v>
      </c>
      <c r="I820" s="241" t="s">
        <v>43</v>
      </c>
      <c r="J820" s="230"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3">
        <f>IF(ISBLANK(INDEX('Policy Characteristics'!F:F,MATCH($C820,'Policy Characteristics'!$C:$C,0))),"",INDEX('Policy Characteristics'!F:F,MATCH($C820,'Policy Characteristics'!$C:$C,0)))</f>
        <v>0</v>
      </c>
      <c r="M820" s="233">
        <f>IF(ISBLANK(INDEX('Policy Characteristics'!G:G,MATCH($C820,'Policy Characteristics'!$C:$C,0))),"",INDEX('Policy Characteristics'!G:G,MATCH($C820,'Policy Characteristics'!$C:$C,0)))</f>
        <v>1</v>
      </c>
      <c r="N820" s="233">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28"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1320</v>
      </c>
      <c r="E821" t="s">
        <v>1687</v>
      </c>
      <c r="F821" t="s">
        <v>1282</v>
      </c>
      <c r="G821" s="88" t="s">
        <v>1694</v>
      </c>
      <c r="H821" s="15">
        <v>1995</v>
      </c>
      <c r="I821" s="241" t="s">
        <v>43</v>
      </c>
      <c r="J821" s="230"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3">
        <f>IF(ISBLANK(INDEX('Policy Characteristics'!F:F,MATCH($C821,'Policy Characteristics'!$C:$C,0))),"",INDEX('Policy Characteristics'!F:F,MATCH($C821,'Policy Characteristics'!$C:$C,0)))</f>
        <v>0</v>
      </c>
      <c r="M821" s="233">
        <f>IF(ISBLANK(INDEX('Policy Characteristics'!G:G,MATCH($C821,'Policy Characteristics'!$C:$C,0))),"",INDEX('Policy Characteristics'!G:G,MATCH($C821,'Policy Characteristics'!$C:$C,0)))</f>
        <v>1</v>
      </c>
      <c r="N821" s="233">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28"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1320</v>
      </c>
      <c r="E822" t="s">
        <v>1688</v>
      </c>
      <c r="F822" t="s">
        <v>1282</v>
      </c>
      <c r="G822" s="88" t="s">
        <v>1695</v>
      </c>
      <c r="H822" s="15">
        <v>1996</v>
      </c>
      <c r="I822" s="241" t="s">
        <v>43</v>
      </c>
      <c r="J822" s="230"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3">
        <f>IF(ISBLANK(INDEX('Policy Characteristics'!F:F,MATCH($C822,'Policy Characteristics'!$C:$C,0))),"",INDEX('Policy Characteristics'!F:F,MATCH($C822,'Policy Characteristics'!$C:$C,0)))</f>
        <v>0</v>
      </c>
      <c r="M822" s="233">
        <f>IF(ISBLANK(INDEX('Policy Characteristics'!G:G,MATCH($C822,'Policy Characteristics'!$C:$C,0))),"",INDEX('Policy Characteristics'!G:G,MATCH($C822,'Policy Characteristics'!$C:$C,0)))</f>
        <v>1</v>
      </c>
      <c r="N822" s="233">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28"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1320</v>
      </c>
      <c r="E823" t="s">
        <v>1689</v>
      </c>
      <c r="F823" t="s">
        <v>1282</v>
      </c>
      <c r="G823" s="88" t="s">
        <v>1696</v>
      </c>
      <c r="H823" s="15">
        <v>1997</v>
      </c>
      <c r="I823" s="241" t="s">
        <v>43</v>
      </c>
      <c r="J823" s="230"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3">
        <f>IF(ISBLANK(INDEX('Policy Characteristics'!F:F,MATCH($C823,'Policy Characteristics'!$C:$C,0))),"",INDEX('Policy Characteristics'!F:F,MATCH($C823,'Policy Characteristics'!$C:$C,0)))</f>
        <v>0</v>
      </c>
      <c r="M823" s="233">
        <f>IF(ISBLANK(INDEX('Policy Characteristics'!G:G,MATCH($C823,'Policy Characteristics'!$C:$C,0))),"",INDEX('Policy Characteristics'!G:G,MATCH($C823,'Policy Characteristics'!$C:$C,0)))</f>
        <v>1</v>
      </c>
      <c r="N823" s="233">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28"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1320</v>
      </c>
      <c r="E824" t="s">
        <v>1690</v>
      </c>
      <c r="F824" t="s">
        <v>1282</v>
      </c>
      <c r="G824" s="88" t="s">
        <v>1697</v>
      </c>
      <c r="H824" s="15">
        <v>1998</v>
      </c>
      <c r="I824" s="241" t="s">
        <v>43</v>
      </c>
      <c r="J824" s="230"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3">
        <f>IF(ISBLANK(INDEX('Policy Characteristics'!F:F,MATCH($C824,'Policy Characteristics'!$C:$C,0))),"",INDEX('Policy Characteristics'!F:F,MATCH($C824,'Policy Characteristics'!$C:$C,0)))</f>
        <v>0</v>
      </c>
      <c r="M824" s="233">
        <f>IF(ISBLANK(INDEX('Policy Characteristics'!G:G,MATCH($C824,'Policy Characteristics'!$C:$C,0))),"",INDEX('Policy Characteristics'!G:G,MATCH($C824,'Policy Characteristics'!$C:$C,0)))</f>
        <v>1</v>
      </c>
      <c r="N824" s="233">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28"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1320</v>
      </c>
      <c r="E825" t="s">
        <v>1691</v>
      </c>
      <c r="F825" t="s">
        <v>1282</v>
      </c>
      <c r="G825" s="88" t="s">
        <v>1698</v>
      </c>
      <c r="H825" s="15">
        <v>1999</v>
      </c>
      <c r="I825" s="241" t="s">
        <v>43</v>
      </c>
      <c r="J825" s="230"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3">
        <f>IF(ISBLANK(INDEX('Policy Characteristics'!F:F,MATCH($C825,'Policy Characteristics'!$C:$C,0))),"",INDEX('Policy Characteristics'!F:F,MATCH($C825,'Policy Characteristics'!$C:$C,0)))</f>
        <v>0</v>
      </c>
      <c r="M825" s="233">
        <f>IF(ISBLANK(INDEX('Policy Characteristics'!G:G,MATCH($C825,'Policy Characteristics'!$C:$C,0))),"",INDEX('Policy Characteristics'!G:G,MATCH($C825,'Policy Characteristics'!$C:$C,0)))</f>
        <v>1</v>
      </c>
      <c r="N825" s="233">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28"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1320</v>
      </c>
      <c r="E826" t="s">
        <v>1692</v>
      </c>
      <c r="F826" t="s">
        <v>1282</v>
      </c>
      <c r="G826" s="88" t="s">
        <v>1699</v>
      </c>
      <c r="H826" s="15">
        <v>2000</v>
      </c>
      <c r="I826" s="241" t="s">
        <v>43</v>
      </c>
      <c r="J826" s="230"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3">
        <f>IF(ISBLANK(INDEX('Policy Characteristics'!F:F,MATCH($C826,'Policy Characteristics'!$C:$C,0))),"",INDEX('Policy Characteristics'!F:F,MATCH($C826,'Policy Characteristics'!$C:$C,0)))</f>
        <v>0</v>
      </c>
      <c r="M826" s="233">
        <f>IF(ISBLANK(INDEX('Policy Characteristics'!G:G,MATCH($C826,'Policy Characteristics'!$C:$C,0))),"",INDEX('Policy Characteristics'!G:G,MATCH($C826,'Policy Characteristics'!$C:$C,0)))</f>
        <v>1</v>
      </c>
      <c r="N826" s="233">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28"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1320</v>
      </c>
      <c r="E827" t="s">
        <v>1828</v>
      </c>
      <c r="F827" t="s">
        <v>1282</v>
      </c>
      <c r="G827" s="88" t="s">
        <v>1828</v>
      </c>
      <c r="H827" s="15">
        <v>2001</v>
      </c>
      <c r="I827" s="241" t="s">
        <v>43</v>
      </c>
      <c r="J827" s="230"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3">
        <f>IF(ISBLANK(INDEX('Policy Characteristics'!F:F,MATCH($C827,'Policy Characteristics'!$C:$C,0))),"",INDEX('Policy Characteristics'!F:F,MATCH($C827,'Policy Characteristics'!$C:$C,0)))</f>
        <v>0</v>
      </c>
      <c r="M827" s="233">
        <f>IF(ISBLANK(INDEX('Policy Characteristics'!G:G,MATCH($C827,'Policy Characteristics'!$C:$C,0))),"",INDEX('Policy Characteristics'!G:G,MATCH($C827,'Policy Characteristics'!$C:$C,0)))</f>
        <v>1</v>
      </c>
      <c r="N827" s="233">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28"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1321</v>
      </c>
      <c r="E828" t="s">
        <v>1686</v>
      </c>
      <c r="F828" t="s">
        <v>1283</v>
      </c>
      <c r="G828" s="88" t="s">
        <v>1693</v>
      </c>
      <c r="H828" s="15">
        <v>2002</v>
      </c>
      <c r="I828" s="241" t="s">
        <v>43</v>
      </c>
      <c r="J828" s="230"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3">
        <f>IF(ISBLANK(INDEX('Policy Characteristics'!F:F,MATCH($C828,'Policy Characteristics'!$C:$C,0))),"",INDEX('Policy Characteristics'!F:F,MATCH($C828,'Policy Characteristics'!$C:$C,0)))</f>
        <v>0</v>
      </c>
      <c r="M828" s="233">
        <f>IF(ISBLANK(INDEX('Policy Characteristics'!G:G,MATCH($C828,'Policy Characteristics'!$C:$C,0))),"",INDEX('Policy Characteristics'!G:G,MATCH($C828,'Policy Characteristics'!$C:$C,0)))</f>
        <v>1</v>
      </c>
      <c r="N828" s="233">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28"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1321</v>
      </c>
      <c r="E829" t="s">
        <v>1687</v>
      </c>
      <c r="F829" t="s">
        <v>1283</v>
      </c>
      <c r="G829" s="88" t="s">
        <v>1694</v>
      </c>
      <c r="H829" s="15">
        <v>2003</v>
      </c>
      <c r="I829" s="241" t="s">
        <v>43</v>
      </c>
      <c r="J829" s="230"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3">
        <f>IF(ISBLANK(INDEX('Policy Characteristics'!F:F,MATCH($C829,'Policy Characteristics'!$C:$C,0))),"",INDEX('Policy Characteristics'!F:F,MATCH($C829,'Policy Characteristics'!$C:$C,0)))</f>
        <v>0</v>
      </c>
      <c r="M829" s="233">
        <f>IF(ISBLANK(INDEX('Policy Characteristics'!G:G,MATCH($C829,'Policy Characteristics'!$C:$C,0))),"",INDEX('Policy Characteristics'!G:G,MATCH($C829,'Policy Characteristics'!$C:$C,0)))</f>
        <v>1</v>
      </c>
      <c r="N829" s="233">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28"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1321</v>
      </c>
      <c r="E830" t="s">
        <v>1688</v>
      </c>
      <c r="F830" t="s">
        <v>1283</v>
      </c>
      <c r="G830" s="88" t="s">
        <v>1695</v>
      </c>
      <c r="H830" s="15">
        <v>2004</v>
      </c>
      <c r="I830" s="241" t="s">
        <v>43</v>
      </c>
      <c r="J830" s="230"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3">
        <f>IF(ISBLANK(INDEX('Policy Characteristics'!F:F,MATCH($C830,'Policy Characteristics'!$C:$C,0))),"",INDEX('Policy Characteristics'!F:F,MATCH($C830,'Policy Characteristics'!$C:$C,0)))</f>
        <v>0</v>
      </c>
      <c r="M830" s="233">
        <f>IF(ISBLANK(INDEX('Policy Characteristics'!G:G,MATCH($C830,'Policy Characteristics'!$C:$C,0))),"",INDEX('Policy Characteristics'!G:G,MATCH($C830,'Policy Characteristics'!$C:$C,0)))</f>
        <v>1</v>
      </c>
      <c r="N830" s="233">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28"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1321</v>
      </c>
      <c r="E831" t="s">
        <v>1689</v>
      </c>
      <c r="F831" t="s">
        <v>1283</v>
      </c>
      <c r="G831" s="88" t="s">
        <v>1696</v>
      </c>
      <c r="H831" s="15">
        <v>2005</v>
      </c>
      <c r="I831" s="241" t="s">
        <v>43</v>
      </c>
      <c r="J831" s="230"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3">
        <f>IF(ISBLANK(INDEX('Policy Characteristics'!F:F,MATCH($C831,'Policy Characteristics'!$C:$C,0))),"",INDEX('Policy Characteristics'!F:F,MATCH($C831,'Policy Characteristics'!$C:$C,0)))</f>
        <v>0</v>
      </c>
      <c r="M831" s="233">
        <f>IF(ISBLANK(INDEX('Policy Characteristics'!G:G,MATCH($C831,'Policy Characteristics'!$C:$C,0))),"",INDEX('Policy Characteristics'!G:G,MATCH($C831,'Policy Characteristics'!$C:$C,0)))</f>
        <v>1</v>
      </c>
      <c r="N831" s="233">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28"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1321</v>
      </c>
      <c r="E832" t="s">
        <v>1690</v>
      </c>
      <c r="F832" t="s">
        <v>1283</v>
      </c>
      <c r="G832" s="88" t="s">
        <v>1697</v>
      </c>
      <c r="H832" s="15">
        <v>2006</v>
      </c>
      <c r="I832" s="241" t="s">
        <v>43</v>
      </c>
      <c r="J832" s="230"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3">
        <f>IF(ISBLANK(INDEX('Policy Characteristics'!F:F,MATCH($C832,'Policy Characteristics'!$C:$C,0))),"",INDEX('Policy Characteristics'!F:F,MATCH($C832,'Policy Characteristics'!$C:$C,0)))</f>
        <v>0</v>
      </c>
      <c r="M832" s="233">
        <f>IF(ISBLANK(INDEX('Policy Characteristics'!G:G,MATCH($C832,'Policy Characteristics'!$C:$C,0))),"",INDEX('Policy Characteristics'!G:G,MATCH($C832,'Policy Characteristics'!$C:$C,0)))</f>
        <v>1</v>
      </c>
      <c r="N832" s="233">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28"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1321</v>
      </c>
      <c r="E833" t="s">
        <v>1691</v>
      </c>
      <c r="F833" t="s">
        <v>1283</v>
      </c>
      <c r="G833" s="88" t="s">
        <v>1698</v>
      </c>
      <c r="H833" s="15">
        <v>2007</v>
      </c>
      <c r="I833" s="241" t="s">
        <v>43</v>
      </c>
      <c r="J833" s="230"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3">
        <f>IF(ISBLANK(INDEX('Policy Characteristics'!F:F,MATCH($C833,'Policy Characteristics'!$C:$C,0))),"",INDEX('Policy Characteristics'!F:F,MATCH($C833,'Policy Characteristics'!$C:$C,0)))</f>
        <v>0</v>
      </c>
      <c r="M833" s="233">
        <f>IF(ISBLANK(INDEX('Policy Characteristics'!G:G,MATCH($C833,'Policy Characteristics'!$C:$C,0))),"",INDEX('Policy Characteristics'!G:G,MATCH($C833,'Policy Characteristics'!$C:$C,0)))</f>
        <v>1</v>
      </c>
      <c r="N833" s="233">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28"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1321</v>
      </c>
      <c r="E834" t="s">
        <v>1692</v>
      </c>
      <c r="F834" t="s">
        <v>1283</v>
      </c>
      <c r="G834" s="88" t="s">
        <v>1699</v>
      </c>
      <c r="H834" s="15">
        <v>2008</v>
      </c>
      <c r="I834" s="241" t="s">
        <v>43</v>
      </c>
      <c r="J834" s="230"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3">
        <f>IF(ISBLANK(INDEX('Policy Characteristics'!F:F,MATCH($C834,'Policy Characteristics'!$C:$C,0))),"",INDEX('Policy Characteristics'!F:F,MATCH($C834,'Policy Characteristics'!$C:$C,0)))</f>
        <v>0</v>
      </c>
      <c r="M834" s="233">
        <f>IF(ISBLANK(INDEX('Policy Characteristics'!G:G,MATCH($C834,'Policy Characteristics'!$C:$C,0))),"",INDEX('Policy Characteristics'!G:G,MATCH($C834,'Policy Characteristics'!$C:$C,0)))</f>
        <v>1</v>
      </c>
      <c r="N834" s="233">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28"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1321</v>
      </c>
      <c r="E835" t="s">
        <v>1828</v>
      </c>
      <c r="F835" t="s">
        <v>1283</v>
      </c>
      <c r="G835" s="88" t="s">
        <v>1828</v>
      </c>
      <c r="H835" s="15">
        <v>2009</v>
      </c>
      <c r="I835" s="241" t="s">
        <v>43</v>
      </c>
      <c r="J835" s="230"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3">
        <f>IF(ISBLANK(INDEX('Policy Characteristics'!F:F,MATCH($C835,'Policy Characteristics'!$C:$C,0))),"",INDEX('Policy Characteristics'!F:F,MATCH($C835,'Policy Characteristics'!$C:$C,0)))</f>
        <v>0</v>
      </c>
      <c r="M835" s="233">
        <f>IF(ISBLANK(INDEX('Policy Characteristics'!G:G,MATCH($C835,'Policy Characteristics'!$C:$C,0))),"",INDEX('Policy Characteristics'!G:G,MATCH($C835,'Policy Characteristics'!$C:$C,0)))</f>
        <v>1</v>
      </c>
      <c r="N835" s="233">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28"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1322</v>
      </c>
      <c r="E836" t="s">
        <v>1686</v>
      </c>
      <c r="F836" t="s">
        <v>1284</v>
      </c>
      <c r="G836" s="88" t="s">
        <v>1693</v>
      </c>
      <c r="H836" s="15">
        <v>2010</v>
      </c>
      <c r="I836" s="241" t="s">
        <v>43</v>
      </c>
      <c r="J836" s="230"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3">
        <f>IF(ISBLANK(INDEX('Policy Characteristics'!F:F,MATCH($C836,'Policy Characteristics'!$C:$C,0))),"",INDEX('Policy Characteristics'!F:F,MATCH($C836,'Policy Characteristics'!$C:$C,0)))</f>
        <v>0</v>
      </c>
      <c r="M836" s="233">
        <f>IF(ISBLANK(INDEX('Policy Characteristics'!G:G,MATCH($C836,'Policy Characteristics'!$C:$C,0))),"",INDEX('Policy Characteristics'!G:G,MATCH($C836,'Policy Characteristics'!$C:$C,0)))</f>
        <v>1</v>
      </c>
      <c r="N836" s="233">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28"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1322</v>
      </c>
      <c r="E837" t="s">
        <v>1687</v>
      </c>
      <c r="F837" t="s">
        <v>1284</v>
      </c>
      <c r="G837" s="88" t="s">
        <v>1694</v>
      </c>
      <c r="H837" s="15">
        <v>2011</v>
      </c>
      <c r="I837" s="241" t="s">
        <v>43</v>
      </c>
      <c r="J837" s="230"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3">
        <f>IF(ISBLANK(INDEX('Policy Characteristics'!F:F,MATCH($C837,'Policy Characteristics'!$C:$C,0))),"",INDEX('Policy Characteristics'!F:F,MATCH($C837,'Policy Characteristics'!$C:$C,0)))</f>
        <v>0</v>
      </c>
      <c r="M837" s="233">
        <f>IF(ISBLANK(INDEX('Policy Characteristics'!G:G,MATCH($C837,'Policy Characteristics'!$C:$C,0))),"",INDEX('Policy Characteristics'!G:G,MATCH($C837,'Policy Characteristics'!$C:$C,0)))</f>
        <v>1</v>
      </c>
      <c r="N837" s="233">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28"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1322</v>
      </c>
      <c r="E838" t="s">
        <v>1688</v>
      </c>
      <c r="F838" t="s">
        <v>1284</v>
      </c>
      <c r="G838" s="88" t="s">
        <v>1695</v>
      </c>
      <c r="H838" s="15">
        <v>2012</v>
      </c>
      <c r="I838" s="241" t="s">
        <v>43</v>
      </c>
      <c r="J838" s="230"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3">
        <f>IF(ISBLANK(INDEX('Policy Characteristics'!F:F,MATCH($C838,'Policy Characteristics'!$C:$C,0))),"",INDEX('Policy Characteristics'!F:F,MATCH($C838,'Policy Characteristics'!$C:$C,0)))</f>
        <v>0</v>
      </c>
      <c r="M838" s="233">
        <f>IF(ISBLANK(INDEX('Policy Characteristics'!G:G,MATCH($C838,'Policy Characteristics'!$C:$C,0))),"",INDEX('Policy Characteristics'!G:G,MATCH($C838,'Policy Characteristics'!$C:$C,0)))</f>
        <v>1</v>
      </c>
      <c r="N838" s="233">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28"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1322</v>
      </c>
      <c r="E839" t="s">
        <v>1689</v>
      </c>
      <c r="F839" t="s">
        <v>1284</v>
      </c>
      <c r="G839" s="88" t="s">
        <v>1696</v>
      </c>
      <c r="H839" s="15">
        <v>2013</v>
      </c>
      <c r="I839" s="241" t="s">
        <v>43</v>
      </c>
      <c r="J839" s="230"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3">
        <f>IF(ISBLANK(INDEX('Policy Characteristics'!F:F,MATCH($C839,'Policy Characteristics'!$C:$C,0))),"",INDEX('Policy Characteristics'!F:F,MATCH($C839,'Policy Characteristics'!$C:$C,0)))</f>
        <v>0</v>
      </c>
      <c r="M839" s="233">
        <f>IF(ISBLANK(INDEX('Policy Characteristics'!G:G,MATCH($C839,'Policy Characteristics'!$C:$C,0))),"",INDEX('Policy Characteristics'!G:G,MATCH($C839,'Policy Characteristics'!$C:$C,0)))</f>
        <v>1</v>
      </c>
      <c r="N839" s="233">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28"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1322</v>
      </c>
      <c r="E840" t="s">
        <v>1690</v>
      </c>
      <c r="F840" t="s">
        <v>1284</v>
      </c>
      <c r="G840" s="88" t="s">
        <v>1697</v>
      </c>
      <c r="H840" s="15">
        <v>2014</v>
      </c>
      <c r="I840" s="241" t="s">
        <v>43</v>
      </c>
      <c r="J840" s="230"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3">
        <f>IF(ISBLANK(INDEX('Policy Characteristics'!F:F,MATCH($C840,'Policy Characteristics'!$C:$C,0))),"",INDEX('Policy Characteristics'!F:F,MATCH($C840,'Policy Characteristics'!$C:$C,0)))</f>
        <v>0</v>
      </c>
      <c r="M840" s="233">
        <f>IF(ISBLANK(INDEX('Policy Characteristics'!G:G,MATCH($C840,'Policy Characteristics'!$C:$C,0))),"",INDEX('Policy Characteristics'!G:G,MATCH($C840,'Policy Characteristics'!$C:$C,0)))</f>
        <v>1</v>
      </c>
      <c r="N840" s="233">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28"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1322</v>
      </c>
      <c r="E841" t="s">
        <v>1691</v>
      </c>
      <c r="F841" t="s">
        <v>1284</v>
      </c>
      <c r="G841" s="88" t="s">
        <v>1698</v>
      </c>
      <c r="H841" s="15">
        <v>2015</v>
      </c>
      <c r="I841" s="241" t="s">
        <v>43</v>
      </c>
      <c r="J841" s="230"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3">
        <f>IF(ISBLANK(INDEX('Policy Characteristics'!F:F,MATCH($C841,'Policy Characteristics'!$C:$C,0))),"",INDEX('Policy Characteristics'!F:F,MATCH($C841,'Policy Characteristics'!$C:$C,0)))</f>
        <v>0</v>
      </c>
      <c r="M841" s="233">
        <f>IF(ISBLANK(INDEX('Policy Characteristics'!G:G,MATCH($C841,'Policy Characteristics'!$C:$C,0))),"",INDEX('Policy Characteristics'!G:G,MATCH($C841,'Policy Characteristics'!$C:$C,0)))</f>
        <v>1</v>
      </c>
      <c r="N841" s="233">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28"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1322</v>
      </c>
      <c r="E842" t="s">
        <v>1692</v>
      </c>
      <c r="F842" t="s">
        <v>1284</v>
      </c>
      <c r="G842" s="88" t="s">
        <v>1699</v>
      </c>
      <c r="H842" s="15">
        <v>2016</v>
      </c>
      <c r="I842" s="241" t="s">
        <v>43</v>
      </c>
      <c r="J842" s="230"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3">
        <f>IF(ISBLANK(INDEX('Policy Characteristics'!F:F,MATCH($C842,'Policy Characteristics'!$C:$C,0))),"",INDEX('Policy Characteristics'!F:F,MATCH($C842,'Policy Characteristics'!$C:$C,0)))</f>
        <v>0</v>
      </c>
      <c r="M842" s="233">
        <f>IF(ISBLANK(INDEX('Policy Characteristics'!G:G,MATCH($C842,'Policy Characteristics'!$C:$C,0))),"",INDEX('Policy Characteristics'!G:G,MATCH($C842,'Policy Characteristics'!$C:$C,0)))</f>
        <v>1</v>
      </c>
      <c r="N842" s="233">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28"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1322</v>
      </c>
      <c r="E843" t="s">
        <v>1828</v>
      </c>
      <c r="F843" t="s">
        <v>1284</v>
      </c>
      <c r="G843" s="88" t="s">
        <v>1828</v>
      </c>
      <c r="H843" s="15">
        <v>2017</v>
      </c>
      <c r="I843" s="241" t="s">
        <v>43</v>
      </c>
      <c r="J843" s="230"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3">
        <f>IF(ISBLANK(INDEX('Policy Characteristics'!F:F,MATCH($C843,'Policy Characteristics'!$C:$C,0))),"",INDEX('Policy Characteristics'!F:F,MATCH($C843,'Policy Characteristics'!$C:$C,0)))</f>
        <v>0</v>
      </c>
      <c r="M843" s="233">
        <f>IF(ISBLANK(INDEX('Policy Characteristics'!G:G,MATCH($C843,'Policy Characteristics'!$C:$C,0))),"",INDEX('Policy Characteristics'!G:G,MATCH($C843,'Policy Characteristics'!$C:$C,0)))</f>
        <v>1</v>
      </c>
      <c r="N843" s="233">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28"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1323</v>
      </c>
      <c r="E844" t="s">
        <v>1686</v>
      </c>
      <c r="F844" t="s">
        <v>1326</v>
      </c>
      <c r="G844" s="88" t="s">
        <v>1693</v>
      </c>
      <c r="H844" s="15">
        <v>2018</v>
      </c>
      <c r="I844" s="241" t="s">
        <v>43</v>
      </c>
      <c r="J844" s="230"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3">
        <f>IF(ISBLANK(INDEX('Policy Characteristics'!F:F,MATCH($C844,'Policy Characteristics'!$C:$C,0))),"",INDEX('Policy Characteristics'!F:F,MATCH($C844,'Policy Characteristics'!$C:$C,0)))</f>
        <v>0</v>
      </c>
      <c r="M844" s="233">
        <f>IF(ISBLANK(INDEX('Policy Characteristics'!G:G,MATCH($C844,'Policy Characteristics'!$C:$C,0))),"",INDEX('Policy Characteristics'!G:G,MATCH($C844,'Policy Characteristics'!$C:$C,0)))</f>
        <v>1</v>
      </c>
      <c r="N844" s="233">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28"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1323</v>
      </c>
      <c r="E845" t="s">
        <v>1687</v>
      </c>
      <c r="F845" t="s">
        <v>1326</v>
      </c>
      <c r="G845" s="88" t="s">
        <v>1694</v>
      </c>
      <c r="H845" s="15">
        <v>2019</v>
      </c>
      <c r="I845" s="241" t="s">
        <v>43</v>
      </c>
      <c r="J845" s="230"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3">
        <f>IF(ISBLANK(INDEX('Policy Characteristics'!F:F,MATCH($C845,'Policy Characteristics'!$C:$C,0))),"",INDEX('Policy Characteristics'!F:F,MATCH($C845,'Policy Characteristics'!$C:$C,0)))</f>
        <v>0</v>
      </c>
      <c r="M845" s="233">
        <f>IF(ISBLANK(INDEX('Policy Characteristics'!G:G,MATCH($C845,'Policy Characteristics'!$C:$C,0))),"",INDEX('Policy Characteristics'!G:G,MATCH($C845,'Policy Characteristics'!$C:$C,0)))</f>
        <v>1</v>
      </c>
      <c r="N845" s="233">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28"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1323</v>
      </c>
      <c r="E846" t="s">
        <v>1688</v>
      </c>
      <c r="F846" t="s">
        <v>1326</v>
      </c>
      <c r="G846" s="88" t="s">
        <v>1695</v>
      </c>
      <c r="H846" s="15">
        <v>2020</v>
      </c>
      <c r="I846" s="241" t="s">
        <v>43</v>
      </c>
      <c r="J846" s="230"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3">
        <f>IF(ISBLANK(INDEX('Policy Characteristics'!F:F,MATCH($C846,'Policy Characteristics'!$C:$C,0))),"",INDEX('Policy Characteristics'!F:F,MATCH($C846,'Policy Characteristics'!$C:$C,0)))</f>
        <v>0</v>
      </c>
      <c r="M846" s="233">
        <f>IF(ISBLANK(INDEX('Policy Characteristics'!G:G,MATCH($C846,'Policy Characteristics'!$C:$C,0))),"",INDEX('Policy Characteristics'!G:G,MATCH($C846,'Policy Characteristics'!$C:$C,0)))</f>
        <v>1</v>
      </c>
      <c r="N846" s="233">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28"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1323</v>
      </c>
      <c r="E847" t="s">
        <v>1689</v>
      </c>
      <c r="F847" t="s">
        <v>1326</v>
      </c>
      <c r="G847" s="88" t="s">
        <v>1696</v>
      </c>
      <c r="H847" s="15">
        <v>2021</v>
      </c>
      <c r="I847" s="241" t="s">
        <v>43</v>
      </c>
      <c r="J847" s="230"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3">
        <f>IF(ISBLANK(INDEX('Policy Characteristics'!F:F,MATCH($C847,'Policy Characteristics'!$C:$C,0))),"",INDEX('Policy Characteristics'!F:F,MATCH($C847,'Policy Characteristics'!$C:$C,0)))</f>
        <v>0</v>
      </c>
      <c r="M847" s="233">
        <f>IF(ISBLANK(INDEX('Policy Characteristics'!G:G,MATCH($C847,'Policy Characteristics'!$C:$C,0))),"",INDEX('Policy Characteristics'!G:G,MATCH($C847,'Policy Characteristics'!$C:$C,0)))</f>
        <v>1</v>
      </c>
      <c r="N847" s="233">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28"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1323</v>
      </c>
      <c r="E848" t="s">
        <v>1690</v>
      </c>
      <c r="F848" t="s">
        <v>1326</v>
      </c>
      <c r="G848" s="88" t="s">
        <v>1697</v>
      </c>
      <c r="H848" s="15">
        <v>2022</v>
      </c>
      <c r="I848" s="241" t="s">
        <v>43</v>
      </c>
      <c r="J848" s="230"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3">
        <f>IF(ISBLANK(INDEX('Policy Characteristics'!F:F,MATCH($C848,'Policy Characteristics'!$C:$C,0))),"",INDEX('Policy Characteristics'!F:F,MATCH($C848,'Policy Characteristics'!$C:$C,0)))</f>
        <v>0</v>
      </c>
      <c r="M848" s="233">
        <f>IF(ISBLANK(INDEX('Policy Characteristics'!G:G,MATCH($C848,'Policy Characteristics'!$C:$C,0))),"",INDEX('Policy Characteristics'!G:G,MATCH($C848,'Policy Characteristics'!$C:$C,0)))</f>
        <v>1</v>
      </c>
      <c r="N848" s="233">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28"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1323</v>
      </c>
      <c r="E849" t="s">
        <v>1691</v>
      </c>
      <c r="F849" t="s">
        <v>1326</v>
      </c>
      <c r="G849" s="88" t="s">
        <v>1698</v>
      </c>
      <c r="H849" s="15">
        <v>2023</v>
      </c>
      <c r="I849" s="241" t="s">
        <v>43</v>
      </c>
      <c r="J849" s="230"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3">
        <f>IF(ISBLANK(INDEX('Policy Characteristics'!F:F,MATCH($C849,'Policy Characteristics'!$C:$C,0))),"",INDEX('Policy Characteristics'!F:F,MATCH($C849,'Policy Characteristics'!$C:$C,0)))</f>
        <v>0</v>
      </c>
      <c r="M849" s="233">
        <f>IF(ISBLANK(INDEX('Policy Characteristics'!G:G,MATCH($C849,'Policy Characteristics'!$C:$C,0))),"",INDEX('Policy Characteristics'!G:G,MATCH($C849,'Policy Characteristics'!$C:$C,0)))</f>
        <v>1</v>
      </c>
      <c r="N849" s="233">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28"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1323</v>
      </c>
      <c r="E850" t="s">
        <v>1692</v>
      </c>
      <c r="F850" t="s">
        <v>1326</v>
      </c>
      <c r="G850" s="88" t="s">
        <v>1699</v>
      </c>
      <c r="H850" s="15">
        <v>2024</v>
      </c>
      <c r="I850" s="241" t="s">
        <v>43</v>
      </c>
      <c r="J850" s="230"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3">
        <f>IF(ISBLANK(INDEX('Policy Characteristics'!F:F,MATCH($C850,'Policy Characteristics'!$C:$C,0))),"",INDEX('Policy Characteristics'!F:F,MATCH($C850,'Policy Characteristics'!$C:$C,0)))</f>
        <v>0</v>
      </c>
      <c r="M850" s="233">
        <f>IF(ISBLANK(INDEX('Policy Characteristics'!G:G,MATCH($C850,'Policy Characteristics'!$C:$C,0))),"",INDEX('Policy Characteristics'!G:G,MATCH($C850,'Policy Characteristics'!$C:$C,0)))</f>
        <v>1</v>
      </c>
      <c r="N850" s="233">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28"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1323</v>
      </c>
      <c r="E851" t="s">
        <v>1828</v>
      </c>
      <c r="F851" t="s">
        <v>1326</v>
      </c>
      <c r="G851" s="88" t="s">
        <v>1828</v>
      </c>
      <c r="H851" s="15">
        <v>2025</v>
      </c>
      <c r="I851" s="241" t="s">
        <v>43</v>
      </c>
      <c r="J851" s="230"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3">
        <f>IF(ISBLANK(INDEX('Policy Characteristics'!F:F,MATCH($C851,'Policy Characteristics'!$C:$C,0))),"",INDEX('Policy Characteristics'!F:F,MATCH($C851,'Policy Characteristics'!$C:$C,0)))</f>
        <v>0</v>
      </c>
      <c r="M851" s="233">
        <f>IF(ISBLANK(INDEX('Policy Characteristics'!G:G,MATCH($C851,'Policy Characteristics'!$C:$C,0))),"",INDEX('Policy Characteristics'!G:G,MATCH($C851,'Policy Characteristics'!$C:$C,0)))</f>
        <v>1</v>
      </c>
      <c r="N851" s="233">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28"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1324</v>
      </c>
      <c r="E852" t="s">
        <v>1686</v>
      </c>
      <c r="F852" t="s">
        <v>1285</v>
      </c>
      <c r="G852" s="88" t="s">
        <v>1693</v>
      </c>
      <c r="H852" s="15">
        <v>2026</v>
      </c>
      <c r="I852" s="241" t="s">
        <v>43</v>
      </c>
      <c r="J852" s="230"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3">
        <f>IF(ISBLANK(INDEX('Policy Characteristics'!F:F,MATCH($C852,'Policy Characteristics'!$C:$C,0))),"",INDEX('Policy Characteristics'!F:F,MATCH($C852,'Policy Characteristics'!$C:$C,0)))</f>
        <v>0</v>
      </c>
      <c r="M852" s="233">
        <f>IF(ISBLANK(INDEX('Policy Characteristics'!G:G,MATCH($C852,'Policy Characteristics'!$C:$C,0))),"",INDEX('Policy Characteristics'!G:G,MATCH($C852,'Policy Characteristics'!$C:$C,0)))</f>
        <v>1</v>
      </c>
      <c r="N852" s="233">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28"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1324</v>
      </c>
      <c r="E853" t="s">
        <v>1687</v>
      </c>
      <c r="F853" t="s">
        <v>1285</v>
      </c>
      <c r="G853" s="88" t="s">
        <v>1694</v>
      </c>
      <c r="H853" s="15">
        <v>2027</v>
      </c>
      <c r="I853" s="241" t="s">
        <v>43</v>
      </c>
      <c r="J853" s="230"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3">
        <f>IF(ISBLANK(INDEX('Policy Characteristics'!F:F,MATCH($C853,'Policy Characteristics'!$C:$C,0))),"",INDEX('Policy Characteristics'!F:F,MATCH($C853,'Policy Characteristics'!$C:$C,0)))</f>
        <v>0</v>
      </c>
      <c r="M853" s="233">
        <f>IF(ISBLANK(INDEX('Policy Characteristics'!G:G,MATCH($C853,'Policy Characteristics'!$C:$C,0))),"",INDEX('Policy Characteristics'!G:G,MATCH($C853,'Policy Characteristics'!$C:$C,0)))</f>
        <v>1</v>
      </c>
      <c r="N853" s="233">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28"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1324</v>
      </c>
      <c r="E854" t="s">
        <v>1688</v>
      </c>
      <c r="F854" t="s">
        <v>1285</v>
      </c>
      <c r="G854" s="88" t="s">
        <v>1695</v>
      </c>
      <c r="H854" s="15">
        <v>2028</v>
      </c>
      <c r="I854" s="241" t="s">
        <v>43</v>
      </c>
      <c r="J854" s="230"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3">
        <f>IF(ISBLANK(INDEX('Policy Characteristics'!F:F,MATCH($C854,'Policy Characteristics'!$C:$C,0))),"",INDEX('Policy Characteristics'!F:F,MATCH($C854,'Policy Characteristics'!$C:$C,0)))</f>
        <v>0</v>
      </c>
      <c r="M854" s="233">
        <f>IF(ISBLANK(INDEX('Policy Characteristics'!G:G,MATCH($C854,'Policy Characteristics'!$C:$C,0))),"",INDEX('Policy Characteristics'!G:G,MATCH($C854,'Policy Characteristics'!$C:$C,0)))</f>
        <v>1</v>
      </c>
      <c r="N854" s="233">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28"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1324</v>
      </c>
      <c r="E855" t="s">
        <v>1689</v>
      </c>
      <c r="F855" t="s">
        <v>1285</v>
      </c>
      <c r="G855" s="88" t="s">
        <v>1696</v>
      </c>
      <c r="H855" s="15">
        <v>2029</v>
      </c>
      <c r="I855" s="241" t="s">
        <v>43</v>
      </c>
      <c r="J855" s="230"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3">
        <f>IF(ISBLANK(INDEX('Policy Characteristics'!F:F,MATCH($C855,'Policy Characteristics'!$C:$C,0))),"",INDEX('Policy Characteristics'!F:F,MATCH($C855,'Policy Characteristics'!$C:$C,0)))</f>
        <v>0</v>
      </c>
      <c r="M855" s="233">
        <f>IF(ISBLANK(INDEX('Policy Characteristics'!G:G,MATCH($C855,'Policy Characteristics'!$C:$C,0))),"",INDEX('Policy Characteristics'!G:G,MATCH($C855,'Policy Characteristics'!$C:$C,0)))</f>
        <v>1</v>
      </c>
      <c r="N855" s="233">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28"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1324</v>
      </c>
      <c r="E856" t="s">
        <v>1690</v>
      </c>
      <c r="F856" t="s">
        <v>1285</v>
      </c>
      <c r="G856" s="88" t="s">
        <v>1697</v>
      </c>
      <c r="H856" s="15">
        <v>2030</v>
      </c>
      <c r="I856" s="241" t="s">
        <v>43</v>
      </c>
      <c r="J856" s="230"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3">
        <f>IF(ISBLANK(INDEX('Policy Characteristics'!F:F,MATCH($C856,'Policy Characteristics'!$C:$C,0))),"",INDEX('Policy Characteristics'!F:F,MATCH($C856,'Policy Characteristics'!$C:$C,0)))</f>
        <v>0</v>
      </c>
      <c r="M856" s="233">
        <f>IF(ISBLANK(INDEX('Policy Characteristics'!G:G,MATCH($C856,'Policy Characteristics'!$C:$C,0))),"",INDEX('Policy Characteristics'!G:G,MATCH($C856,'Policy Characteristics'!$C:$C,0)))</f>
        <v>1</v>
      </c>
      <c r="N856" s="233">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28"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1324</v>
      </c>
      <c r="E857" t="s">
        <v>1691</v>
      </c>
      <c r="F857" t="s">
        <v>1285</v>
      </c>
      <c r="G857" s="88" t="s">
        <v>1698</v>
      </c>
      <c r="H857" s="15">
        <v>2031</v>
      </c>
      <c r="I857" s="241" t="s">
        <v>43</v>
      </c>
      <c r="J857" s="230"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3">
        <f>IF(ISBLANK(INDEX('Policy Characteristics'!F:F,MATCH($C857,'Policy Characteristics'!$C:$C,0))),"",INDEX('Policy Characteristics'!F:F,MATCH($C857,'Policy Characteristics'!$C:$C,0)))</f>
        <v>0</v>
      </c>
      <c r="M857" s="233">
        <f>IF(ISBLANK(INDEX('Policy Characteristics'!G:G,MATCH($C857,'Policy Characteristics'!$C:$C,0))),"",INDEX('Policy Characteristics'!G:G,MATCH($C857,'Policy Characteristics'!$C:$C,0)))</f>
        <v>1</v>
      </c>
      <c r="N857" s="233">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28"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1324</v>
      </c>
      <c r="E858" t="s">
        <v>1692</v>
      </c>
      <c r="F858" t="s">
        <v>1285</v>
      </c>
      <c r="G858" s="88" t="s">
        <v>1699</v>
      </c>
      <c r="H858" s="15">
        <v>2032</v>
      </c>
      <c r="I858" s="241" t="s">
        <v>43</v>
      </c>
      <c r="J858" s="230"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3">
        <f>IF(ISBLANK(INDEX('Policy Characteristics'!F:F,MATCH($C858,'Policy Characteristics'!$C:$C,0))),"",INDEX('Policy Characteristics'!F:F,MATCH($C858,'Policy Characteristics'!$C:$C,0)))</f>
        <v>0</v>
      </c>
      <c r="M858" s="233">
        <f>IF(ISBLANK(INDEX('Policy Characteristics'!G:G,MATCH($C858,'Policy Characteristics'!$C:$C,0))),"",INDEX('Policy Characteristics'!G:G,MATCH($C858,'Policy Characteristics'!$C:$C,0)))</f>
        <v>1</v>
      </c>
      <c r="N858" s="233">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28"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1324</v>
      </c>
      <c r="E859" t="s">
        <v>1828</v>
      </c>
      <c r="F859" t="s">
        <v>1285</v>
      </c>
      <c r="G859" s="88" t="s">
        <v>1828</v>
      </c>
      <c r="H859" s="15">
        <v>2033</v>
      </c>
      <c r="I859" s="241" t="s">
        <v>43</v>
      </c>
      <c r="J859" s="230"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3">
        <f>IF(ISBLANK(INDEX('Policy Characteristics'!F:F,MATCH($C859,'Policy Characteristics'!$C:$C,0))),"",INDEX('Policy Characteristics'!F:F,MATCH($C859,'Policy Characteristics'!$C:$C,0)))</f>
        <v>0</v>
      </c>
      <c r="M859" s="233">
        <f>IF(ISBLANK(INDEX('Policy Characteristics'!G:G,MATCH($C859,'Policy Characteristics'!$C:$C,0))),"",INDEX('Policy Characteristics'!G:G,MATCH($C859,'Policy Characteristics'!$C:$C,0)))</f>
        <v>1</v>
      </c>
      <c r="N859" s="233">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28" t="str">
        <f>IF(ISBLANK(INDEX('Policy Characteristics'!B:B,MATCH($C860,'Policy Characteristics'!$C:$C,0))),"",INDEX('Policy Characteristics'!B:B,MATCH($C860,'Policy Characteristics'!$C:$C,0)))</f>
        <v>F-Gas Substitution</v>
      </c>
      <c r="C860" s="143" t="s">
        <v>1016</v>
      </c>
      <c r="D860" s="78"/>
      <c r="E860" s="78"/>
      <c r="F860" s="78"/>
      <c r="G860" s="78"/>
      <c r="H860" s="80">
        <v>58</v>
      </c>
      <c r="I860" s="241" t="s">
        <v>43</v>
      </c>
      <c r="J860" s="230"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3">
        <f>IF(ISBLANK(INDEX('Policy Characteristics'!F:F,MATCH($C860,'Policy Characteristics'!$C:$C,0))),"",INDEX('Policy Characteristics'!F:F,MATCH($C860,'Policy Characteristics'!$C:$C,0)))</f>
        <v>0</v>
      </c>
      <c r="M860" s="233">
        <f>IF(ISBLANK(INDEX('Policy Characteristics'!G:G,MATCH($C860,'Policy Characteristics'!$C:$C,0))),"",INDEX('Policy Characteristics'!G:G,MATCH($C860,'Policy Characteristics'!$C:$C,0)))</f>
        <v>1</v>
      </c>
      <c r="N860" s="233">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28" t="str">
        <f>IF(ISBLANK(INDEX('Policy Characteristics'!B:B,MATCH($C861,'Policy Characteristics'!$C:$C,0))),"",INDEX('Policy Characteristics'!B:B,MATCH($C861,'Policy Characteristics'!$C:$C,0)))</f>
        <v>F-Gas Destruction</v>
      </c>
      <c r="C861" s="143" t="s">
        <v>1017</v>
      </c>
      <c r="D861" s="78"/>
      <c r="E861" s="78"/>
      <c r="F861" s="78"/>
      <c r="G861" s="78"/>
      <c r="H861" s="80">
        <v>510</v>
      </c>
      <c r="I861" s="241" t="s">
        <v>43</v>
      </c>
      <c r="J861" s="230"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3">
        <f>IF(ISBLANK(INDEX('Policy Characteristics'!F:F,MATCH($C861,'Policy Characteristics'!$C:$C,0))),"",INDEX('Policy Characteristics'!F:F,MATCH($C861,'Policy Characteristics'!$C:$C,0)))</f>
        <v>0</v>
      </c>
      <c r="M861" s="233">
        <f>IF(ISBLANK(INDEX('Policy Characteristics'!G:G,MATCH($C861,'Policy Characteristics'!$C:$C,0))),"",INDEX('Policy Characteristics'!G:G,MATCH($C861,'Policy Characteristics'!$C:$C,0)))</f>
        <v>1</v>
      </c>
      <c r="N861" s="233">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28" t="str">
        <f>IF(ISBLANK(INDEX('Policy Characteristics'!B:B,MATCH($C862,'Policy Characteristics'!$C:$C,0))),"",INDEX('Policy Characteristics'!B:B,MATCH($C862,'Policy Characteristics'!$C:$C,0)))</f>
        <v>F-Gas Recovery</v>
      </c>
      <c r="C862" s="143" t="s">
        <v>1018</v>
      </c>
      <c r="D862" s="78"/>
      <c r="E862" s="78"/>
      <c r="F862" s="78"/>
      <c r="G862" s="78"/>
      <c r="H862" s="80">
        <v>511</v>
      </c>
      <c r="I862" s="241" t="s">
        <v>43</v>
      </c>
      <c r="J862" s="230"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3">
        <f>IF(ISBLANK(INDEX('Policy Characteristics'!F:F,MATCH($C862,'Policy Characteristics'!$C:$C,0))),"",INDEX('Policy Characteristics'!F:F,MATCH($C862,'Policy Characteristics'!$C:$C,0)))</f>
        <v>0</v>
      </c>
      <c r="M862" s="233">
        <f>IF(ISBLANK(INDEX('Policy Characteristics'!G:G,MATCH($C862,'Policy Characteristics'!$C:$C,0))),"",INDEX('Policy Characteristics'!G:G,MATCH($C862,'Policy Characteristics'!$C:$C,0)))</f>
        <v>1</v>
      </c>
      <c r="N862" s="233">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28" t="str">
        <f>IF(ISBLANK(INDEX('Policy Characteristics'!B:B,MATCH($C863,'Policy Characteristics'!$C:$C,0))),"",INDEX('Policy Characteristics'!B:B,MATCH($C863,'Policy Characteristics'!$C:$C,0)))</f>
        <v>F-Gas Eqpt. Maintenance &amp; Retrofits</v>
      </c>
      <c r="C863" s="143" t="s">
        <v>1019</v>
      </c>
      <c r="D863" s="78" t="s">
        <v>1309</v>
      </c>
      <c r="E863" s="78"/>
      <c r="F863" t="s">
        <v>819</v>
      </c>
      <c r="G863" s="78"/>
      <c r="H863" s="80">
        <v>512</v>
      </c>
      <c r="I863" s="241" t="s">
        <v>43</v>
      </c>
      <c r="J863" s="230"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3">
        <f>IF(ISBLANK(INDEX('Policy Characteristics'!F:F,MATCH($C863,'Policy Characteristics'!$C:$C,0))),"",INDEX('Policy Characteristics'!F:F,MATCH($C863,'Policy Characteristics'!$C:$C,0)))</f>
        <v>0</v>
      </c>
      <c r="M863" s="233">
        <f>IF(ISBLANK(INDEX('Policy Characteristics'!G:G,MATCH($C863,'Policy Characteristics'!$C:$C,0))),"",INDEX('Policy Characteristics'!G:G,MATCH($C863,'Policy Characteristics'!$C:$C,0)))</f>
        <v>1</v>
      </c>
      <c r="N863" s="233">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28" t="str">
        <f>IF(ISBLANK(INDEX('Policy Characteristics'!B:B,MATCH($C864,'Policy Characteristics'!$C:$C,0))),"",INDEX('Policy Characteristics'!B:B,MATCH($C864,'Policy Characteristics'!$C:$C,0)))</f>
        <v>F-Gas Eqpt. Maintenance &amp; Retrofits</v>
      </c>
      <c r="C864" s="143" t="s">
        <v>1019</v>
      </c>
      <c r="D864" s="78" t="s">
        <v>1314</v>
      </c>
      <c r="E864" s="78"/>
      <c r="F864" t="s">
        <v>1276</v>
      </c>
      <c r="G864" s="78"/>
      <c r="H864" s="80">
        <v>1653</v>
      </c>
      <c r="I864" s="241" t="s">
        <v>43</v>
      </c>
      <c r="J864" s="230"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3">
        <f>IF(ISBLANK(INDEX('Policy Characteristics'!F:F,MATCH($C864,'Policy Characteristics'!$C:$C,0))),"",INDEX('Policy Characteristics'!F:F,MATCH($C864,'Policy Characteristics'!$C:$C,0)))</f>
        <v>0</v>
      </c>
      <c r="M864" s="233">
        <f>IF(ISBLANK(INDEX('Policy Characteristics'!G:G,MATCH($C864,'Policy Characteristics'!$C:$C,0))),"",INDEX('Policy Characteristics'!G:G,MATCH($C864,'Policy Characteristics'!$C:$C,0)))</f>
        <v>1</v>
      </c>
      <c r="N864" s="233">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28" t="str">
        <f>IF(ISBLANK(INDEX('Policy Characteristics'!B:B,MATCH($C865,'Policy Characteristics'!$C:$C,0))),"",INDEX('Policy Characteristics'!B:B,MATCH($C865,'Policy Characteristics'!$C:$C,0)))</f>
        <v>Feedstock Shifting</v>
      </c>
      <c r="C865" t="s">
        <v>1929</v>
      </c>
      <c r="D865" s="88" t="s">
        <v>1300</v>
      </c>
      <c r="E865" s="88" t="s">
        <v>642</v>
      </c>
      <c r="F865" t="s">
        <v>1325</v>
      </c>
      <c r="G865" s="88" t="s">
        <v>648</v>
      </c>
      <c r="H865" s="80">
        <v>2460</v>
      </c>
      <c r="I865" s="241" t="s">
        <v>44</v>
      </c>
      <c r="J865" s="230"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3">
        <f>IF(ISBLANK(INDEX('Policy Characteristics'!F:F,MATCH($C865,'Policy Characteristics'!$C:$C,0))),"",INDEX('Policy Characteristics'!F:F,MATCH($C865,'Policy Characteristics'!$C:$C,0)))</f>
        <v>0</v>
      </c>
      <c r="M865" s="233">
        <f>IF(ISBLANK(INDEX('Policy Characteristics'!G:G,MATCH($C865,'Policy Characteristics'!$C:$C,0))),"",INDEX('Policy Characteristics'!G:G,MATCH($C865,'Policy Characteristics'!$C:$C,0)))</f>
        <v>1</v>
      </c>
      <c r="N865" s="233">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28" t="str">
        <f>IF(ISBLANK(INDEX('Policy Characteristics'!B:B,MATCH($C866,'Policy Characteristics'!$C:$C,0))),"",INDEX('Policy Characteristics'!B:B,MATCH($C866,'Policy Characteristics'!$C:$C,0)))</f>
        <v>Feedstock Shifting</v>
      </c>
      <c r="C866" s="76" t="str">
        <f>C$865</f>
        <v>Fraction of Feedstock Shifted</v>
      </c>
      <c r="D866" s="88" t="s">
        <v>1300</v>
      </c>
      <c r="E866" s="88" t="s">
        <v>643</v>
      </c>
      <c r="F866" t="s">
        <v>1325</v>
      </c>
      <c r="G866" s="88" t="s">
        <v>651</v>
      </c>
      <c r="H866" s="80">
        <v>2461</v>
      </c>
      <c r="I866" s="241" t="s">
        <v>44</v>
      </c>
      <c r="J866" s="230"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3">
        <f>IF(ISBLANK(INDEX('Policy Characteristics'!F:F,MATCH($C866,'Policy Characteristics'!$C:$C,0))),"",INDEX('Policy Characteristics'!F:F,MATCH($C866,'Policy Characteristics'!$C:$C,0)))</f>
        <v>0</v>
      </c>
      <c r="M866" s="233">
        <f>IF(ISBLANK(INDEX('Policy Characteristics'!G:G,MATCH($C866,'Policy Characteristics'!$C:$C,0))),"",INDEX('Policy Characteristics'!G:G,MATCH($C866,'Policy Characteristics'!$C:$C,0)))</f>
        <v>1</v>
      </c>
      <c r="N866" s="233">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28" t="str">
        <f>IF(ISBLANK(INDEX('Policy Characteristics'!B:B,MATCH($C867,'Policy Characteristics'!$C:$C,0))),"",INDEX('Policy Characteristics'!B:B,MATCH($C867,'Policy Characteristics'!$C:$C,0)))</f>
        <v>Feedstock Shifting</v>
      </c>
      <c r="C867" s="76" t="str">
        <f t="shared" ref="C867:C930" si="31">C$865</f>
        <v>Fraction of Feedstock Shifted</v>
      </c>
      <c r="D867" s="88" t="s">
        <v>1300</v>
      </c>
      <c r="E867" s="88" t="s">
        <v>644</v>
      </c>
      <c r="F867" t="s">
        <v>1325</v>
      </c>
      <c r="G867" s="88" t="s">
        <v>652</v>
      </c>
      <c r="H867" s="80">
        <v>2462</v>
      </c>
      <c r="I867" s="241" t="s">
        <v>44</v>
      </c>
      <c r="J867" s="230"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3">
        <f>IF(ISBLANK(INDEX('Policy Characteristics'!F:F,MATCH($C867,'Policy Characteristics'!$C:$C,0))),"",INDEX('Policy Characteristics'!F:F,MATCH($C867,'Policy Characteristics'!$C:$C,0)))</f>
        <v>0</v>
      </c>
      <c r="M867" s="233">
        <f>IF(ISBLANK(INDEX('Policy Characteristics'!G:G,MATCH($C867,'Policy Characteristics'!$C:$C,0))),"",INDEX('Policy Characteristics'!G:G,MATCH($C867,'Policy Characteristics'!$C:$C,0)))</f>
        <v>1</v>
      </c>
      <c r="N867" s="233">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28" t="str">
        <f>IF(ISBLANK(INDEX('Policy Characteristics'!B:B,MATCH($C868,'Policy Characteristics'!$C:$C,0))),"",INDEX('Policy Characteristics'!B:B,MATCH($C868,'Policy Characteristics'!$C:$C,0)))</f>
        <v>Feedstock Shifting</v>
      </c>
      <c r="C868" s="76" t="str">
        <f t="shared" si="31"/>
        <v>Fraction of Feedstock Shifted</v>
      </c>
      <c r="D868" s="88" t="s">
        <v>1300</v>
      </c>
      <c r="E868" s="88" t="s">
        <v>645</v>
      </c>
      <c r="F868" t="s">
        <v>1325</v>
      </c>
      <c r="G868" s="88" t="s">
        <v>649</v>
      </c>
      <c r="H868" s="80">
        <v>2463</v>
      </c>
      <c r="I868" s="241" t="s">
        <v>44</v>
      </c>
      <c r="J868" s="230"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3">
        <f>IF(ISBLANK(INDEX('Policy Characteristics'!F:F,MATCH($C868,'Policy Characteristics'!$C:$C,0))),"",INDEX('Policy Characteristics'!F:F,MATCH($C868,'Policy Characteristics'!$C:$C,0)))</f>
        <v>0</v>
      </c>
      <c r="M868" s="233">
        <f>IF(ISBLANK(INDEX('Policy Characteristics'!G:G,MATCH($C868,'Policy Characteristics'!$C:$C,0))),"",INDEX('Policy Characteristics'!G:G,MATCH($C868,'Policy Characteristics'!$C:$C,0)))</f>
        <v>1</v>
      </c>
      <c r="N868" s="233">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28" t="str">
        <f>IF(ISBLANK(INDEX('Policy Characteristics'!B:B,MATCH($C869,'Policy Characteristics'!$C:$C,0))),"",INDEX('Policy Characteristics'!B:B,MATCH($C869,'Policy Characteristics'!$C:$C,0)))</f>
        <v>Feedstock Shifting</v>
      </c>
      <c r="C869" s="76" t="str">
        <f t="shared" si="31"/>
        <v>Fraction of Feedstock Shifted</v>
      </c>
      <c r="D869" s="88" t="s">
        <v>1300</v>
      </c>
      <c r="E869" s="88" t="s">
        <v>646</v>
      </c>
      <c r="F869" t="s">
        <v>1325</v>
      </c>
      <c r="G869" s="88" t="s">
        <v>650</v>
      </c>
      <c r="H869" s="80">
        <v>2464</v>
      </c>
      <c r="I869" s="241" t="s">
        <v>44</v>
      </c>
      <c r="J869" s="230"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3">
        <f>IF(ISBLANK(INDEX('Policy Characteristics'!F:F,MATCH($C869,'Policy Characteristics'!$C:$C,0))),"",INDEX('Policy Characteristics'!F:F,MATCH($C869,'Policy Characteristics'!$C:$C,0)))</f>
        <v>0</v>
      </c>
      <c r="M869" s="233">
        <f>IF(ISBLANK(INDEX('Policy Characteristics'!G:G,MATCH($C869,'Policy Characteristics'!$C:$C,0))),"",INDEX('Policy Characteristics'!G:G,MATCH($C869,'Policy Characteristics'!$C:$C,0)))</f>
        <v>1</v>
      </c>
      <c r="N869" s="233">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28" t="str">
        <f>IF(ISBLANK(INDEX('Policy Characteristics'!B:B,MATCH($C870,'Policy Characteristics'!$C:$C,0))),"",INDEX('Policy Characteristics'!B:B,MATCH($C870,'Policy Characteristics'!$C:$C,0)))</f>
        <v>Feedstock Shifting</v>
      </c>
      <c r="C870" s="76" t="str">
        <f t="shared" si="31"/>
        <v>Fraction of Feedstock Shifted</v>
      </c>
      <c r="D870" s="88" t="s">
        <v>1300</v>
      </c>
      <c r="E870" s="88" t="s">
        <v>647</v>
      </c>
      <c r="F870" t="s">
        <v>1325</v>
      </c>
      <c r="G870" s="88" t="s">
        <v>653</v>
      </c>
      <c r="H870" s="80">
        <v>2465</v>
      </c>
      <c r="I870" s="241" t="s">
        <v>44</v>
      </c>
      <c r="J870" s="230"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3">
        <f>IF(ISBLANK(INDEX('Policy Characteristics'!F:F,MATCH($C870,'Policy Characteristics'!$C:$C,0))),"",INDEX('Policy Characteristics'!F:F,MATCH($C870,'Policy Characteristics'!$C:$C,0)))</f>
        <v>0</v>
      </c>
      <c r="M870" s="233">
        <f>IF(ISBLANK(INDEX('Policy Characteristics'!G:G,MATCH($C870,'Policy Characteristics'!$C:$C,0))),"",INDEX('Policy Characteristics'!G:G,MATCH($C870,'Policy Characteristics'!$C:$C,0)))</f>
        <v>1</v>
      </c>
      <c r="N870" s="233">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28" t="str">
        <f>IF(ISBLANK(INDEX('Policy Characteristics'!B:B,MATCH($C871,'Policy Characteristics'!$C:$C,0))),"",INDEX('Policy Characteristics'!B:B,MATCH($C871,'Policy Characteristics'!$C:$C,0)))</f>
        <v>Feedstock Shifting</v>
      </c>
      <c r="C871" s="76" t="str">
        <f t="shared" si="31"/>
        <v>Fraction of Feedstock Shifted</v>
      </c>
      <c r="D871" s="88" t="s">
        <v>1300</v>
      </c>
      <c r="E871" s="88" t="s">
        <v>946</v>
      </c>
      <c r="F871" t="s">
        <v>1325</v>
      </c>
      <c r="G871" s="88" t="s">
        <v>949</v>
      </c>
      <c r="H871" s="80">
        <v>2466</v>
      </c>
      <c r="I871" s="241" t="s">
        <v>44</v>
      </c>
      <c r="J871" s="230"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3">
        <f>IF(ISBLANK(INDEX('Policy Characteristics'!F:F,MATCH($C871,'Policy Characteristics'!$C:$C,0))),"",INDEX('Policy Characteristics'!F:F,MATCH($C871,'Policy Characteristics'!$C:$C,0)))</f>
        <v>0</v>
      </c>
      <c r="M871" s="233">
        <f>IF(ISBLANK(INDEX('Policy Characteristics'!G:G,MATCH($C871,'Policy Characteristics'!$C:$C,0))),"",INDEX('Policy Characteristics'!G:G,MATCH($C871,'Policy Characteristics'!$C:$C,0)))</f>
        <v>1</v>
      </c>
      <c r="N871" s="233">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28" t="str">
        <f>IF(ISBLANK(INDEX('Policy Characteristics'!B:B,MATCH($C872,'Policy Characteristics'!$C:$C,0))),"",INDEX('Policy Characteristics'!B:B,MATCH($C872,'Policy Characteristics'!$C:$C,0)))</f>
        <v>Feedstock Shifting</v>
      </c>
      <c r="C872" s="76" t="str">
        <f t="shared" si="31"/>
        <v>Fraction of Feedstock Shifted</v>
      </c>
      <c r="D872" s="88" t="s">
        <v>1300</v>
      </c>
      <c r="E872" s="88" t="s">
        <v>947</v>
      </c>
      <c r="F872" t="s">
        <v>1325</v>
      </c>
      <c r="G872" s="88" t="s">
        <v>951</v>
      </c>
      <c r="H872" s="80">
        <v>2467</v>
      </c>
      <c r="I872" s="241" t="s">
        <v>44</v>
      </c>
      <c r="J872" s="230"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3">
        <f>IF(ISBLANK(INDEX('Policy Characteristics'!F:F,MATCH($C872,'Policy Characteristics'!$C:$C,0))),"",INDEX('Policy Characteristics'!F:F,MATCH($C872,'Policy Characteristics'!$C:$C,0)))</f>
        <v>0</v>
      </c>
      <c r="M872" s="233">
        <f>IF(ISBLANK(INDEX('Policy Characteristics'!G:G,MATCH($C872,'Policy Characteristics'!$C:$C,0))),"",INDEX('Policy Characteristics'!G:G,MATCH($C872,'Policy Characteristics'!$C:$C,0)))</f>
        <v>1</v>
      </c>
      <c r="N872" s="233">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28" t="str">
        <f>IF(ISBLANK(INDEX('Policy Characteristics'!B:B,MATCH($C873,'Policy Characteristics'!$C:$C,0))),"",INDEX('Policy Characteristics'!B:B,MATCH($C873,'Policy Characteristics'!$C:$C,0)))</f>
        <v>Feedstock Shifting</v>
      </c>
      <c r="C873" s="76" t="str">
        <f t="shared" si="31"/>
        <v>Fraction of Feedstock Shifted</v>
      </c>
      <c r="D873" s="88" t="s">
        <v>1300</v>
      </c>
      <c r="E873" s="88" t="s">
        <v>948</v>
      </c>
      <c r="F873" t="s">
        <v>1325</v>
      </c>
      <c r="G873" s="88" t="s">
        <v>952</v>
      </c>
      <c r="H873" s="80">
        <v>2468</v>
      </c>
      <c r="I873" s="241" t="s">
        <v>44</v>
      </c>
      <c r="J873" s="230"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3">
        <f>IF(ISBLANK(INDEX('Policy Characteristics'!F:F,MATCH($C873,'Policy Characteristics'!$C:$C,0))),"",INDEX('Policy Characteristics'!F:F,MATCH($C873,'Policy Characteristics'!$C:$C,0)))</f>
        <v>0</v>
      </c>
      <c r="M873" s="233">
        <f>IF(ISBLANK(INDEX('Policy Characteristics'!G:G,MATCH($C873,'Policy Characteristics'!$C:$C,0))),"",INDEX('Policy Characteristics'!G:G,MATCH($C873,'Policy Characteristics'!$C:$C,0)))</f>
        <v>1</v>
      </c>
      <c r="N873" s="233">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28" t="str">
        <f>IF(ISBLANK(INDEX('Policy Characteristics'!B:B,MATCH($C874,'Policy Characteristics'!$C:$C,0))),"",INDEX('Policy Characteristics'!B:B,MATCH($C874,'Policy Characteristics'!$C:$C,0)))</f>
        <v>Feedstock Shifting</v>
      </c>
      <c r="C874" s="76" t="str">
        <f t="shared" si="31"/>
        <v>Fraction of Feedstock Shifted</v>
      </c>
      <c r="D874" s="88" t="s">
        <v>1300</v>
      </c>
      <c r="E874" s="88" t="s">
        <v>945</v>
      </c>
      <c r="F874" t="s">
        <v>1325</v>
      </c>
      <c r="G874" s="88" t="s">
        <v>950</v>
      </c>
      <c r="H874" s="80">
        <v>2469</v>
      </c>
      <c r="I874" s="241" t="s">
        <v>44</v>
      </c>
      <c r="J874" s="230"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3">
        <f>IF(ISBLANK(INDEX('Policy Characteristics'!F:F,MATCH($C874,'Policy Characteristics'!$C:$C,0))),"",INDEX('Policy Characteristics'!F:F,MATCH($C874,'Policy Characteristics'!$C:$C,0)))</f>
        <v>0</v>
      </c>
      <c r="M874" s="233">
        <f>IF(ISBLANK(INDEX('Policy Characteristics'!G:G,MATCH($C874,'Policy Characteristics'!$C:$C,0))),"",INDEX('Policy Characteristics'!G:G,MATCH($C874,'Policy Characteristics'!$C:$C,0)))</f>
        <v>1</v>
      </c>
      <c r="N874" s="233">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28" t="str">
        <f>IF(ISBLANK(INDEX('Policy Characteristics'!B:B,MATCH($C875,'Policy Characteristics'!$C:$C,0))),"",INDEX('Policy Characteristics'!B:B,MATCH($C875,'Policy Characteristics'!$C:$C,0)))</f>
        <v>Feedstock Shifting</v>
      </c>
      <c r="C875" s="76" t="str">
        <f t="shared" si="31"/>
        <v>Fraction of Feedstock Shifted</v>
      </c>
      <c r="D875" s="78" t="s">
        <v>1301</v>
      </c>
      <c r="E875" s="88" t="s">
        <v>642</v>
      </c>
      <c r="F875" t="s">
        <v>999</v>
      </c>
      <c r="G875" s="88" t="s">
        <v>648</v>
      </c>
      <c r="H875" s="80">
        <v>2470</v>
      </c>
      <c r="I875" s="241" t="s">
        <v>44</v>
      </c>
      <c r="J875" s="230"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3">
        <f>IF(ISBLANK(INDEX('Policy Characteristics'!F:F,MATCH($C875,'Policy Characteristics'!$C:$C,0))),"",INDEX('Policy Characteristics'!F:F,MATCH($C875,'Policy Characteristics'!$C:$C,0)))</f>
        <v>0</v>
      </c>
      <c r="M875" s="233">
        <f>IF(ISBLANK(INDEX('Policy Characteristics'!G:G,MATCH($C875,'Policy Characteristics'!$C:$C,0))),"",INDEX('Policy Characteristics'!G:G,MATCH($C875,'Policy Characteristics'!$C:$C,0)))</f>
        <v>1</v>
      </c>
      <c r="N875" s="233">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28" t="str">
        <f>IF(ISBLANK(INDEX('Policy Characteristics'!B:B,MATCH($C876,'Policy Characteristics'!$C:$C,0))),"",INDEX('Policy Characteristics'!B:B,MATCH($C876,'Policy Characteristics'!$C:$C,0)))</f>
        <v>Feedstock Shifting</v>
      </c>
      <c r="C876" s="76" t="str">
        <f t="shared" si="31"/>
        <v>Fraction of Feedstock Shifted</v>
      </c>
      <c r="D876" s="78" t="s">
        <v>1301</v>
      </c>
      <c r="E876" s="88" t="s">
        <v>643</v>
      </c>
      <c r="F876" t="s">
        <v>999</v>
      </c>
      <c r="G876" s="88" t="s">
        <v>651</v>
      </c>
      <c r="H876" s="80">
        <v>2471</v>
      </c>
      <c r="I876" s="241" t="s">
        <v>44</v>
      </c>
      <c r="J876" s="230"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3">
        <f>IF(ISBLANK(INDEX('Policy Characteristics'!F:F,MATCH($C876,'Policy Characteristics'!$C:$C,0))),"",INDEX('Policy Characteristics'!F:F,MATCH($C876,'Policy Characteristics'!$C:$C,0)))</f>
        <v>0</v>
      </c>
      <c r="M876" s="233">
        <f>IF(ISBLANK(INDEX('Policy Characteristics'!G:G,MATCH($C876,'Policy Characteristics'!$C:$C,0))),"",INDEX('Policy Characteristics'!G:G,MATCH($C876,'Policy Characteristics'!$C:$C,0)))</f>
        <v>1</v>
      </c>
      <c r="N876" s="233">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28" t="str">
        <f>IF(ISBLANK(INDEX('Policy Characteristics'!B:B,MATCH($C877,'Policy Characteristics'!$C:$C,0))),"",INDEX('Policy Characteristics'!B:B,MATCH($C877,'Policy Characteristics'!$C:$C,0)))</f>
        <v>Feedstock Shifting</v>
      </c>
      <c r="C877" s="76" t="str">
        <f t="shared" si="31"/>
        <v>Fraction of Feedstock Shifted</v>
      </c>
      <c r="D877" s="78" t="s">
        <v>1301</v>
      </c>
      <c r="E877" s="88" t="s">
        <v>644</v>
      </c>
      <c r="F877" t="s">
        <v>999</v>
      </c>
      <c r="G877" s="88" t="s">
        <v>652</v>
      </c>
      <c r="H877" s="80">
        <v>2472</v>
      </c>
      <c r="I877" s="241" t="s">
        <v>44</v>
      </c>
      <c r="J877" s="230"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3">
        <f>IF(ISBLANK(INDEX('Policy Characteristics'!F:F,MATCH($C877,'Policy Characteristics'!$C:$C,0))),"",INDEX('Policy Characteristics'!F:F,MATCH($C877,'Policy Characteristics'!$C:$C,0)))</f>
        <v>0</v>
      </c>
      <c r="M877" s="233">
        <f>IF(ISBLANK(INDEX('Policy Characteristics'!G:G,MATCH($C877,'Policy Characteristics'!$C:$C,0))),"",INDEX('Policy Characteristics'!G:G,MATCH($C877,'Policy Characteristics'!$C:$C,0)))</f>
        <v>1</v>
      </c>
      <c r="N877" s="233">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28" t="str">
        <f>IF(ISBLANK(INDEX('Policy Characteristics'!B:B,MATCH($C878,'Policy Characteristics'!$C:$C,0))),"",INDEX('Policy Characteristics'!B:B,MATCH($C878,'Policy Characteristics'!$C:$C,0)))</f>
        <v>Feedstock Shifting</v>
      </c>
      <c r="C878" s="76" t="str">
        <f t="shared" si="31"/>
        <v>Fraction of Feedstock Shifted</v>
      </c>
      <c r="D878" s="78" t="s">
        <v>1301</v>
      </c>
      <c r="E878" s="88" t="s">
        <v>645</v>
      </c>
      <c r="F878" t="s">
        <v>999</v>
      </c>
      <c r="G878" s="88" t="s">
        <v>649</v>
      </c>
      <c r="H878" s="80">
        <v>2473</v>
      </c>
      <c r="I878" s="241" t="s">
        <v>44</v>
      </c>
      <c r="J878" s="230"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3">
        <f>IF(ISBLANK(INDEX('Policy Characteristics'!F:F,MATCH($C878,'Policy Characteristics'!$C:$C,0))),"",INDEX('Policy Characteristics'!F:F,MATCH($C878,'Policy Characteristics'!$C:$C,0)))</f>
        <v>0</v>
      </c>
      <c r="M878" s="233">
        <f>IF(ISBLANK(INDEX('Policy Characteristics'!G:G,MATCH($C878,'Policy Characteristics'!$C:$C,0))),"",INDEX('Policy Characteristics'!G:G,MATCH($C878,'Policy Characteristics'!$C:$C,0)))</f>
        <v>1</v>
      </c>
      <c r="N878" s="233">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28" t="str">
        <f>IF(ISBLANK(INDEX('Policy Characteristics'!B:B,MATCH($C879,'Policy Characteristics'!$C:$C,0))),"",INDEX('Policy Characteristics'!B:B,MATCH($C879,'Policy Characteristics'!$C:$C,0)))</f>
        <v>Feedstock Shifting</v>
      </c>
      <c r="C879" s="76" t="str">
        <f t="shared" si="31"/>
        <v>Fraction of Feedstock Shifted</v>
      </c>
      <c r="D879" s="78" t="s">
        <v>1301</v>
      </c>
      <c r="E879" s="88" t="s">
        <v>646</v>
      </c>
      <c r="F879" t="s">
        <v>999</v>
      </c>
      <c r="G879" s="88" t="s">
        <v>650</v>
      </c>
      <c r="H879" s="80">
        <v>2474</v>
      </c>
      <c r="I879" s="241" t="s">
        <v>44</v>
      </c>
      <c r="J879" s="230"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3">
        <f>IF(ISBLANK(INDEX('Policy Characteristics'!F:F,MATCH($C879,'Policy Characteristics'!$C:$C,0))),"",INDEX('Policy Characteristics'!F:F,MATCH($C879,'Policy Characteristics'!$C:$C,0)))</f>
        <v>0</v>
      </c>
      <c r="M879" s="233">
        <f>IF(ISBLANK(INDEX('Policy Characteristics'!G:G,MATCH($C879,'Policy Characteristics'!$C:$C,0))),"",INDEX('Policy Characteristics'!G:G,MATCH($C879,'Policy Characteristics'!$C:$C,0)))</f>
        <v>1</v>
      </c>
      <c r="N879" s="233">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28" t="str">
        <f>IF(ISBLANK(INDEX('Policy Characteristics'!B:B,MATCH($C880,'Policy Characteristics'!$C:$C,0))),"",INDEX('Policy Characteristics'!B:B,MATCH($C880,'Policy Characteristics'!$C:$C,0)))</f>
        <v>Feedstock Shifting</v>
      </c>
      <c r="C880" s="76" t="str">
        <f t="shared" si="31"/>
        <v>Fraction of Feedstock Shifted</v>
      </c>
      <c r="D880" s="78" t="s">
        <v>1301</v>
      </c>
      <c r="E880" s="88" t="s">
        <v>647</v>
      </c>
      <c r="F880" t="s">
        <v>999</v>
      </c>
      <c r="G880" s="88" t="s">
        <v>653</v>
      </c>
      <c r="H880" s="80">
        <v>2475</v>
      </c>
      <c r="I880" s="241" t="s">
        <v>44</v>
      </c>
      <c r="J880" s="230"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3">
        <f>IF(ISBLANK(INDEX('Policy Characteristics'!F:F,MATCH($C880,'Policy Characteristics'!$C:$C,0))),"",INDEX('Policy Characteristics'!F:F,MATCH($C880,'Policy Characteristics'!$C:$C,0)))</f>
        <v>0</v>
      </c>
      <c r="M880" s="233">
        <f>IF(ISBLANK(INDEX('Policy Characteristics'!G:G,MATCH($C880,'Policy Characteristics'!$C:$C,0))),"",INDEX('Policy Characteristics'!G:G,MATCH($C880,'Policy Characteristics'!$C:$C,0)))</f>
        <v>1</v>
      </c>
      <c r="N880" s="233">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28" t="str">
        <f>IF(ISBLANK(INDEX('Policy Characteristics'!B:B,MATCH($C881,'Policy Characteristics'!$C:$C,0))),"",INDEX('Policy Characteristics'!B:B,MATCH($C881,'Policy Characteristics'!$C:$C,0)))</f>
        <v>Feedstock Shifting</v>
      </c>
      <c r="C881" s="76" t="str">
        <f t="shared" si="31"/>
        <v>Fraction of Feedstock Shifted</v>
      </c>
      <c r="D881" s="78" t="s">
        <v>1301</v>
      </c>
      <c r="E881" s="88" t="s">
        <v>946</v>
      </c>
      <c r="F881" t="s">
        <v>999</v>
      </c>
      <c r="G881" s="88" t="s">
        <v>949</v>
      </c>
      <c r="H881" s="80">
        <v>2476</v>
      </c>
      <c r="I881" s="241" t="s">
        <v>44</v>
      </c>
      <c r="J881" s="230"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3">
        <f>IF(ISBLANK(INDEX('Policy Characteristics'!F:F,MATCH($C881,'Policy Characteristics'!$C:$C,0))),"",INDEX('Policy Characteristics'!F:F,MATCH($C881,'Policy Characteristics'!$C:$C,0)))</f>
        <v>0</v>
      </c>
      <c r="M881" s="233">
        <f>IF(ISBLANK(INDEX('Policy Characteristics'!G:G,MATCH($C881,'Policy Characteristics'!$C:$C,0))),"",INDEX('Policy Characteristics'!G:G,MATCH($C881,'Policy Characteristics'!$C:$C,0)))</f>
        <v>1</v>
      </c>
      <c r="N881" s="233">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28" t="str">
        <f>IF(ISBLANK(INDEX('Policy Characteristics'!B:B,MATCH($C882,'Policy Characteristics'!$C:$C,0))),"",INDEX('Policy Characteristics'!B:B,MATCH($C882,'Policy Characteristics'!$C:$C,0)))</f>
        <v>Feedstock Shifting</v>
      </c>
      <c r="C882" s="76" t="str">
        <f t="shared" si="31"/>
        <v>Fraction of Feedstock Shifted</v>
      </c>
      <c r="D882" s="78" t="s">
        <v>1301</v>
      </c>
      <c r="E882" s="88" t="s">
        <v>947</v>
      </c>
      <c r="F882" t="s">
        <v>999</v>
      </c>
      <c r="G882" s="88" t="s">
        <v>951</v>
      </c>
      <c r="H882" s="80">
        <v>2477</v>
      </c>
      <c r="I882" s="241" t="s">
        <v>44</v>
      </c>
      <c r="J882" s="230"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3">
        <f>IF(ISBLANK(INDEX('Policy Characteristics'!F:F,MATCH($C882,'Policy Characteristics'!$C:$C,0))),"",INDEX('Policy Characteristics'!F:F,MATCH($C882,'Policy Characteristics'!$C:$C,0)))</f>
        <v>0</v>
      </c>
      <c r="M882" s="233">
        <f>IF(ISBLANK(INDEX('Policy Characteristics'!G:G,MATCH($C882,'Policy Characteristics'!$C:$C,0))),"",INDEX('Policy Characteristics'!G:G,MATCH($C882,'Policy Characteristics'!$C:$C,0)))</f>
        <v>1</v>
      </c>
      <c r="N882" s="233">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28" t="str">
        <f>IF(ISBLANK(INDEX('Policy Characteristics'!B:B,MATCH($C883,'Policy Characteristics'!$C:$C,0))),"",INDEX('Policy Characteristics'!B:B,MATCH($C883,'Policy Characteristics'!$C:$C,0)))</f>
        <v>Feedstock Shifting</v>
      </c>
      <c r="C883" s="76" t="str">
        <f t="shared" si="31"/>
        <v>Fraction of Feedstock Shifted</v>
      </c>
      <c r="D883" s="78" t="s">
        <v>1301</v>
      </c>
      <c r="E883" s="88" t="s">
        <v>948</v>
      </c>
      <c r="F883" t="s">
        <v>999</v>
      </c>
      <c r="G883" s="88" t="s">
        <v>952</v>
      </c>
      <c r="H883" s="80">
        <v>2478</v>
      </c>
      <c r="I883" s="241" t="s">
        <v>44</v>
      </c>
      <c r="J883" s="230"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3">
        <f>IF(ISBLANK(INDEX('Policy Characteristics'!F:F,MATCH($C883,'Policy Characteristics'!$C:$C,0))),"",INDEX('Policy Characteristics'!F:F,MATCH($C883,'Policy Characteristics'!$C:$C,0)))</f>
        <v>0</v>
      </c>
      <c r="M883" s="233">
        <f>IF(ISBLANK(INDEX('Policy Characteristics'!G:G,MATCH($C883,'Policy Characteristics'!$C:$C,0))),"",INDEX('Policy Characteristics'!G:G,MATCH($C883,'Policy Characteristics'!$C:$C,0)))</f>
        <v>1</v>
      </c>
      <c r="N883" s="233">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28" t="str">
        <f>IF(ISBLANK(INDEX('Policy Characteristics'!B:B,MATCH($C884,'Policy Characteristics'!$C:$C,0))),"",INDEX('Policy Characteristics'!B:B,MATCH($C884,'Policy Characteristics'!$C:$C,0)))</f>
        <v>Feedstock Shifting</v>
      </c>
      <c r="C884" s="76" t="str">
        <f t="shared" si="31"/>
        <v>Fraction of Feedstock Shifted</v>
      </c>
      <c r="D884" s="78" t="s">
        <v>1301</v>
      </c>
      <c r="E884" s="88" t="s">
        <v>945</v>
      </c>
      <c r="F884" t="s">
        <v>999</v>
      </c>
      <c r="G884" s="88" t="s">
        <v>950</v>
      </c>
      <c r="H884" s="80">
        <v>2479</v>
      </c>
      <c r="I884" s="241" t="s">
        <v>44</v>
      </c>
      <c r="J884" s="230"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3">
        <f>IF(ISBLANK(INDEX('Policy Characteristics'!F:F,MATCH($C884,'Policy Characteristics'!$C:$C,0))),"",INDEX('Policy Characteristics'!F:F,MATCH($C884,'Policy Characteristics'!$C:$C,0)))</f>
        <v>0</v>
      </c>
      <c r="M884" s="233">
        <f>IF(ISBLANK(INDEX('Policy Characteristics'!G:G,MATCH($C884,'Policy Characteristics'!$C:$C,0))),"",INDEX('Policy Characteristics'!G:G,MATCH($C884,'Policy Characteristics'!$C:$C,0)))</f>
        <v>1</v>
      </c>
      <c r="N884" s="233">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28" t="str">
        <f>IF(ISBLANK(INDEX('Policy Characteristics'!B:B,MATCH($C885,'Policy Characteristics'!$C:$C,0))),"",INDEX('Policy Characteristics'!B:B,MATCH($C885,'Policy Characteristics'!$C:$C,0)))</f>
        <v>Feedstock Shifting</v>
      </c>
      <c r="C885" s="76" t="str">
        <f t="shared" si="31"/>
        <v>Fraction of Feedstock Shifted</v>
      </c>
      <c r="D885" s="78" t="s">
        <v>1302</v>
      </c>
      <c r="E885" s="88" t="s">
        <v>642</v>
      </c>
      <c r="F885" t="s">
        <v>1266</v>
      </c>
      <c r="G885" s="88" t="s">
        <v>648</v>
      </c>
      <c r="H885" s="80">
        <v>2480</v>
      </c>
      <c r="I885" s="241" t="s">
        <v>44</v>
      </c>
      <c r="J885" s="230"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3">
        <f>IF(ISBLANK(INDEX('Policy Characteristics'!F:F,MATCH($C885,'Policy Characteristics'!$C:$C,0))),"",INDEX('Policy Characteristics'!F:F,MATCH($C885,'Policy Characteristics'!$C:$C,0)))</f>
        <v>0</v>
      </c>
      <c r="M885" s="233">
        <f>IF(ISBLANK(INDEX('Policy Characteristics'!G:G,MATCH($C885,'Policy Characteristics'!$C:$C,0))),"",INDEX('Policy Characteristics'!G:G,MATCH($C885,'Policy Characteristics'!$C:$C,0)))</f>
        <v>1</v>
      </c>
      <c r="N885" s="233">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28" t="str">
        <f>IF(ISBLANK(INDEX('Policy Characteristics'!B:B,MATCH($C886,'Policy Characteristics'!$C:$C,0))),"",INDEX('Policy Characteristics'!B:B,MATCH($C886,'Policy Characteristics'!$C:$C,0)))</f>
        <v>Feedstock Shifting</v>
      </c>
      <c r="C886" s="76" t="str">
        <f t="shared" si="31"/>
        <v>Fraction of Feedstock Shifted</v>
      </c>
      <c r="D886" s="78" t="s">
        <v>1302</v>
      </c>
      <c r="E886" s="88" t="s">
        <v>643</v>
      </c>
      <c r="F886" t="s">
        <v>1266</v>
      </c>
      <c r="G886" s="88" t="s">
        <v>651</v>
      </c>
      <c r="H886" s="80">
        <v>2481</v>
      </c>
      <c r="I886" s="241" t="s">
        <v>44</v>
      </c>
      <c r="J886" s="230"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3">
        <f>IF(ISBLANK(INDEX('Policy Characteristics'!F:F,MATCH($C886,'Policy Characteristics'!$C:$C,0))),"",INDEX('Policy Characteristics'!F:F,MATCH($C886,'Policy Characteristics'!$C:$C,0)))</f>
        <v>0</v>
      </c>
      <c r="M886" s="233">
        <f>IF(ISBLANK(INDEX('Policy Characteristics'!G:G,MATCH($C886,'Policy Characteristics'!$C:$C,0))),"",INDEX('Policy Characteristics'!G:G,MATCH($C886,'Policy Characteristics'!$C:$C,0)))</f>
        <v>1</v>
      </c>
      <c r="N886" s="233">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28" t="str">
        <f>IF(ISBLANK(INDEX('Policy Characteristics'!B:B,MATCH($C887,'Policy Characteristics'!$C:$C,0))),"",INDEX('Policy Characteristics'!B:B,MATCH($C887,'Policy Characteristics'!$C:$C,0)))</f>
        <v>Feedstock Shifting</v>
      </c>
      <c r="C887" s="76" t="str">
        <f t="shared" si="31"/>
        <v>Fraction of Feedstock Shifted</v>
      </c>
      <c r="D887" s="78" t="s">
        <v>1302</v>
      </c>
      <c r="E887" s="88" t="s">
        <v>644</v>
      </c>
      <c r="F887" t="s">
        <v>1266</v>
      </c>
      <c r="G887" s="88" t="s">
        <v>652</v>
      </c>
      <c r="H887" s="80">
        <v>2482</v>
      </c>
      <c r="I887" s="241" t="s">
        <v>44</v>
      </c>
      <c r="J887" s="230"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3">
        <f>IF(ISBLANK(INDEX('Policy Characteristics'!F:F,MATCH($C887,'Policy Characteristics'!$C:$C,0))),"",INDEX('Policy Characteristics'!F:F,MATCH($C887,'Policy Characteristics'!$C:$C,0)))</f>
        <v>0</v>
      </c>
      <c r="M887" s="233">
        <f>IF(ISBLANK(INDEX('Policy Characteristics'!G:G,MATCH($C887,'Policy Characteristics'!$C:$C,0))),"",INDEX('Policy Characteristics'!G:G,MATCH($C887,'Policy Characteristics'!$C:$C,0)))</f>
        <v>1</v>
      </c>
      <c r="N887" s="233">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28" t="str">
        <f>IF(ISBLANK(INDEX('Policy Characteristics'!B:B,MATCH($C888,'Policy Characteristics'!$C:$C,0))),"",INDEX('Policy Characteristics'!B:B,MATCH($C888,'Policy Characteristics'!$C:$C,0)))</f>
        <v>Feedstock Shifting</v>
      </c>
      <c r="C888" s="76" t="str">
        <f t="shared" si="31"/>
        <v>Fraction of Feedstock Shifted</v>
      </c>
      <c r="D888" s="78" t="s">
        <v>1302</v>
      </c>
      <c r="E888" s="88" t="s">
        <v>645</v>
      </c>
      <c r="F888" t="s">
        <v>1266</v>
      </c>
      <c r="G888" s="88" t="s">
        <v>649</v>
      </c>
      <c r="H888" s="80">
        <v>2483</v>
      </c>
      <c r="I888" s="241" t="s">
        <v>44</v>
      </c>
      <c r="J888" s="230"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3">
        <f>IF(ISBLANK(INDEX('Policy Characteristics'!F:F,MATCH($C888,'Policy Characteristics'!$C:$C,0))),"",INDEX('Policy Characteristics'!F:F,MATCH($C888,'Policy Characteristics'!$C:$C,0)))</f>
        <v>0</v>
      </c>
      <c r="M888" s="233">
        <f>IF(ISBLANK(INDEX('Policy Characteristics'!G:G,MATCH($C888,'Policy Characteristics'!$C:$C,0))),"",INDEX('Policy Characteristics'!G:G,MATCH($C888,'Policy Characteristics'!$C:$C,0)))</f>
        <v>1</v>
      </c>
      <c r="N888" s="233">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28" t="str">
        <f>IF(ISBLANK(INDEX('Policy Characteristics'!B:B,MATCH($C889,'Policy Characteristics'!$C:$C,0))),"",INDEX('Policy Characteristics'!B:B,MATCH($C889,'Policy Characteristics'!$C:$C,0)))</f>
        <v>Feedstock Shifting</v>
      </c>
      <c r="C889" s="76" t="str">
        <f t="shared" si="31"/>
        <v>Fraction of Feedstock Shifted</v>
      </c>
      <c r="D889" s="78" t="s">
        <v>1302</v>
      </c>
      <c r="E889" s="88" t="s">
        <v>646</v>
      </c>
      <c r="F889" t="s">
        <v>1266</v>
      </c>
      <c r="G889" s="88" t="s">
        <v>650</v>
      </c>
      <c r="H889" s="80">
        <v>2484</v>
      </c>
      <c r="I889" s="241" t="s">
        <v>44</v>
      </c>
      <c r="J889" s="230"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3">
        <f>IF(ISBLANK(INDEX('Policy Characteristics'!F:F,MATCH($C889,'Policy Characteristics'!$C:$C,0))),"",INDEX('Policy Characteristics'!F:F,MATCH($C889,'Policy Characteristics'!$C:$C,0)))</f>
        <v>0</v>
      </c>
      <c r="M889" s="233">
        <f>IF(ISBLANK(INDEX('Policy Characteristics'!G:G,MATCH($C889,'Policy Characteristics'!$C:$C,0))),"",INDEX('Policy Characteristics'!G:G,MATCH($C889,'Policy Characteristics'!$C:$C,0)))</f>
        <v>1</v>
      </c>
      <c r="N889" s="233">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28" t="str">
        <f>IF(ISBLANK(INDEX('Policy Characteristics'!B:B,MATCH($C890,'Policy Characteristics'!$C:$C,0))),"",INDEX('Policy Characteristics'!B:B,MATCH($C890,'Policy Characteristics'!$C:$C,0)))</f>
        <v>Feedstock Shifting</v>
      </c>
      <c r="C890" s="76" t="str">
        <f t="shared" si="31"/>
        <v>Fraction of Feedstock Shifted</v>
      </c>
      <c r="D890" s="78" t="s">
        <v>1302</v>
      </c>
      <c r="E890" s="88" t="s">
        <v>647</v>
      </c>
      <c r="F890" t="s">
        <v>1266</v>
      </c>
      <c r="G890" s="88" t="s">
        <v>653</v>
      </c>
      <c r="H890" s="80">
        <v>2485</v>
      </c>
      <c r="I890" s="241" t="s">
        <v>44</v>
      </c>
      <c r="J890" s="230"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3">
        <f>IF(ISBLANK(INDEX('Policy Characteristics'!F:F,MATCH($C890,'Policy Characteristics'!$C:$C,0))),"",INDEX('Policy Characteristics'!F:F,MATCH($C890,'Policy Characteristics'!$C:$C,0)))</f>
        <v>0</v>
      </c>
      <c r="M890" s="233">
        <f>IF(ISBLANK(INDEX('Policy Characteristics'!G:G,MATCH($C890,'Policy Characteristics'!$C:$C,0))),"",INDEX('Policy Characteristics'!G:G,MATCH($C890,'Policy Characteristics'!$C:$C,0)))</f>
        <v>1</v>
      </c>
      <c r="N890" s="233">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28" t="str">
        <f>IF(ISBLANK(INDEX('Policy Characteristics'!B:B,MATCH($C891,'Policy Characteristics'!$C:$C,0))),"",INDEX('Policy Characteristics'!B:B,MATCH($C891,'Policy Characteristics'!$C:$C,0)))</f>
        <v>Feedstock Shifting</v>
      </c>
      <c r="C891" s="76" t="str">
        <f t="shared" si="31"/>
        <v>Fraction of Feedstock Shifted</v>
      </c>
      <c r="D891" s="78" t="s">
        <v>1302</v>
      </c>
      <c r="E891" s="88" t="s">
        <v>946</v>
      </c>
      <c r="F891" t="s">
        <v>1266</v>
      </c>
      <c r="G891" s="88" t="s">
        <v>949</v>
      </c>
      <c r="H891" s="80">
        <v>2486</v>
      </c>
      <c r="I891" s="241" t="s">
        <v>44</v>
      </c>
      <c r="J891" s="230"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3">
        <f>IF(ISBLANK(INDEX('Policy Characteristics'!F:F,MATCH($C891,'Policy Characteristics'!$C:$C,0))),"",INDEX('Policy Characteristics'!F:F,MATCH($C891,'Policy Characteristics'!$C:$C,0)))</f>
        <v>0</v>
      </c>
      <c r="M891" s="233">
        <f>IF(ISBLANK(INDEX('Policy Characteristics'!G:G,MATCH($C891,'Policy Characteristics'!$C:$C,0))),"",INDEX('Policy Characteristics'!G:G,MATCH($C891,'Policy Characteristics'!$C:$C,0)))</f>
        <v>1</v>
      </c>
      <c r="N891" s="233">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28" t="str">
        <f>IF(ISBLANK(INDEX('Policy Characteristics'!B:B,MATCH($C892,'Policy Characteristics'!$C:$C,0))),"",INDEX('Policy Characteristics'!B:B,MATCH($C892,'Policy Characteristics'!$C:$C,0)))</f>
        <v>Feedstock Shifting</v>
      </c>
      <c r="C892" s="76" t="str">
        <f t="shared" si="31"/>
        <v>Fraction of Feedstock Shifted</v>
      </c>
      <c r="D892" s="78" t="s">
        <v>1302</v>
      </c>
      <c r="E892" s="88" t="s">
        <v>947</v>
      </c>
      <c r="F892" t="s">
        <v>1266</v>
      </c>
      <c r="G892" s="88" t="s">
        <v>951</v>
      </c>
      <c r="H892" s="80">
        <v>2487</v>
      </c>
      <c r="I892" s="241" t="s">
        <v>44</v>
      </c>
      <c r="J892" s="230"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3">
        <f>IF(ISBLANK(INDEX('Policy Characteristics'!F:F,MATCH($C892,'Policy Characteristics'!$C:$C,0))),"",INDEX('Policy Characteristics'!F:F,MATCH($C892,'Policy Characteristics'!$C:$C,0)))</f>
        <v>0</v>
      </c>
      <c r="M892" s="233">
        <f>IF(ISBLANK(INDEX('Policy Characteristics'!G:G,MATCH($C892,'Policy Characteristics'!$C:$C,0))),"",INDEX('Policy Characteristics'!G:G,MATCH($C892,'Policy Characteristics'!$C:$C,0)))</f>
        <v>1</v>
      </c>
      <c r="N892" s="233">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28" t="str">
        <f>IF(ISBLANK(INDEX('Policy Characteristics'!B:B,MATCH($C893,'Policy Characteristics'!$C:$C,0))),"",INDEX('Policy Characteristics'!B:B,MATCH($C893,'Policy Characteristics'!$C:$C,0)))</f>
        <v>Feedstock Shifting</v>
      </c>
      <c r="C893" s="76" t="str">
        <f t="shared" si="31"/>
        <v>Fraction of Feedstock Shifted</v>
      </c>
      <c r="D893" s="78" t="s">
        <v>1302</v>
      </c>
      <c r="E893" s="88" t="s">
        <v>948</v>
      </c>
      <c r="F893" t="s">
        <v>1266</v>
      </c>
      <c r="G893" s="88" t="s">
        <v>952</v>
      </c>
      <c r="H893" s="80">
        <v>2488</v>
      </c>
      <c r="I893" s="241" t="s">
        <v>44</v>
      </c>
      <c r="J893" s="230"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3">
        <f>IF(ISBLANK(INDEX('Policy Characteristics'!F:F,MATCH($C893,'Policy Characteristics'!$C:$C,0))),"",INDEX('Policy Characteristics'!F:F,MATCH($C893,'Policy Characteristics'!$C:$C,0)))</f>
        <v>0</v>
      </c>
      <c r="M893" s="233">
        <f>IF(ISBLANK(INDEX('Policy Characteristics'!G:G,MATCH($C893,'Policy Characteristics'!$C:$C,0))),"",INDEX('Policy Characteristics'!G:G,MATCH($C893,'Policy Characteristics'!$C:$C,0)))</f>
        <v>1</v>
      </c>
      <c r="N893" s="233">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28" t="str">
        <f>IF(ISBLANK(INDEX('Policy Characteristics'!B:B,MATCH($C894,'Policy Characteristics'!$C:$C,0))),"",INDEX('Policy Characteristics'!B:B,MATCH($C894,'Policy Characteristics'!$C:$C,0)))</f>
        <v>Feedstock Shifting</v>
      </c>
      <c r="C894" s="76" t="str">
        <f t="shared" si="31"/>
        <v>Fraction of Feedstock Shifted</v>
      </c>
      <c r="D894" s="78" t="s">
        <v>1302</v>
      </c>
      <c r="E894" s="88" t="s">
        <v>945</v>
      </c>
      <c r="F894" t="s">
        <v>1266</v>
      </c>
      <c r="G894" s="88" t="s">
        <v>950</v>
      </c>
      <c r="H894" s="80">
        <v>2489</v>
      </c>
      <c r="I894" s="241" t="s">
        <v>44</v>
      </c>
      <c r="J894" s="230"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3">
        <f>IF(ISBLANK(INDEX('Policy Characteristics'!F:F,MATCH($C894,'Policy Characteristics'!$C:$C,0))),"",INDEX('Policy Characteristics'!F:F,MATCH($C894,'Policy Characteristics'!$C:$C,0)))</f>
        <v>0</v>
      </c>
      <c r="M894" s="233">
        <f>IF(ISBLANK(INDEX('Policy Characteristics'!G:G,MATCH($C894,'Policy Characteristics'!$C:$C,0))),"",INDEX('Policy Characteristics'!G:G,MATCH($C894,'Policy Characteristics'!$C:$C,0)))</f>
        <v>1</v>
      </c>
      <c r="N894" s="233">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28" t="str">
        <f>IF(ISBLANK(INDEX('Policy Characteristics'!B:B,MATCH($C895,'Policy Characteristics'!$C:$C,0))),"",INDEX('Policy Characteristics'!B:B,MATCH($C895,'Policy Characteristics'!$C:$C,0)))</f>
        <v>Feedstock Shifting</v>
      </c>
      <c r="C895" s="76" t="str">
        <f t="shared" si="31"/>
        <v>Fraction of Feedstock Shifted</v>
      </c>
      <c r="D895" s="78" t="s">
        <v>1303</v>
      </c>
      <c r="E895" s="88" t="s">
        <v>642</v>
      </c>
      <c r="F895" t="s">
        <v>1267</v>
      </c>
      <c r="G895" s="88" t="s">
        <v>648</v>
      </c>
      <c r="H895" s="80">
        <v>2490</v>
      </c>
      <c r="I895" s="241" t="s">
        <v>44</v>
      </c>
      <c r="J895" s="230"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3">
        <f>IF(ISBLANK(INDEX('Policy Characteristics'!F:F,MATCH($C895,'Policy Characteristics'!$C:$C,0))),"",INDEX('Policy Characteristics'!F:F,MATCH($C895,'Policy Characteristics'!$C:$C,0)))</f>
        <v>0</v>
      </c>
      <c r="M895" s="233">
        <f>IF(ISBLANK(INDEX('Policy Characteristics'!G:G,MATCH($C895,'Policy Characteristics'!$C:$C,0))),"",INDEX('Policy Characteristics'!G:G,MATCH($C895,'Policy Characteristics'!$C:$C,0)))</f>
        <v>1</v>
      </c>
      <c r="N895" s="233">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28" t="str">
        <f>IF(ISBLANK(INDEX('Policy Characteristics'!B:B,MATCH($C896,'Policy Characteristics'!$C:$C,0))),"",INDEX('Policy Characteristics'!B:B,MATCH($C896,'Policy Characteristics'!$C:$C,0)))</f>
        <v>Feedstock Shifting</v>
      </c>
      <c r="C896" s="76" t="str">
        <f t="shared" si="31"/>
        <v>Fraction of Feedstock Shifted</v>
      </c>
      <c r="D896" s="78" t="s">
        <v>1303</v>
      </c>
      <c r="E896" s="88" t="s">
        <v>643</v>
      </c>
      <c r="F896" t="s">
        <v>1267</v>
      </c>
      <c r="G896" s="88" t="s">
        <v>651</v>
      </c>
      <c r="H896" s="80">
        <v>2491</v>
      </c>
      <c r="I896" s="241" t="s">
        <v>44</v>
      </c>
      <c r="J896" s="230"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3">
        <f>IF(ISBLANK(INDEX('Policy Characteristics'!F:F,MATCH($C896,'Policy Characteristics'!$C:$C,0))),"",INDEX('Policy Characteristics'!F:F,MATCH($C896,'Policy Characteristics'!$C:$C,0)))</f>
        <v>0</v>
      </c>
      <c r="M896" s="233">
        <f>IF(ISBLANK(INDEX('Policy Characteristics'!G:G,MATCH($C896,'Policy Characteristics'!$C:$C,0))),"",INDEX('Policy Characteristics'!G:G,MATCH($C896,'Policy Characteristics'!$C:$C,0)))</f>
        <v>1</v>
      </c>
      <c r="N896" s="233">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28" t="str">
        <f>IF(ISBLANK(INDEX('Policy Characteristics'!B:B,MATCH($C897,'Policy Characteristics'!$C:$C,0))),"",INDEX('Policy Characteristics'!B:B,MATCH($C897,'Policy Characteristics'!$C:$C,0)))</f>
        <v>Feedstock Shifting</v>
      </c>
      <c r="C897" s="76" t="str">
        <f t="shared" si="31"/>
        <v>Fraction of Feedstock Shifted</v>
      </c>
      <c r="D897" s="78" t="s">
        <v>1303</v>
      </c>
      <c r="E897" s="88" t="s">
        <v>644</v>
      </c>
      <c r="F897" t="s">
        <v>1267</v>
      </c>
      <c r="G897" s="88" t="s">
        <v>652</v>
      </c>
      <c r="H897" s="80">
        <v>2492</v>
      </c>
      <c r="I897" s="241" t="s">
        <v>44</v>
      </c>
      <c r="J897" s="230"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3">
        <f>IF(ISBLANK(INDEX('Policy Characteristics'!F:F,MATCH($C897,'Policy Characteristics'!$C:$C,0))),"",INDEX('Policy Characteristics'!F:F,MATCH($C897,'Policy Characteristics'!$C:$C,0)))</f>
        <v>0</v>
      </c>
      <c r="M897" s="233">
        <f>IF(ISBLANK(INDEX('Policy Characteristics'!G:G,MATCH($C897,'Policy Characteristics'!$C:$C,0))),"",INDEX('Policy Characteristics'!G:G,MATCH($C897,'Policy Characteristics'!$C:$C,0)))</f>
        <v>1</v>
      </c>
      <c r="N897" s="233">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28" t="str">
        <f>IF(ISBLANK(INDEX('Policy Characteristics'!B:B,MATCH($C898,'Policy Characteristics'!$C:$C,0))),"",INDEX('Policy Characteristics'!B:B,MATCH($C898,'Policy Characteristics'!$C:$C,0)))</f>
        <v>Feedstock Shifting</v>
      </c>
      <c r="C898" s="76" t="str">
        <f t="shared" si="31"/>
        <v>Fraction of Feedstock Shifted</v>
      </c>
      <c r="D898" s="78" t="s">
        <v>1303</v>
      </c>
      <c r="E898" s="88" t="s">
        <v>645</v>
      </c>
      <c r="F898" t="s">
        <v>1267</v>
      </c>
      <c r="G898" s="88" t="s">
        <v>649</v>
      </c>
      <c r="H898" s="80">
        <v>2493</v>
      </c>
      <c r="I898" s="241" t="s">
        <v>44</v>
      </c>
      <c r="J898" s="230"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3">
        <f>IF(ISBLANK(INDEX('Policy Characteristics'!F:F,MATCH($C898,'Policy Characteristics'!$C:$C,0))),"",INDEX('Policy Characteristics'!F:F,MATCH($C898,'Policy Characteristics'!$C:$C,0)))</f>
        <v>0</v>
      </c>
      <c r="M898" s="233">
        <f>IF(ISBLANK(INDEX('Policy Characteristics'!G:G,MATCH($C898,'Policy Characteristics'!$C:$C,0))),"",INDEX('Policy Characteristics'!G:G,MATCH($C898,'Policy Characteristics'!$C:$C,0)))</f>
        <v>1</v>
      </c>
      <c r="N898" s="233">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28" t="str">
        <f>IF(ISBLANK(INDEX('Policy Characteristics'!B:B,MATCH($C899,'Policy Characteristics'!$C:$C,0))),"",INDEX('Policy Characteristics'!B:B,MATCH($C899,'Policy Characteristics'!$C:$C,0)))</f>
        <v>Feedstock Shifting</v>
      </c>
      <c r="C899" s="76" t="str">
        <f t="shared" si="31"/>
        <v>Fraction of Feedstock Shifted</v>
      </c>
      <c r="D899" s="78" t="s">
        <v>1303</v>
      </c>
      <c r="E899" s="88" t="s">
        <v>646</v>
      </c>
      <c r="F899" t="s">
        <v>1267</v>
      </c>
      <c r="G899" s="88" t="s">
        <v>650</v>
      </c>
      <c r="H899" s="80">
        <v>2494</v>
      </c>
      <c r="I899" s="241" t="s">
        <v>44</v>
      </c>
      <c r="J899" s="230"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3">
        <f>IF(ISBLANK(INDEX('Policy Characteristics'!F:F,MATCH($C899,'Policy Characteristics'!$C:$C,0))),"",INDEX('Policy Characteristics'!F:F,MATCH($C899,'Policy Characteristics'!$C:$C,0)))</f>
        <v>0</v>
      </c>
      <c r="M899" s="233">
        <f>IF(ISBLANK(INDEX('Policy Characteristics'!G:G,MATCH($C899,'Policy Characteristics'!$C:$C,0))),"",INDEX('Policy Characteristics'!G:G,MATCH($C899,'Policy Characteristics'!$C:$C,0)))</f>
        <v>1</v>
      </c>
      <c r="N899" s="233">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28" t="str">
        <f>IF(ISBLANK(INDEX('Policy Characteristics'!B:B,MATCH($C900,'Policy Characteristics'!$C:$C,0))),"",INDEX('Policy Characteristics'!B:B,MATCH($C900,'Policy Characteristics'!$C:$C,0)))</f>
        <v>Feedstock Shifting</v>
      </c>
      <c r="C900" s="76" t="str">
        <f t="shared" si="31"/>
        <v>Fraction of Feedstock Shifted</v>
      </c>
      <c r="D900" s="78" t="s">
        <v>1303</v>
      </c>
      <c r="E900" s="88" t="s">
        <v>647</v>
      </c>
      <c r="F900" t="s">
        <v>1267</v>
      </c>
      <c r="G900" s="88" t="s">
        <v>653</v>
      </c>
      <c r="H900" s="80">
        <v>2495</v>
      </c>
      <c r="I900" s="241" t="s">
        <v>44</v>
      </c>
      <c r="J900" s="230"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3">
        <f>IF(ISBLANK(INDEX('Policy Characteristics'!F:F,MATCH($C900,'Policy Characteristics'!$C:$C,0))),"",INDEX('Policy Characteristics'!F:F,MATCH($C900,'Policy Characteristics'!$C:$C,0)))</f>
        <v>0</v>
      </c>
      <c r="M900" s="233">
        <f>IF(ISBLANK(INDEX('Policy Characteristics'!G:G,MATCH($C900,'Policy Characteristics'!$C:$C,0))),"",INDEX('Policy Characteristics'!G:G,MATCH($C900,'Policy Characteristics'!$C:$C,0)))</f>
        <v>1</v>
      </c>
      <c r="N900" s="233">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28" t="str">
        <f>IF(ISBLANK(INDEX('Policy Characteristics'!B:B,MATCH($C901,'Policy Characteristics'!$C:$C,0))),"",INDEX('Policy Characteristics'!B:B,MATCH($C901,'Policy Characteristics'!$C:$C,0)))</f>
        <v>Feedstock Shifting</v>
      </c>
      <c r="C901" s="76" t="str">
        <f t="shared" si="31"/>
        <v>Fraction of Feedstock Shifted</v>
      </c>
      <c r="D901" s="78" t="s">
        <v>1303</v>
      </c>
      <c r="E901" s="88" t="s">
        <v>946</v>
      </c>
      <c r="F901" t="s">
        <v>1267</v>
      </c>
      <c r="G901" s="88" t="s">
        <v>949</v>
      </c>
      <c r="H901" s="80">
        <v>2496</v>
      </c>
      <c r="I901" s="241" t="s">
        <v>44</v>
      </c>
      <c r="J901" s="230"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3">
        <f>IF(ISBLANK(INDEX('Policy Characteristics'!F:F,MATCH($C901,'Policy Characteristics'!$C:$C,0))),"",INDEX('Policy Characteristics'!F:F,MATCH($C901,'Policy Characteristics'!$C:$C,0)))</f>
        <v>0</v>
      </c>
      <c r="M901" s="233">
        <f>IF(ISBLANK(INDEX('Policy Characteristics'!G:G,MATCH($C901,'Policy Characteristics'!$C:$C,0))),"",INDEX('Policy Characteristics'!G:G,MATCH($C901,'Policy Characteristics'!$C:$C,0)))</f>
        <v>1</v>
      </c>
      <c r="N901" s="233">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28" t="str">
        <f>IF(ISBLANK(INDEX('Policy Characteristics'!B:B,MATCH($C902,'Policy Characteristics'!$C:$C,0))),"",INDEX('Policy Characteristics'!B:B,MATCH($C902,'Policy Characteristics'!$C:$C,0)))</f>
        <v>Feedstock Shifting</v>
      </c>
      <c r="C902" s="76" t="str">
        <f t="shared" si="31"/>
        <v>Fraction of Feedstock Shifted</v>
      </c>
      <c r="D902" s="78" t="s">
        <v>1303</v>
      </c>
      <c r="E902" s="88" t="s">
        <v>947</v>
      </c>
      <c r="F902" t="s">
        <v>1267</v>
      </c>
      <c r="G902" s="88" t="s">
        <v>951</v>
      </c>
      <c r="H902" s="80">
        <v>2497</v>
      </c>
      <c r="I902" s="241" t="s">
        <v>44</v>
      </c>
      <c r="J902" s="230"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3">
        <f>IF(ISBLANK(INDEX('Policy Characteristics'!F:F,MATCH($C902,'Policy Characteristics'!$C:$C,0))),"",INDEX('Policy Characteristics'!F:F,MATCH($C902,'Policy Characteristics'!$C:$C,0)))</f>
        <v>0</v>
      </c>
      <c r="M902" s="233">
        <f>IF(ISBLANK(INDEX('Policy Characteristics'!G:G,MATCH($C902,'Policy Characteristics'!$C:$C,0))),"",INDEX('Policy Characteristics'!G:G,MATCH($C902,'Policy Characteristics'!$C:$C,0)))</f>
        <v>1</v>
      </c>
      <c r="N902" s="233">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28" t="str">
        <f>IF(ISBLANK(INDEX('Policy Characteristics'!B:B,MATCH($C903,'Policy Characteristics'!$C:$C,0))),"",INDEX('Policy Characteristics'!B:B,MATCH($C903,'Policy Characteristics'!$C:$C,0)))</f>
        <v>Feedstock Shifting</v>
      </c>
      <c r="C903" s="76" t="str">
        <f t="shared" si="31"/>
        <v>Fraction of Feedstock Shifted</v>
      </c>
      <c r="D903" s="78" t="s">
        <v>1303</v>
      </c>
      <c r="E903" s="88" t="s">
        <v>948</v>
      </c>
      <c r="F903" t="s">
        <v>1267</v>
      </c>
      <c r="G903" s="88" t="s">
        <v>952</v>
      </c>
      <c r="H903" s="80">
        <v>2498</v>
      </c>
      <c r="I903" s="241" t="s">
        <v>44</v>
      </c>
      <c r="J903" s="230"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3">
        <f>IF(ISBLANK(INDEX('Policy Characteristics'!F:F,MATCH($C903,'Policy Characteristics'!$C:$C,0))),"",INDEX('Policy Characteristics'!F:F,MATCH($C903,'Policy Characteristics'!$C:$C,0)))</f>
        <v>0</v>
      </c>
      <c r="M903" s="233">
        <f>IF(ISBLANK(INDEX('Policy Characteristics'!G:G,MATCH($C903,'Policy Characteristics'!$C:$C,0))),"",INDEX('Policy Characteristics'!G:G,MATCH($C903,'Policy Characteristics'!$C:$C,0)))</f>
        <v>1</v>
      </c>
      <c r="N903" s="233">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28" t="str">
        <f>IF(ISBLANK(INDEX('Policy Characteristics'!B:B,MATCH($C904,'Policy Characteristics'!$C:$C,0))),"",INDEX('Policy Characteristics'!B:B,MATCH($C904,'Policy Characteristics'!$C:$C,0)))</f>
        <v>Feedstock Shifting</v>
      </c>
      <c r="C904" s="76" t="str">
        <f t="shared" si="31"/>
        <v>Fraction of Feedstock Shifted</v>
      </c>
      <c r="D904" s="78" t="s">
        <v>1303</v>
      </c>
      <c r="E904" s="88" t="s">
        <v>945</v>
      </c>
      <c r="F904" t="s">
        <v>1267</v>
      </c>
      <c r="G904" s="88" t="s">
        <v>950</v>
      </c>
      <c r="H904" s="80">
        <v>2499</v>
      </c>
      <c r="I904" s="241" t="s">
        <v>44</v>
      </c>
      <c r="J904" s="230"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3">
        <f>IF(ISBLANK(INDEX('Policy Characteristics'!F:F,MATCH($C904,'Policy Characteristics'!$C:$C,0))),"",INDEX('Policy Characteristics'!F:F,MATCH($C904,'Policy Characteristics'!$C:$C,0)))</f>
        <v>0</v>
      </c>
      <c r="M904" s="233">
        <f>IF(ISBLANK(INDEX('Policy Characteristics'!G:G,MATCH($C904,'Policy Characteristics'!$C:$C,0))),"",INDEX('Policy Characteristics'!G:G,MATCH($C904,'Policy Characteristics'!$C:$C,0)))</f>
        <v>1</v>
      </c>
      <c r="N904" s="233">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28" t="str">
        <f>IF(ISBLANK(INDEX('Policy Characteristics'!B:B,MATCH($C905,'Policy Characteristics'!$C:$C,0))),"",INDEX('Policy Characteristics'!B:B,MATCH($C905,'Policy Characteristics'!$C:$C,0)))</f>
        <v>Feedstock Shifting</v>
      </c>
      <c r="C905" s="76" t="str">
        <f t="shared" si="31"/>
        <v>Fraction of Feedstock Shifted</v>
      </c>
      <c r="D905" s="78" t="s">
        <v>1304</v>
      </c>
      <c r="E905" s="88" t="s">
        <v>642</v>
      </c>
      <c r="F905" t="s">
        <v>1268</v>
      </c>
      <c r="G905" s="88" t="s">
        <v>648</v>
      </c>
      <c r="H905" s="80">
        <v>2500</v>
      </c>
      <c r="I905" s="241" t="s">
        <v>44</v>
      </c>
      <c r="J905" s="230"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3">
        <f>IF(ISBLANK(INDEX('Policy Characteristics'!F:F,MATCH($C905,'Policy Characteristics'!$C:$C,0))),"",INDEX('Policy Characteristics'!F:F,MATCH($C905,'Policy Characteristics'!$C:$C,0)))</f>
        <v>0</v>
      </c>
      <c r="M905" s="233">
        <f>IF(ISBLANK(INDEX('Policy Characteristics'!G:G,MATCH($C905,'Policy Characteristics'!$C:$C,0))),"",INDEX('Policy Characteristics'!G:G,MATCH($C905,'Policy Characteristics'!$C:$C,0)))</f>
        <v>1</v>
      </c>
      <c r="N905" s="233">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28" t="str">
        <f>IF(ISBLANK(INDEX('Policy Characteristics'!B:B,MATCH($C906,'Policy Characteristics'!$C:$C,0))),"",INDEX('Policy Characteristics'!B:B,MATCH($C906,'Policy Characteristics'!$C:$C,0)))</f>
        <v>Feedstock Shifting</v>
      </c>
      <c r="C906" s="76" t="str">
        <f t="shared" si="31"/>
        <v>Fraction of Feedstock Shifted</v>
      </c>
      <c r="D906" s="78" t="s">
        <v>1304</v>
      </c>
      <c r="E906" s="88" t="s">
        <v>643</v>
      </c>
      <c r="F906" t="s">
        <v>1268</v>
      </c>
      <c r="G906" s="88" t="s">
        <v>651</v>
      </c>
      <c r="H906" s="80">
        <v>2501</v>
      </c>
      <c r="I906" s="241" t="s">
        <v>44</v>
      </c>
      <c r="J906" s="230"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3">
        <f>IF(ISBLANK(INDEX('Policy Characteristics'!F:F,MATCH($C906,'Policy Characteristics'!$C:$C,0))),"",INDEX('Policy Characteristics'!F:F,MATCH($C906,'Policy Characteristics'!$C:$C,0)))</f>
        <v>0</v>
      </c>
      <c r="M906" s="233">
        <f>IF(ISBLANK(INDEX('Policy Characteristics'!G:G,MATCH($C906,'Policy Characteristics'!$C:$C,0))),"",INDEX('Policy Characteristics'!G:G,MATCH($C906,'Policy Characteristics'!$C:$C,0)))</f>
        <v>1</v>
      </c>
      <c r="N906" s="233">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28" t="str">
        <f>IF(ISBLANK(INDEX('Policy Characteristics'!B:B,MATCH($C907,'Policy Characteristics'!$C:$C,0))),"",INDEX('Policy Characteristics'!B:B,MATCH($C907,'Policy Characteristics'!$C:$C,0)))</f>
        <v>Feedstock Shifting</v>
      </c>
      <c r="C907" s="76" t="str">
        <f t="shared" si="31"/>
        <v>Fraction of Feedstock Shifted</v>
      </c>
      <c r="D907" s="78" t="s">
        <v>1304</v>
      </c>
      <c r="E907" s="88" t="s">
        <v>644</v>
      </c>
      <c r="F907" t="s">
        <v>1268</v>
      </c>
      <c r="G907" s="88" t="s">
        <v>652</v>
      </c>
      <c r="H907" s="80">
        <v>2502</v>
      </c>
      <c r="I907" s="241" t="s">
        <v>44</v>
      </c>
      <c r="J907" s="230"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3">
        <f>IF(ISBLANK(INDEX('Policy Characteristics'!F:F,MATCH($C907,'Policy Characteristics'!$C:$C,0))),"",INDEX('Policy Characteristics'!F:F,MATCH($C907,'Policy Characteristics'!$C:$C,0)))</f>
        <v>0</v>
      </c>
      <c r="M907" s="233">
        <f>IF(ISBLANK(INDEX('Policy Characteristics'!G:G,MATCH($C907,'Policy Characteristics'!$C:$C,0))),"",INDEX('Policy Characteristics'!G:G,MATCH($C907,'Policy Characteristics'!$C:$C,0)))</f>
        <v>1</v>
      </c>
      <c r="N907" s="233">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28" t="str">
        <f>IF(ISBLANK(INDEX('Policy Characteristics'!B:B,MATCH($C908,'Policy Characteristics'!$C:$C,0))),"",INDEX('Policy Characteristics'!B:B,MATCH($C908,'Policy Characteristics'!$C:$C,0)))</f>
        <v>Feedstock Shifting</v>
      </c>
      <c r="C908" s="76" t="str">
        <f t="shared" si="31"/>
        <v>Fraction of Feedstock Shifted</v>
      </c>
      <c r="D908" s="78" t="s">
        <v>1304</v>
      </c>
      <c r="E908" s="88" t="s">
        <v>645</v>
      </c>
      <c r="F908" t="s">
        <v>1268</v>
      </c>
      <c r="G908" s="88" t="s">
        <v>649</v>
      </c>
      <c r="H908" s="80">
        <v>2503</v>
      </c>
      <c r="I908" s="241" t="s">
        <v>44</v>
      </c>
      <c r="J908" s="230"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3">
        <f>IF(ISBLANK(INDEX('Policy Characteristics'!F:F,MATCH($C908,'Policy Characteristics'!$C:$C,0))),"",INDEX('Policy Characteristics'!F:F,MATCH($C908,'Policy Characteristics'!$C:$C,0)))</f>
        <v>0</v>
      </c>
      <c r="M908" s="233">
        <f>IF(ISBLANK(INDEX('Policy Characteristics'!G:G,MATCH($C908,'Policy Characteristics'!$C:$C,0))),"",INDEX('Policy Characteristics'!G:G,MATCH($C908,'Policy Characteristics'!$C:$C,0)))</f>
        <v>1</v>
      </c>
      <c r="N908" s="233">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28" t="str">
        <f>IF(ISBLANK(INDEX('Policy Characteristics'!B:B,MATCH($C909,'Policy Characteristics'!$C:$C,0))),"",INDEX('Policy Characteristics'!B:B,MATCH($C909,'Policy Characteristics'!$C:$C,0)))</f>
        <v>Feedstock Shifting</v>
      </c>
      <c r="C909" s="76" t="str">
        <f t="shared" si="31"/>
        <v>Fraction of Feedstock Shifted</v>
      </c>
      <c r="D909" s="78" t="s">
        <v>1304</v>
      </c>
      <c r="E909" s="88" t="s">
        <v>646</v>
      </c>
      <c r="F909" t="s">
        <v>1268</v>
      </c>
      <c r="G909" s="88" t="s">
        <v>650</v>
      </c>
      <c r="H909" s="80">
        <v>2504</v>
      </c>
      <c r="I909" s="241" t="s">
        <v>44</v>
      </c>
      <c r="J909" s="230"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3">
        <f>IF(ISBLANK(INDEX('Policy Characteristics'!F:F,MATCH($C909,'Policy Characteristics'!$C:$C,0))),"",INDEX('Policy Characteristics'!F:F,MATCH($C909,'Policy Characteristics'!$C:$C,0)))</f>
        <v>0</v>
      </c>
      <c r="M909" s="233">
        <f>IF(ISBLANK(INDEX('Policy Characteristics'!G:G,MATCH($C909,'Policy Characteristics'!$C:$C,0))),"",INDEX('Policy Characteristics'!G:G,MATCH($C909,'Policy Characteristics'!$C:$C,0)))</f>
        <v>1</v>
      </c>
      <c r="N909" s="233">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28" t="str">
        <f>IF(ISBLANK(INDEX('Policy Characteristics'!B:B,MATCH($C910,'Policy Characteristics'!$C:$C,0))),"",INDEX('Policy Characteristics'!B:B,MATCH($C910,'Policy Characteristics'!$C:$C,0)))</f>
        <v>Feedstock Shifting</v>
      </c>
      <c r="C910" s="76" t="str">
        <f t="shared" si="31"/>
        <v>Fraction of Feedstock Shifted</v>
      </c>
      <c r="D910" s="78" t="s">
        <v>1304</v>
      </c>
      <c r="E910" s="88" t="s">
        <v>647</v>
      </c>
      <c r="F910" t="s">
        <v>1268</v>
      </c>
      <c r="G910" s="88" t="s">
        <v>653</v>
      </c>
      <c r="H910" s="80">
        <v>2505</v>
      </c>
      <c r="I910" s="241" t="s">
        <v>44</v>
      </c>
      <c r="J910" s="230"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3">
        <f>IF(ISBLANK(INDEX('Policy Characteristics'!F:F,MATCH($C910,'Policy Characteristics'!$C:$C,0))),"",INDEX('Policy Characteristics'!F:F,MATCH($C910,'Policy Characteristics'!$C:$C,0)))</f>
        <v>0</v>
      </c>
      <c r="M910" s="233">
        <f>IF(ISBLANK(INDEX('Policy Characteristics'!G:G,MATCH($C910,'Policy Characteristics'!$C:$C,0))),"",INDEX('Policy Characteristics'!G:G,MATCH($C910,'Policy Characteristics'!$C:$C,0)))</f>
        <v>1</v>
      </c>
      <c r="N910" s="233">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28" t="str">
        <f>IF(ISBLANK(INDEX('Policy Characteristics'!B:B,MATCH($C911,'Policy Characteristics'!$C:$C,0))),"",INDEX('Policy Characteristics'!B:B,MATCH($C911,'Policy Characteristics'!$C:$C,0)))</f>
        <v>Feedstock Shifting</v>
      </c>
      <c r="C911" s="76" t="str">
        <f t="shared" si="31"/>
        <v>Fraction of Feedstock Shifted</v>
      </c>
      <c r="D911" s="78" t="s">
        <v>1304</v>
      </c>
      <c r="E911" s="88" t="s">
        <v>946</v>
      </c>
      <c r="F911" t="s">
        <v>1268</v>
      </c>
      <c r="G911" s="88" t="s">
        <v>949</v>
      </c>
      <c r="H911" s="80">
        <v>2506</v>
      </c>
      <c r="I911" s="241" t="s">
        <v>44</v>
      </c>
      <c r="J911" s="230"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3">
        <f>IF(ISBLANK(INDEX('Policy Characteristics'!F:F,MATCH($C911,'Policy Characteristics'!$C:$C,0))),"",INDEX('Policy Characteristics'!F:F,MATCH($C911,'Policy Characteristics'!$C:$C,0)))</f>
        <v>0</v>
      </c>
      <c r="M911" s="233">
        <f>IF(ISBLANK(INDEX('Policy Characteristics'!G:G,MATCH($C911,'Policy Characteristics'!$C:$C,0))),"",INDEX('Policy Characteristics'!G:G,MATCH($C911,'Policy Characteristics'!$C:$C,0)))</f>
        <v>1</v>
      </c>
      <c r="N911" s="233">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28" t="str">
        <f>IF(ISBLANK(INDEX('Policy Characteristics'!B:B,MATCH($C912,'Policy Characteristics'!$C:$C,0))),"",INDEX('Policy Characteristics'!B:B,MATCH($C912,'Policy Characteristics'!$C:$C,0)))</f>
        <v>Feedstock Shifting</v>
      </c>
      <c r="C912" s="76" t="str">
        <f t="shared" si="31"/>
        <v>Fraction of Feedstock Shifted</v>
      </c>
      <c r="D912" s="78" t="s">
        <v>1304</v>
      </c>
      <c r="E912" s="88" t="s">
        <v>947</v>
      </c>
      <c r="F912" t="s">
        <v>1268</v>
      </c>
      <c r="G912" s="88" t="s">
        <v>951</v>
      </c>
      <c r="H912" s="80">
        <v>2507</v>
      </c>
      <c r="I912" s="241" t="s">
        <v>44</v>
      </c>
      <c r="J912" s="230"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3">
        <f>IF(ISBLANK(INDEX('Policy Characteristics'!F:F,MATCH($C912,'Policy Characteristics'!$C:$C,0))),"",INDEX('Policy Characteristics'!F:F,MATCH($C912,'Policy Characteristics'!$C:$C,0)))</f>
        <v>0</v>
      </c>
      <c r="M912" s="233">
        <f>IF(ISBLANK(INDEX('Policy Characteristics'!G:G,MATCH($C912,'Policy Characteristics'!$C:$C,0))),"",INDEX('Policy Characteristics'!G:G,MATCH($C912,'Policy Characteristics'!$C:$C,0)))</f>
        <v>1</v>
      </c>
      <c r="N912" s="233">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28" t="str">
        <f>IF(ISBLANK(INDEX('Policy Characteristics'!B:B,MATCH($C913,'Policy Characteristics'!$C:$C,0))),"",INDEX('Policy Characteristics'!B:B,MATCH($C913,'Policy Characteristics'!$C:$C,0)))</f>
        <v>Feedstock Shifting</v>
      </c>
      <c r="C913" s="76" t="str">
        <f t="shared" si="31"/>
        <v>Fraction of Feedstock Shifted</v>
      </c>
      <c r="D913" s="78" t="s">
        <v>1304</v>
      </c>
      <c r="E913" s="88" t="s">
        <v>948</v>
      </c>
      <c r="F913" t="s">
        <v>1268</v>
      </c>
      <c r="G913" s="88" t="s">
        <v>952</v>
      </c>
      <c r="H913" s="80">
        <v>2508</v>
      </c>
      <c r="I913" s="241" t="s">
        <v>44</v>
      </c>
      <c r="J913" s="230"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3">
        <f>IF(ISBLANK(INDEX('Policy Characteristics'!F:F,MATCH($C913,'Policy Characteristics'!$C:$C,0))),"",INDEX('Policy Characteristics'!F:F,MATCH($C913,'Policy Characteristics'!$C:$C,0)))</f>
        <v>0</v>
      </c>
      <c r="M913" s="233">
        <f>IF(ISBLANK(INDEX('Policy Characteristics'!G:G,MATCH($C913,'Policy Characteristics'!$C:$C,0))),"",INDEX('Policy Characteristics'!G:G,MATCH($C913,'Policy Characteristics'!$C:$C,0)))</f>
        <v>1</v>
      </c>
      <c r="N913" s="233">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28" t="str">
        <f>IF(ISBLANK(INDEX('Policy Characteristics'!B:B,MATCH($C914,'Policy Characteristics'!$C:$C,0))),"",INDEX('Policy Characteristics'!B:B,MATCH($C914,'Policy Characteristics'!$C:$C,0)))</f>
        <v>Feedstock Shifting</v>
      </c>
      <c r="C914" s="76" t="str">
        <f t="shared" si="31"/>
        <v>Fraction of Feedstock Shifted</v>
      </c>
      <c r="D914" s="78" t="s">
        <v>1304</v>
      </c>
      <c r="E914" s="88" t="s">
        <v>945</v>
      </c>
      <c r="F914" t="s">
        <v>1268</v>
      </c>
      <c r="G914" s="88" t="s">
        <v>950</v>
      </c>
      <c r="H914" s="80">
        <v>2509</v>
      </c>
      <c r="I914" s="241" t="s">
        <v>44</v>
      </c>
      <c r="J914" s="230"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3">
        <f>IF(ISBLANK(INDEX('Policy Characteristics'!F:F,MATCH($C914,'Policy Characteristics'!$C:$C,0))),"",INDEX('Policy Characteristics'!F:F,MATCH($C914,'Policy Characteristics'!$C:$C,0)))</f>
        <v>0</v>
      </c>
      <c r="M914" s="233">
        <f>IF(ISBLANK(INDEX('Policy Characteristics'!G:G,MATCH($C914,'Policy Characteristics'!$C:$C,0))),"",INDEX('Policy Characteristics'!G:G,MATCH($C914,'Policy Characteristics'!$C:$C,0)))</f>
        <v>1</v>
      </c>
      <c r="N914" s="233">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28" t="str">
        <f>IF(ISBLANK(INDEX('Policy Characteristics'!B:B,MATCH($C915,'Policy Characteristics'!$C:$C,0))),"",INDEX('Policy Characteristics'!B:B,MATCH($C915,'Policy Characteristics'!$C:$C,0)))</f>
        <v>Feedstock Shifting</v>
      </c>
      <c r="C915" s="76" t="str">
        <f t="shared" si="31"/>
        <v>Fraction of Feedstock Shifted</v>
      </c>
      <c r="D915" s="78" t="s">
        <v>1305</v>
      </c>
      <c r="E915" s="88" t="s">
        <v>642</v>
      </c>
      <c r="F915" t="s">
        <v>1269</v>
      </c>
      <c r="G915" s="88" t="s">
        <v>648</v>
      </c>
      <c r="H915" s="80">
        <v>2510</v>
      </c>
      <c r="I915" s="241" t="s">
        <v>44</v>
      </c>
      <c r="J915" s="230"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3">
        <f>IF(ISBLANK(INDEX('Policy Characteristics'!F:F,MATCH($C915,'Policy Characteristics'!$C:$C,0))),"",INDEX('Policy Characteristics'!F:F,MATCH($C915,'Policy Characteristics'!$C:$C,0)))</f>
        <v>0</v>
      </c>
      <c r="M915" s="233">
        <f>IF(ISBLANK(INDEX('Policy Characteristics'!G:G,MATCH($C915,'Policy Characteristics'!$C:$C,0))),"",INDEX('Policy Characteristics'!G:G,MATCH($C915,'Policy Characteristics'!$C:$C,0)))</f>
        <v>1</v>
      </c>
      <c r="N915" s="233">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28" t="str">
        <f>IF(ISBLANK(INDEX('Policy Characteristics'!B:B,MATCH($C916,'Policy Characteristics'!$C:$C,0))),"",INDEX('Policy Characteristics'!B:B,MATCH($C916,'Policy Characteristics'!$C:$C,0)))</f>
        <v>Feedstock Shifting</v>
      </c>
      <c r="C916" s="76" t="str">
        <f t="shared" si="31"/>
        <v>Fraction of Feedstock Shifted</v>
      </c>
      <c r="D916" s="78" t="s">
        <v>1305</v>
      </c>
      <c r="E916" s="88" t="s">
        <v>643</v>
      </c>
      <c r="F916" t="s">
        <v>1269</v>
      </c>
      <c r="G916" s="88" t="s">
        <v>651</v>
      </c>
      <c r="H916" s="80">
        <v>2511</v>
      </c>
      <c r="I916" s="241" t="s">
        <v>44</v>
      </c>
      <c r="J916" s="230"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3">
        <f>IF(ISBLANK(INDEX('Policy Characteristics'!F:F,MATCH($C916,'Policy Characteristics'!$C:$C,0))),"",INDEX('Policy Characteristics'!F:F,MATCH($C916,'Policy Characteristics'!$C:$C,0)))</f>
        <v>0</v>
      </c>
      <c r="M916" s="233">
        <f>IF(ISBLANK(INDEX('Policy Characteristics'!G:G,MATCH($C916,'Policy Characteristics'!$C:$C,0))),"",INDEX('Policy Characteristics'!G:G,MATCH($C916,'Policy Characteristics'!$C:$C,0)))</f>
        <v>1</v>
      </c>
      <c r="N916" s="233">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28" t="str">
        <f>IF(ISBLANK(INDEX('Policy Characteristics'!B:B,MATCH($C917,'Policy Characteristics'!$C:$C,0))),"",INDEX('Policy Characteristics'!B:B,MATCH($C917,'Policy Characteristics'!$C:$C,0)))</f>
        <v>Feedstock Shifting</v>
      </c>
      <c r="C917" s="76" t="str">
        <f t="shared" si="31"/>
        <v>Fraction of Feedstock Shifted</v>
      </c>
      <c r="D917" s="78" t="s">
        <v>1305</v>
      </c>
      <c r="E917" s="88" t="s">
        <v>644</v>
      </c>
      <c r="F917" t="s">
        <v>1269</v>
      </c>
      <c r="G917" s="88" t="s">
        <v>652</v>
      </c>
      <c r="H917" s="80">
        <v>2512</v>
      </c>
      <c r="I917" s="241" t="s">
        <v>44</v>
      </c>
      <c r="J917" s="230"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3">
        <f>IF(ISBLANK(INDEX('Policy Characteristics'!F:F,MATCH($C917,'Policy Characteristics'!$C:$C,0))),"",INDEX('Policy Characteristics'!F:F,MATCH($C917,'Policy Characteristics'!$C:$C,0)))</f>
        <v>0</v>
      </c>
      <c r="M917" s="233">
        <f>IF(ISBLANK(INDEX('Policy Characteristics'!G:G,MATCH($C917,'Policy Characteristics'!$C:$C,0))),"",INDEX('Policy Characteristics'!G:G,MATCH($C917,'Policy Characteristics'!$C:$C,0)))</f>
        <v>1</v>
      </c>
      <c r="N917" s="233">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28" t="str">
        <f>IF(ISBLANK(INDEX('Policy Characteristics'!B:B,MATCH($C918,'Policy Characteristics'!$C:$C,0))),"",INDEX('Policy Characteristics'!B:B,MATCH($C918,'Policy Characteristics'!$C:$C,0)))</f>
        <v>Feedstock Shifting</v>
      </c>
      <c r="C918" s="76" t="str">
        <f t="shared" si="31"/>
        <v>Fraction of Feedstock Shifted</v>
      </c>
      <c r="D918" s="78" t="s">
        <v>1305</v>
      </c>
      <c r="E918" s="88" t="s">
        <v>645</v>
      </c>
      <c r="F918" t="s">
        <v>1269</v>
      </c>
      <c r="G918" s="88" t="s">
        <v>649</v>
      </c>
      <c r="H918" s="80">
        <v>2513</v>
      </c>
      <c r="I918" s="241" t="s">
        <v>44</v>
      </c>
      <c r="J918" s="230"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3">
        <f>IF(ISBLANK(INDEX('Policy Characteristics'!F:F,MATCH($C918,'Policy Characteristics'!$C:$C,0))),"",INDEX('Policy Characteristics'!F:F,MATCH($C918,'Policy Characteristics'!$C:$C,0)))</f>
        <v>0</v>
      </c>
      <c r="M918" s="233">
        <f>IF(ISBLANK(INDEX('Policy Characteristics'!G:G,MATCH($C918,'Policy Characteristics'!$C:$C,0))),"",INDEX('Policy Characteristics'!G:G,MATCH($C918,'Policy Characteristics'!$C:$C,0)))</f>
        <v>1</v>
      </c>
      <c r="N918" s="233">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28" t="str">
        <f>IF(ISBLANK(INDEX('Policy Characteristics'!B:B,MATCH($C919,'Policy Characteristics'!$C:$C,0))),"",INDEX('Policy Characteristics'!B:B,MATCH($C919,'Policy Characteristics'!$C:$C,0)))</f>
        <v>Feedstock Shifting</v>
      </c>
      <c r="C919" s="76" t="str">
        <f t="shared" si="31"/>
        <v>Fraction of Feedstock Shifted</v>
      </c>
      <c r="D919" s="78" t="s">
        <v>1305</v>
      </c>
      <c r="E919" s="88" t="s">
        <v>646</v>
      </c>
      <c r="F919" t="s">
        <v>1269</v>
      </c>
      <c r="G919" s="88" t="s">
        <v>650</v>
      </c>
      <c r="H919" s="80">
        <v>2514</v>
      </c>
      <c r="I919" s="241" t="s">
        <v>44</v>
      </c>
      <c r="J919" s="230"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3">
        <f>IF(ISBLANK(INDEX('Policy Characteristics'!F:F,MATCH($C919,'Policy Characteristics'!$C:$C,0))),"",INDEX('Policy Characteristics'!F:F,MATCH($C919,'Policy Characteristics'!$C:$C,0)))</f>
        <v>0</v>
      </c>
      <c r="M919" s="233">
        <f>IF(ISBLANK(INDEX('Policy Characteristics'!G:G,MATCH($C919,'Policy Characteristics'!$C:$C,0))),"",INDEX('Policy Characteristics'!G:G,MATCH($C919,'Policy Characteristics'!$C:$C,0)))</f>
        <v>1</v>
      </c>
      <c r="N919" s="233">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28" t="str">
        <f>IF(ISBLANK(INDEX('Policy Characteristics'!B:B,MATCH($C920,'Policy Characteristics'!$C:$C,0))),"",INDEX('Policy Characteristics'!B:B,MATCH($C920,'Policy Characteristics'!$C:$C,0)))</f>
        <v>Feedstock Shifting</v>
      </c>
      <c r="C920" s="76" t="str">
        <f t="shared" si="31"/>
        <v>Fraction of Feedstock Shifted</v>
      </c>
      <c r="D920" s="78" t="s">
        <v>1305</v>
      </c>
      <c r="E920" s="88" t="s">
        <v>647</v>
      </c>
      <c r="F920" t="s">
        <v>1269</v>
      </c>
      <c r="G920" s="88" t="s">
        <v>653</v>
      </c>
      <c r="H920" s="80">
        <v>2515</v>
      </c>
      <c r="I920" s="241" t="s">
        <v>44</v>
      </c>
      <c r="J920" s="230"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3">
        <f>IF(ISBLANK(INDEX('Policy Characteristics'!F:F,MATCH($C920,'Policy Characteristics'!$C:$C,0))),"",INDEX('Policy Characteristics'!F:F,MATCH($C920,'Policy Characteristics'!$C:$C,0)))</f>
        <v>0</v>
      </c>
      <c r="M920" s="233">
        <f>IF(ISBLANK(INDEX('Policy Characteristics'!G:G,MATCH($C920,'Policy Characteristics'!$C:$C,0))),"",INDEX('Policy Characteristics'!G:G,MATCH($C920,'Policy Characteristics'!$C:$C,0)))</f>
        <v>1</v>
      </c>
      <c r="N920" s="233">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28" t="str">
        <f>IF(ISBLANK(INDEX('Policy Characteristics'!B:B,MATCH($C921,'Policy Characteristics'!$C:$C,0))),"",INDEX('Policy Characteristics'!B:B,MATCH($C921,'Policy Characteristics'!$C:$C,0)))</f>
        <v>Feedstock Shifting</v>
      </c>
      <c r="C921" s="76" t="str">
        <f t="shared" si="31"/>
        <v>Fraction of Feedstock Shifted</v>
      </c>
      <c r="D921" s="78" t="s">
        <v>1305</v>
      </c>
      <c r="E921" s="88" t="s">
        <v>946</v>
      </c>
      <c r="F921" t="s">
        <v>1269</v>
      </c>
      <c r="G921" s="88" t="s">
        <v>949</v>
      </c>
      <c r="H921" s="80">
        <v>2516</v>
      </c>
      <c r="I921" s="241" t="s">
        <v>44</v>
      </c>
      <c r="J921" s="230"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3">
        <f>IF(ISBLANK(INDEX('Policy Characteristics'!F:F,MATCH($C921,'Policy Characteristics'!$C:$C,0))),"",INDEX('Policy Characteristics'!F:F,MATCH($C921,'Policy Characteristics'!$C:$C,0)))</f>
        <v>0</v>
      </c>
      <c r="M921" s="233">
        <f>IF(ISBLANK(INDEX('Policy Characteristics'!G:G,MATCH($C921,'Policy Characteristics'!$C:$C,0))),"",INDEX('Policy Characteristics'!G:G,MATCH($C921,'Policy Characteristics'!$C:$C,0)))</f>
        <v>1</v>
      </c>
      <c r="N921" s="233">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28" t="str">
        <f>IF(ISBLANK(INDEX('Policy Characteristics'!B:B,MATCH($C922,'Policy Characteristics'!$C:$C,0))),"",INDEX('Policy Characteristics'!B:B,MATCH($C922,'Policy Characteristics'!$C:$C,0)))</f>
        <v>Feedstock Shifting</v>
      </c>
      <c r="C922" s="76" t="str">
        <f t="shared" si="31"/>
        <v>Fraction of Feedstock Shifted</v>
      </c>
      <c r="D922" s="78" t="s">
        <v>1305</v>
      </c>
      <c r="E922" s="88" t="s">
        <v>947</v>
      </c>
      <c r="F922" t="s">
        <v>1269</v>
      </c>
      <c r="G922" s="88" t="s">
        <v>951</v>
      </c>
      <c r="H922" s="80">
        <v>2517</v>
      </c>
      <c r="I922" s="241" t="s">
        <v>44</v>
      </c>
      <c r="J922" s="230"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3">
        <f>IF(ISBLANK(INDEX('Policy Characteristics'!F:F,MATCH($C922,'Policy Characteristics'!$C:$C,0))),"",INDEX('Policy Characteristics'!F:F,MATCH($C922,'Policy Characteristics'!$C:$C,0)))</f>
        <v>0</v>
      </c>
      <c r="M922" s="233">
        <f>IF(ISBLANK(INDEX('Policy Characteristics'!G:G,MATCH($C922,'Policy Characteristics'!$C:$C,0))),"",INDEX('Policy Characteristics'!G:G,MATCH($C922,'Policy Characteristics'!$C:$C,0)))</f>
        <v>1</v>
      </c>
      <c r="N922" s="233">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28" t="str">
        <f>IF(ISBLANK(INDEX('Policy Characteristics'!B:B,MATCH($C923,'Policy Characteristics'!$C:$C,0))),"",INDEX('Policy Characteristics'!B:B,MATCH($C923,'Policy Characteristics'!$C:$C,0)))</f>
        <v>Feedstock Shifting</v>
      </c>
      <c r="C923" s="76" t="str">
        <f t="shared" si="31"/>
        <v>Fraction of Feedstock Shifted</v>
      </c>
      <c r="D923" s="78" t="s">
        <v>1305</v>
      </c>
      <c r="E923" s="88" t="s">
        <v>948</v>
      </c>
      <c r="F923" t="s">
        <v>1269</v>
      </c>
      <c r="G923" s="88" t="s">
        <v>952</v>
      </c>
      <c r="H923" s="80">
        <v>2518</v>
      </c>
      <c r="I923" s="241" t="s">
        <v>44</v>
      </c>
      <c r="J923" s="230"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3">
        <f>IF(ISBLANK(INDEX('Policy Characteristics'!F:F,MATCH($C923,'Policy Characteristics'!$C:$C,0))),"",INDEX('Policy Characteristics'!F:F,MATCH($C923,'Policy Characteristics'!$C:$C,0)))</f>
        <v>0</v>
      </c>
      <c r="M923" s="233">
        <f>IF(ISBLANK(INDEX('Policy Characteristics'!G:G,MATCH($C923,'Policy Characteristics'!$C:$C,0))),"",INDEX('Policy Characteristics'!G:G,MATCH($C923,'Policy Characteristics'!$C:$C,0)))</f>
        <v>1</v>
      </c>
      <c r="N923" s="233">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28" t="str">
        <f>IF(ISBLANK(INDEX('Policy Characteristics'!B:B,MATCH($C924,'Policy Characteristics'!$C:$C,0))),"",INDEX('Policy Characteristics'!B:B,MATCH($C924,'Policy Characteristics'!$C:$C,0)))</f>
        <v>Feedstock Shifting</v>
      </c>
      <c r="C924" s="76" t="str">
        <f t="shared" si="31"/>
        <v>Fraction of Feedstock Shifted</v>
      </c>
      <c r="D924" s="78" t="s">
        <v>1305</v>
      </c>
      <c r="E924" s="88" t="s">
        <v>945</v>
      </c>
      <c r="F924" t="s">
        <v>1269</v>
      </c>
      <c r="G924" s="88" t="s">
        <v>950</v>
      </c>
      <c r="H924" s="80">
        <v>2519</v>
      </c>
      <c r="I924" s="241" t="s">
        <v>44</v>
      </c>
      <c r="J924" s="230"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3">
        <f>IF(ISBLANK(INDEX('Policy Characteristics'!F:F,MATCH($C924,'Policy Characteristics'!$C:$C,0))),"",INDEX('Policy Characteristics'!F:F,MATCH($C924,'Policy Characteristics'!$C:$C,0)))</f>
        <v>0</v>
      </c>
      <c r="M924" s="233">
        <f>IF(ISBLANK(INDEX('Policy Characteristics'!G:G,MATCH($C924,'Policy Characteristics'!$C:$C,0))),"",INDEX('Policy Characteristics'!G:G,MATCH($C924,'Policy Characteristics'!$C:$C,0)))</f>
        <v>1</v>
      </c>
      <c r="N924" s="233">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28" t="str">
        <f>IF(ISBLANK(INDEX('Policy Characteristics'!B:B,MATCH($C925,'Policy Characteristics'!$C:$C,0))),"",INDEX('Policy Characteristics'!B:B,MATCH($C925,'Policy Characteristics'!$C:$C,0)))</f>
        <v>Feedstock Shifting</v>
      </c>
      <c r="C925" s="76" t="str">
        <f t="shared" si="31"/>
        <v>Fraction of Feedstock Shifted</v>
      </c>
      <c r="D925" s="78" t="s">
        <v>1306</v>
      </c>
      <c r="E925" s="88" t="s">
        <v>642</v>
      </c>
      <c r="F925" t="s">
        <v>1270</v>
      </c>
      <c r="G925" s="88" t="s">
        <v>648</v>
      </c>
      <c r="H925" s="80">
        <v>2520</v>
      </c>
      <c r="I925" s="241" t="s">
        <v>44</v>
      </c>
      <c r="J925" s="230"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3">
        <f>IF(ISBLANK(INDEX('Policy Characteristics'!F:F,MATCH($C925,'Policy Characteristics'!$C:$C,0))),"",INDEX('Policy Characteristics'!F:F,MATCH($C925,'Policy Characteristics'!$C:$C,0)))</f>
        <v>0</v>
      </c>
      <c r="M925" s="233">
        <f>IF(ISBLANK(INDEX('Policy Characteristics'!G:G,MATCH($C925,'Policy Characteristics'!$C:$C,0))),"",INDEX('Policy Characteristics'!G:G,MATCH($C925,'Policy Characteristics'!$C:$C,0)))</f>
        <v>1</v>
      </c>
      <c r="N925" s="233">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28" t="str">
        <f>IF(ISBLANK(INDEX('Policy Characteristics'!B:B,MATCH($C926,'Policy Characteristics'!$C:$C,0))),"",INDEX('Policy Characteristics'!B:B,MATCH($C926,'Policy Characteristics'!$C:$C,0)))</f>
        <v>Feedstock Shifting</v>
      </c>
      <c r="C926" s="76" t="str">
        <f t="shared" si="31"/>
        <v>Fraction of Feedstock Shifted</v>
      </c>
      <c r="D926" s="78" t="s">
        <v>1306</v>
      </c>
      <c r="E926" s="88" t="s">
        <v>643</v>
      </c>
      <c r="F926" t="s">
        <v>1270</v>
      </c>
      <c r="G926" s="88" t="s">
        <v>651</v>
      </c>
      <c r="H926" s="80">
        <v>2521</v>
      </c>
      <c r="I926" s="241" t="s">
        <v>44</v>
      </c>
      <c r="J926" s="230"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3">
        <f>IF(ISBLANK(INDEX('Policy Characteristics'!F:F,MATCH($C926,'Policy Characteristics'!$C:$C,0))),"",INDEX('Policy Characteristics'!F:F,MATCH($C926,'Policy Characteristics'!$C:$C,0)))</f>
        <v>0</v>
      </c>
      <c r="M926" s="233">
        <f>IF(ISBLANK(INDEX('Policy Characteristics'!G:G,MATCH($C926,'Policy Characteristics'!$C:$C,0))),"",INDEX('Policy Characteristics'!G:G,MATCH($C926,'Policy Characteristics'!$C:$C,0)))</f>
        <v>1</v>
      </c>
      <c r="N926" s="233">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28" t="str">
        <f>IF(ISBLANK(INDEX('Policy Characteristics'!B:B,MATCH($C927,'Policy Characteristics'!$C:$C,0))),"",INDEX('Policy Characteristics'!B:B,MATCH($C927,'Policy Characteristics'!$C:$C,0)))</f>
        <v>Feedstock Shifting</v>
      </c>
      <c r="C927" s="76" t="str">
        <f t="shared" si="31"/>
        <v>Fraction of Feedstock Shifted</v>
      </c>
      <c r="D927" s="78" t="s">
        <v>1306</v>
      </c>
      <c r="E927" s="88" t="s">
        <v>644</v>
      </c>
      <c r="F927" t="s">
        <v>1270</v>
      </c>
      <c r="G927" s="88" t="s">
        <v>652</v>
      </c>
      <c r="H927" s="80">
        <v>2522</v>
      </c>
      <c r="I927" s="241" t="s">
        <v>44</v>
      </c>
      <c r="J927" s="230"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3">
        <f>IF(ISBLANK(INDEX('Policy Characteristics'!F:F,MATCH($C927,'Policy Characteristics'!$C:$C,0))),"",INDEX('Policy Characteristics'!F:F,MATCH($C927,'Policy Characteristics'!$C:$C,0)))</f>
        <v>0</v>
      </c>
      <c r="M927" s="233">
        <f>IF(ISBLANK(INDEX('Policy Characteristics'!G:G,MATCH($C927,'Policy Characteristics'!$C:$C,0))),"",INDEX('Policy Characteristics'!G:G,MATCH($C927,'Policy Characteristics'!$C:$C,0)))</f>
        <v>1</v>
      </c>
      <c r="N927" s="233">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28" t="str">
        <f>IF(ISBLANK(INDEX('Policy Characteristics'!B:B,MATCH($C928,'Policy Characteristics'!$C:$C,0))),"",INDEX('Policy Characteristics'!B:B,MATCH($C928,'Policy Characteristics'!$C:$C,0)))</f>
        <v>Feedstock Shifting</v>
      </c>
      <c r="C928" s="76" t="str">
        <f t="shared" si="31"/>
        <v>Fraction of Feedstock Shifted</v>
      </c>
      <c r="D928" s="78" t="s">
        <v>1306</v>
      </c>
      <c r="E928" s="88" t="s">
        <v>645</v>
      </c>
      <c r="F928" t="s">
        <v>1270</v>
      </c>
      <c r="G928" s="88" t="s">
        <v>649</v>
      </c>
      <c r="H928" s="80">
        <v>2523</v>
      </c>
      <c r="I928" s="241" t="s">
        <v>44</v>
      </c>
      <c r="J928" s="230"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3">
        <f>IF(ISBLANK(INDEX('Policy Characteristics'!F:F,MATCH($C928,'Policy Characteristics'!$C:$C,0))),"",INDEX('Policy Characteristics'!F:F,MATCH($C928,'Policy Characteristics'!$C:$C,0)))</f>
        <v>0</v>
      </c>
      <c r="M928" s="233">
        <f>IF(ISBLANK(INDEX('Policy Characteristics'!G:G,MATCH($C928,'Policy Characteristics'!$C:$C,0))),"",INDEX('Policy Characteristics'!G:G,MATCH($C928,'Policy Characteristics'!$C:$C,0)))</f>
        <v>1</v>
      </c>
      <c r="N928" s="233">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28" t="str">
        <f>IF(ISBLANK(INDEX('Policy Characteristics'!B:B,MATCH($C929,'Policy Characteristics'!$C:$C,0))),"",INDEX('Policy Characteristics'!B:B,MATCH($C929,'Policy Characteristics'!$C:$C,0)))</f>
        <v>Feedstock Shifting</v>
      </c>
      <c r="C929" s="76" t="str">
        <f t="shared" si="31"/>
        <v>Fraction of Feedstock Shifted</v>
      </c>
      <c r="D929" s="78" t="s">
        <v>1306</v>
      </c>
      <c r="E929" s="88" t="s">
        <v>646</v>
      </c>
      <c r="F929" t="s">
        <v>1270</v>
      </c>
      <c r="G929" s="88" t="s">
        <v>650</v>
      </c>
      <c r="H929" s="80">
        <v>2524</v>
      </c>
      <c r="I929" s="241" t="s">
        <v>44</v>
      </c>
      <c r="J929" s="230"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3">
        <f>IF(ISBLANK(INDEX('Policy Characteristics'!F:F,MATCH($C929,'Policy Characteristics'!$C:$C,0))),"",INDEX('Policy Characteristics'!F:F,MATCH($C929,'Policy Characteristics'!$C:$C,0)))</f>
        <v>0</v>
      </c>
      <c r="M929" s="233">
        <f>IF(ISBLANK(INDEX('Policy Characteristics'!G:G,MATCH($C929,'Policy Characteristics'!$C:$C,0))),"",INDEX('Policy Characteristics'!G:G,MATCH($C929,'Policy Characteristics'!$C:$C,0)))</f>
        <v>1</v>
      </c>
      <c r="N929" s="233">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28" t="str">
        <f>IF(ISBLANK(INDEX('Policy Characteristics'!B:B,MATCH($C930,'Policy Characteristics'!$C:$C,0))),"",INDEX('Policy Characteristics'!B:B,MATCH($C930,'Policy Characteristics'!$C:$C,0)))</f>
        <v>Feedstock Shifting</v>
      </c>
      <c r="C930" s="76" t="str">
        <f t="shared" si="31"/>
        <v>Fraction of Feedstock Shifted</v>
      </c>
      <c r="D930" s="78" t="s">
        <v>1306</v>
      </c>
      <c r="E930" s="88" t="s">
        <v>647</v>
      </c>
      <c r="F930" t="s">
        <v>1270</v>
      </c>
      <c r="G930" s="88" t="s">
        <v>653</v>
      </c>
      <c r="H930" s="80">
        <v>2525</v>
      </c>
      <c r="I930" s="241" t="s">
        <v>44</v>
      </c>
      <c r="J930" s="230"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3">
        <f>IF(ISBLANK(INDEX('Policy Characteristics'!F:F,MATCH($C930,'Policy Characteristics'!$C:$C,0))),"",INDEX('Policy Characteristics'!F:F,MATCH($C930,'Policy Characteristics'!$C:$C,0)))</f>
        <v>0</v>
      </c>
      <c r="M930" s="233">
        <f>IF(ISBLANK(INDEX('Policy Characteristics'!G:G,MATCH($C930,'Policy Characteristics'!$C:$C,0))),"",INDEX('Policy Characteristics'!G:G,MATCH($C930,'Policy Characteristics'!$C:$C,0)))</f>
        <v>1</v>
      </c>
      <c r="N930" s="233">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28" t="str">
        <f>IF(ISBLANK(INDEX('Policy Characteristics'!B:B,MATCH($C931,'Policy Characteristics'!$C:$C,0))),"",INDEX('Policy Characteristics'!B:B,MATCH($C931,'Policy Characteristics'!$C:$C,0)))</f>
        <v>Feedstock Shifting</v>
      </c>
      <c r="C931" s="76" t="str">
        <f t="shared" ref="C931:C994" si="32">C$865</f>
        <v>Fraction of Feedstock Shifted</v>
      </c>
      <c r="D931" s="78" t="s">
        <v>1306</v>
      </c>
      <c r="E931" s="88" t="s">
        <v>946</v>
      </c>
      <c r="F931" t="s">
        <v>1270</v>
      </c>
      <c r="G931" s="88" t="s">
        <v>949</v>
      </c>
      <c r="H931" s="80">
        <v>2526</v>
      </c>
      <c r="I931" s="241" t="s">
        <v>44</v>
      </c>
      <c r="J931" s="230"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3">
        <f>IF(ISBLANK(INDEX('Policy Characteristics'!F:F,MATCH($C931,'Policy Characteristics'!$C:$C,0))),"",INDEX('Policy Characteristics'!F:F,MATCH($C931,'Policy Characteristics'!$C:$C,0)))</f>
        <v>0</v>
      </c>
      <c r="M931" s="233">
        <f>IF(ISBLANK(INDEX('Policy Characteristics'!G:G,MATCH($C931,'Policy Characteristics'!$C:$C,0))),"",INDEX('Policy Characteristics'!G:G,MATCH($C931,'Policy Characteristics'!$C:$C,0)))</f>
        <v>1</v>
      </c>
      <c r="N931" s="233">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28" t="str">
        <f>IF(ISBLANK(INDEX('Policy Characteristics'!B:B,MATCH($C932,'Policy Characteristics'!$C:$C,0))),"",INDEX('Policy Characteristics'!B:B,MATCH($C932,'Policy Characteristics'!$C:$C,0)))</f>
        <v>Feedstock Shifting</v>
      </c>
      <c r="C932" s="76" t="str">
        <f t="shared" si="32"/>
        <v>Fraction of Feedstock Shifted</v>
      </c>
      <c r="D932" s="78" t="s">
        <v>1306</v>
      </c>
      <c r="E932" s="88" t="s">
        <v>947</v>
      </c>
      <c r="F932" t="s">
        <v>1270</v>
      </c>
      <c r="G932" s="88" t="s">
        <v>951</v>
      </c>
      <c r="H932" s="80">
        <v>2527</v>
      </c>
      <c r="I932" s="241" t="s">
        <v>44</v>
      </c>
      <c r="J932" s="230"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3">
        <f>IF(ISBLANK(INDEX('Policy Characteristics'!F:F,MATCH($C932,'Policy Characteristics'!$C:$C,0))),"",INDEX('Policy Characteristics'!F:F,MATCH($C932,'Policy Characteristics'!$C:$C,0)))</f>
        <v>0</v>
      </c>
      <c r="M932" s="233">
        <f>IF(ISBLANK(INDEX('Policy Characteristics'!G:G,MATCH($C932,'Policy Characteristics'!$C:$C,0))),"",INDEX('Policy Characteristics'!G:G,MATCH($C932,'Policy Characteristics'!$C:$C,0)))</f>
        <v>1</v>
      </c>
      <c r="N932" s="233">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28" t="str">
        <f>IF(ISBLANK(INDEX('Policy Characteristics'!B:B,MATCH($C933,'Policy Characteristics'!$C:$C,0))),"",INDEX('Policy Characteristics'!B:B,MATCH($C933,'Policy Characteristics'!$C:$C,0)))</f>
        <v>Feedstock Shifting</v>
      </c>
      <c r="C933" s="76" t="str">
        <f t="shared" si="32"/>
        <v>Fraction of Feedstock Shifted</v>
      </c>
      <c r="D933" s="78" t="s">
        <v>1306</v>
      </c>
      <c r="E933" s="88" t="s">
        <v>948</v>
      </c>
      <c r="F933" t="s">
        <v>1270</v>
      </c>
      <c r="G933" s="88" t="s">
        <v>952</v>
      </c>
      <c r="H933" s="80">
        <v>2528</v>
      </c>
      <c r="I933" s="241" t="s">
        <v>44</v>
      </c>
      <c r="J933" s="230"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3">
        <f>IF(ISBLANK(INDEX('Policy Characteristics'!F:F,MATCH($C933,'Policy Characteristics'!$C:$C,0))),"",INDEX('Policy Characteristics'!F:F,MATCH($C933,'Policy Characteristics'!$C:$C,0)))</f>
        <v>0</v>
      </c>
      <c r="M933" s="233">
        <f>IF(ISBLANK(INDEX('Policy Characteristics'!G:G,MATCH($C933,'Policy Characteristics'!$C:$C,0))),"",INDEX('Policy Characteristics'!G:G,MATCH($C933,'Policy Characteristics'!$C:$C,0)))</f>
        <v>1</v>
      </c>
      <c r="N933" s="233">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28" t="str">
        <f>IF(ISBLANK(INDEX('Policy Characteristics'!B:B,MATCH($C934,'Policy Characteristics'!$C:$C,0))),"",INDEX('Policy Characteristics'!B:B,MATCH($C934,'Policy Characteristics'!$C:$C,0)))</f>
        <v>Feedstock Shifting</v>
      </c>
      <c r="C934" s="76" t="str">
        <f t="shared" si="32"/>
        <v>Fraction of Feedstock Shifted</v>
      </c>
      <c r="D934" s="78" t="s">
        <v>1306</v>
      </c>
      <c r="E934" s="88" t="s">
        <v>945</v>
      </c>
      <c r="F934" t="s">
        <v>1270</v>
      </c>
      <c r="G934" s="88" t="s">
        <v>950</v>
      </c>
      <c r="H934" s="80">
        <v>2529</v>
      </c>
      <c r="I934" s="241" t="s">
        <v>44</v>
      </c>
      <c r="J934" s="230"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3">
        <f>IF(ISBLANK(INDEX('Policy Characteristics'!F:F,MATCH($C934,'Policy Characteristics'!$C:$C,0))),"",INDEX('Policy Characteristics'!F:F,MATCH($C934,'Policy Characteristics'!$C:$C,0)))</f>
        <v>0</v>
      </c>
      <c r="M934" s="233">
        <f>IF(ISBLANK(INDEX('Policy Characteristics'!G:G,MATCH($C934,'Policy Characteristics'!$C:$C,0))),"",INDEX('Policy Characteristics'!G:G,MATCH($C934,'Policy Characteristics'!$C:$C,0)))</f>
        <v>1</v>
      </c>
      <c r="N934" s="233">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28" t="str">
        <f>IF(ISBLANK(INDEX('Policy Characteristics'!B:B,MATCH($C935,'Policy Characteristics'!$C:$C,0))),"",INDEX('Policy Characteristics'!B:B,MATCH($C935,'Policy Characteristics'!$C:$C,0)))</f>
        <v>Feedstock Shifting</v>
      </c>
      <c r="C935" s="76" t="str">
        <f t="shared" si="32"/>
        <v>Fraction of Feedstock Shifted</v>
      </c>
      <c r="D935" s="78" t="s">
        <v>1307</v>
      </c>
      <c r="E935" s="88" t="s">
        <v>642</v>
      </c>
      <c r="F935" t="s">
        <v>1271</v>
      </c>
      <c r="G935" s="88" t="s">
        <v>648</v>
      </c>
      <c r="H935" s="80">
        <v>2530</v>
      </c>
      <c r="I935" s="241" t="s">
        <v>44</v>
      </c>
      <c r="J935" s="230"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3">
        <f>IF(ISBLANK(INDEX('Policy Characteristics'!F:F,MATCH($C935,'Policy Characteristics'!$C:$C,0))),"",INDEX('Policy Characteristics'!F:F,MATCH($C935,'Policy Characteristics'!$C:$C,0)))</f>
        <v>0</v>
      </c>
      <c r="M935" s="233">
        <f>IF(ISBLANK(INDEX('Policy Characteristics'!G:G,MATCH($C935,'Policy Characteristics'!$C:$C,0))),"",INDEX('Policy Characteristics'!G:G,MATCH($C935,'Policy Characteristics'!$C:$C,0)))</f>
        <v>1</v>
      </c>
      <c r="N935" s="233">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28" t="str">
        <f>IF(ISBLANK(INDEX('Policy Characteristics'!B:B,MATCH($C936,'Policy Characteristics'!$C:$C,0))),"",INDEX('Policy Characteristics'!B:B,MATCH($C936,'Policy Characteristics'!$C:$C,0)))</f>
        <v>Feedstock Shifting</v>
      </c>
      <c r="C936" s="76" t="str">
        <f t="shared" si="32"/>
        <v>Fraction of Feedstock Shifted</v>
      </c>
      <c r="D936" s="78" t="s">
        <v>1307</v>
      </c>
      <c r="E936" s="88" t="s">
        <v>643</v>
      </c>
      <c r="F936" t="s">
        <v>1271</v>
      </c>
      <c r="G936" s="88" t="s">
        <v>651</v>
      </c>
      <c r="H936" s="80">
        <v>2531</v>
      </c>
      <c r="I936" s="241" t="s">
        <v>44</v>
      </c>
      <c r="J936" s="230"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3">
        <f>IF(ISBLANK(INDEX('Policy Characteristics'!F:F,MATCH($C936,'Policy Characteristics'!$C:$C,0))),"",INDEX('Policy Characteristics'!F:F,MATCH($C936,'Policy Characteristics'!$C:$C,0)))</f>
        <v>0</v>
      </c>
      <c r="M936" s="233">
        <f>IF(ISBLANK(INDEX('Policy Characteristics'!G:G,MATCH($C936,'Policy Characteristics'!$C:$C,0))),"",INDEX('Policy Characteristics'!G:G,MATCH($C936,'Policy Characteristics'!$C:$C,0)))</f>
        <v>1</v>
      </c>
      <c r="N936" s="233">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28" t="str">
        <f>IF(ISBLANK(INDEX('Policy Characteristics'!B:B,MATCH($C937,'Policy Characteristics'!$C:$C,0))),"",INDEX('Policy Characteristics'!B:B,MATCH($C937,'Policy Characteristics'!$C:$C,0)))</f>
        <v>Feedstock Shifting</v>
      </c>
      <c r="C937" s="76" t="str">
        <f t="shared" si="32"/>
        <v>Fraction of Feedstock Shifted</v>
      </c>
      <c r="D937" s="78" t="s">
        <v>1307</v>
      </c>
      <c r="E937" s="88" t="s">
        <v>644</v>
      </c>
      <c r="F937" t="s">
        <v>1271</v>
      </c>
      <c r="G937" s="88" t="s">
        <v>652</v>
      </c>
      <c r="H937" s="80">
        <v>2532</v>
      </c>
      <c r="I937" s="241" t="s">
        <v>44</v>
      </c>
      <c r="J937" s="230"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3">
        <f>IF(ISBLANK(INDEX('Policy Characteristics'!F:F,MATCH($C937,'Policy Characteristics'!$C:$C,0))),"",INDEX('Policy Characteristics'!F:F,MATCH($C937,'Policy Characteristics'!$C:$C,0)))</f>
        <v>0</v>
      </c>
      <c r="M937" s="233">
        <f>IF(ISBLANK(INDEX('Policy Characteristics'!G:G,MATCH($C937,'Policy Characteristics'!$C:$C,0))),"",INDEX('Policy Characteristics'!G:G,MATCH($C937,'Policy Characteristics'!$C:$C,0)))</f>
        <v>1</v>
      </c>
      <c r="N937" s="233">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28" t="str">
        <f>IF(ISBLANK(INDEX('Policy Characteristics'!B:B,MATCH($C938,'Policy Characteristics'!$C:$C,0))),"",INDEX('Policy Characteristics'!B:B,MATCH($C938,'Policy Characteristics'!$C:$C,0)))</f>
        <v>Feedstock Shifting</v>
      </c>
      <c r="C938" s="76" t="str">
        <f t="shared" si="32"/>
        <v>Fraction of Feedstock Shifted</v>
      </c>
      <c r="D938" s="78" t="s">
        <v>1307</v>
      </c>
      <c r="E938" s="88" t="s">
        <v>645</v>
      </c>
      <c r="F938" t="s">
        <v>1271</v>
      </c>
      <c r="G938" s="88" t="s">
        <v>649</v>
      </c>
      <c r="H938" s="80">
        <v>2533</v>
      </c>
      <c r="I938" s="241" t="s">
        <v>44</v>
      </c>
      <c r="J938" s="230"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3">
        <f>IF(ISBLANK(INDEX('Policy Characteristics'!F:F,MATCH($C938,'Policy Characteristics'!$C:$C,0))),"",INDEX('Policy Characteristics'!F:F,MATCH($C938,'Policy Characteristics'!$C:$C,0)))</f>
        <v>0</v>
      </c>
      <c r="M938" s="233">
        <f>IF(ISBLANK(INDEX('Policy Characteristics'!G:G,MATCH($C938,'Policy Characteristics'!$C:$C,0))),"",INDEX('Policy Characteristics'!G:G,MATCH($C938,'Policy Characteristics'!$C:$C,0)))</f>
        <v>1</v>
      </c>
      <c r="N938" s="233">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28" t="str">
        <f>IF(ISBLANK(INDEX('Policy Characteristics'!B:B,MATCH($C939,'Policy Characteristics'!$C:$C,0))),"",INDEX('Policy Characteristics'!B:B,MATCH($C939,'Policy Characteristics'!$C:$C,0)))</f>
        <v>Feedstock Shifting</v>
      </c>
      <c r="C939" s="76" t="str">
        <f t="shared" si="32"/>
        <v>Fraction of Feedstock Shifted</v>
      </c>
      <c r="D939" s="78" t="s">
        <v>1307</v>
      </c>
      <c r="E939" s="88" t="s">
        <v>646</v>
      </c>
      <c r="F939" t="s">
        <v>1271</v>
      </c>
      <c r="G939" s="88" t="s">
        <v>650</v>
      </c>
      <c r="H939" s="80">
        <v>2534</v>
      </c>
      <c r="I939" s="241" t="s">
        <v>44</v>
      </c>
      <c r="J939" s="230"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3">
        <f>IF(ISBLANK(INDEX('Policy Characteristics'!F:F,MATCH($C939,'Policy Characteristics'!$C:$C,0))),"",INDEX('Policy Characteristics'!F:F,MATCH($C939,'Policy Characteristics'!$C:$C,0)))</f>
        <v>0</v>
      </c>
      <c r="M939" s="233">
        <f>IF(ISBLANK(INDEX('Policy Characteristics'!G:G,MATCH($C939,'Policy Characteristics'!$C:$C,0))),"",INDEX('Policy Characteristics'!G:G,MATCH($C939,'Policy Characteristics'!$C:$C,0)))</f>
        <v>1</v>
      </c>
      <c r="N939" s="233">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28" t="str">
        <f>IF(ISBLANK(INDEX('Policy Characteristics'!B:B,MATCH($C940,'Policy Characteristics'!$C:$C,0))),"",INDEX('Policy Characteristics'!B:B,MATCH($C940,'Policy Characteristics'!$C:$C,0)))</f>
        <v>Feedstock Shifting</v>
      </c>
      <c r="C940" s="76" t="str">
        <f t="shared" si="32"/>
        <v>Fraction of Feedstock Shifted</v>
      </c>
      <c r="D940" s="78" t="s">
        <v>1307</v>
      </c>
      <c r="E940" s="88" t="s">
        <v>647</v>
      </c>
      <c r="F940" t="s">
        <v>1271</v>
      </c>
      <c r="G940" s="88" t="s">
        <v>653</v>
      </c>
      <c r="H940" s="80">
        <v>2535</v>
      </c>
      <c r="I940" s="241" t="s">
        <v>44</v>
      </c>
      <c r="J940" s="230"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3">
        <f>IF(ISBLANK(INDEX('Policy Characteristics'!F:F,MATCH($C940,'Policy Characteristics'!$C:$C,0))),"",INDEX('Policy Characteristics'!F:F,MATCH($C940,'Policy Characteristics'!$C:$C,0)))</f>
        <v>0</v>
      </c>
      <c r="M940" s="233">
        <f>IF(ISBLANK(INDEX('Policy Characteristics'!G:G,MATCH($C940,'Policy Characteristics'!$C:$C,0))),"",INDEX('Policy Characteristics'!G:G,MATCH($C940,'Policy Characteristics'!$C:$C,0)))</f>
        <v>1</v>
      </c>
      <c r="N940" s="233">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28" t="str">
        <f>IF(ISBLANK(INDEX('Policy Characteristics'!B:B,MATCH($C941,'Policy Characteristics'!$C:$C,0))),"",INDEX('Policy Characteristics'!B:B,MATCH($C941,'Policy Characteristics'!$C:$C,0)))</f>
        <v>Feedstock Shifting</v>
      </c>
      <c r="C941" s="76" t="str">
        <f t="shared" si="32"/>
        <v>Fraction of Feedstock Shifted</v>
      </c>
      <c r="D941" s="78" t="s">
        <v>1307</v>
      </c>
      <c r="E941" s="88" t="s">
        <v>946</v>
      </c>
      <c r="F941" t="s">
        <v>1271</v>
      </c>
      <c r="G941" s="88" t="s">
        <v>949</v>
      </c>
      <c r="H941" s="80">
        <v>2536</v>
      </c>
      <c r="I941" s="241" t="s">
        <v>44</v>
      </c>
      <c r="J941" s="230"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3">
        <f>IF(ISBLANK(INDEX('Policy Characteristics'!F:F,MATCH($C941,'Policy Characteristics'!$C:$C,0))),"",INDEX('Policy Characteristics'!F:F,MATCH($C941,'Policy Characteristics'!$C:$C,0)))</f>
        <v>0</v>
      </c>
      <c r="M941" s="233">
        <f>IF(ISBLANK(INDEX('Policy Characteristics'!G:G,MATCH($C941,'Policy Characteristics'!$C:$C,0))),"",INDEX('Policy Characteristics'!G:G,MATCH($C941,'Policy Characteristics'!$C:$C,0)))</f>
        <v>1</v>
      </c>
      <c r="N941" s="233">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28" t="str">
        <f>IF(ISBLANK(INDEX('Policy Characteristics'!B:B,MATCH($C942,'Policy Characteristics'!$C:$C,0))),"",INDEX('Policy Characteristics'!B:B,MATCH($C942,'Policy Characteristics'!$C:$C,0)))</f>
        <v>Feedstock Shifting</v>
      </c>
      <c r="C942" s="76" t="str">
        <f t="shared" si="32"/>
        <v>Fraction of Feedstock Shifted</v>
      </c>
      <c r="D942" s="78" t="s">
        <v>1307</v>
      </c>
      <c r="E942" s="88" t="s">
        <v>947</v>
      </c>
      <c r="F942" t="s">
        <v>1271</v>
      </c>
      <c r="G942" s="88" t="s">
        <v>951</v>
      </c>
      <c r="H942" s="80">
        <v>2537</v>
      </c>
      <c r="I942" s="241" t="s">
        <v>44</v>
      </c>
      <c r="J942" s="230"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3">
        <f>IF(ISBLANK(INDEX('Policy Characteristics'!F:F,MATCH($C942,'Policy Characteristics'!$C:$C,0))),"",INDEX('Policy Characteristics'!F:F,MATCH($C942,'Policy Characteristics'!$C:$C,0)))</f>
        <v>0</v>
      </c>
      <c r="M942" s="233">
        <f>IF(ISBLANK(INDEX('Policy Characteristics'!G:G,MATCH($C942,'Policy Characteristics'!$C:$C,0))),"",INDEX('Policy Characteristics'!G:G,MATCH($C942,'Policy Characteristics'!$C:$C,0)))</f>
        <v>1</v>
      </c>
      <c r="N942" s="233">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28" t="str">
        <f>IF(ISBLANK(INDEX('Policy Characteristics'!B:B,MATCH($C943,'Policy Characteristics'!$C:$C,0))),"",INDEX('Policy Characteristics'!B:B,MATCH($C943,'Policy Characteristics'!$C:$C,0)))</f>
        <v>Feedstock Shifting</v>
      </c>
      <c r="C943" s="76" t="str">
        <f t="shared" si="32"/>
        <v>Fraction of Feedstock Shifted</v>
      </c>
      <c r="D943" s="78" t="s">
        <v>1307</v>
      </c>
      <c r="E943" s="88" t="s">
        <v>948</v>
      </c>
      <c r="F943" t="s">
        <v>1271</v>
      </c>
      <c r="G943" s="88" t="s">
        <v>952</v>
      </c>
      <c r="H943" s="80">
        <v>2538</v>
      </c>
      <c r="I943" s="241" t="s">
        <v>44</v>
      </c>
      <c r="J943" s="230"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3">
        <f>IF(ISBLANK(INDEX('Policy Characteristics'!F:F,MATCH($C943,'Policy Characteristics'!$C:$C,0))),"",INDEX('Policy Characteristics'!F:F,MATCH($C943,'Policy Characteristics'!$C:$C,0)))</f>
        <v>0</v>
      </c>
      <c r="M943" s="233">
        <f>IF(ISBLANK(INDEX('Policy Characteristics'!G:G,MATCH($C943,'Policy Characteristics'!$C:$C,0))),"",INDEX('Policy Characteristics'!G:G,MATCH($C943,'Policy Characteristics'!$C:$C,0)))</f>
        <v>1</v>
      </c>
      <c r="N943" s="233">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28" t="str">
        <f>IF(ISBLANK(INDEX('Policy Characteristics'!B:B,MATCH($C944,'Policy Characteristics'!$C:$C,0))),"",INDEX('Policy Characteristics'!B:B,MATCH($C944,'Policy Characteristics'!$C:$C,0)))</f>
        <v>Feedstock Shifting</v>
      </c>
      <c r="C944" s="76" t="str">
        <f t="shared" si="32"/>
        <v>Fraction of Feedstock Shifted</v>
      </c>
      <c r="D944" s="78" t="s">
        <v>1307</v>
      </c>
      <c r="E944" s="88" t="s">
        <v>945</v>
      </c>
      <c r="F944" t="s">
        <v>1271</v>
      </c>
      <c r="G944" s="88" t="s">
        <v>950</v>
      </c>
      <c r="H944" s="80">
        <v>2539</v>
      </c>
      <c r="I944" s="241" t="s">
        <v>44</v>
      </c>
      <c r="J944" s="230"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3">
        <f>IF(ISBLANK(INDEX('Policy Characteristics'!F:F,MATCH($C944,'Policy Characteristics'!$C:$C,0))),"",INDEX('Policy Characteristics'!F:F,MATCH($C944,'Policy Characteristics'!$C:$C,0)))</f>
        <v>0</v>
      </c>
      <c r="M944" s="233">
        <f>IF(ISBLANK(INDEX('Policy Characteristics'!G:G,MATCH($C944,'Policy Characteristics'!$C:$C,0))),"",INDEX('Policy Characteristics'!G:G,MATCH($C944,'Policy Characteristics'!$C:$C,0)))</f>
        <v>1</v>
      </c>
      <c r="N944" s="233">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28" t="str">
        <f>IF(ISBLANK(INDEX('Policy Characteristics'!B:B,MATCH($C945,'Policy Characteristics'!$C:$C,0))),"",INDEX('Policy Characteristics'!B:B,MATCH($C945,'Policy Characteristics'!$C:$C,0)))</f>
        <v>Feedstock Shifting</v>
      </c>
      <c r="C945" s="76" t="str">
        <f t="shared" si="32"/>
        <v>Fraction of Feedstock Shifted</v>
      </c>
      <c r="D945" s="78" t="s">
        <v>1308</v>
      </c>
      <c r="E945" s="88" t="s">
        <v>642</v>
      </c>
      <c r="F945" t="s">
        <v>1272</v>
      </c>
      <c r="G945" s="88" t="s">
        <v>648</v>
      </c>
      <c r="H945" s="80">
        <v>2540</v>
      </c>
      <c r="I945" s="241" t="s">
        <v>44</v>
      </c>
      <c r="J945" s="230"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3">
        <f>IF(ISBLANK(INDEX('Policy Characteristics'!F:F,MATCH($C945,'Policy Characteristics'!$C:$C,0))),"",INDEX('Policy Characteristics'!F:F,MATCH($C945,'Policy Characteristics'!$C:$C,0)))</f>
        <v>0</v>
      </c>
      <c r="M945" s="233">
        <f>IF(ISBLANK(INDEX('Policy Characteristics'!G:G,MATCH($C945,'Policy Characteristics'!$C:$C,0))),"",INDEX('Policy Characteristics'!G:G,MATCH($C945,'Policy Characteristics'!$C:$C,0)))</f>
        <v>1</v>
      </c>
      <c r="N945" s="233">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28" t="str">
        <f>IF(ISBLANK(INDEX('Policy Characteristics'!B:B,MATCH($C946,'Policy Characteristics'!$C:$C,0))),"",INDEX('Policy Characteristics'!B:B,MATCH($C946,'Policy Characteristics'!$C:$C,0)))</f>
        <v>Feedstock Shifting</v>
      </c>
      <c r="C946" s="76" t="str">
        <f t="shared" si="32"/>
        <v>Fraction of Feedstock Shifted</v>
      </c>
      <c r="D946" s="78" t="s">
        <v>1308</v>
      </c>
      <c r="E946" s="88" t="s">
        <v>643</v>
      </c>
      <c r="F946" t="s">
        <v>1272</v>
      </c>
      <c r="G946" s="88" t="s">
        <v>651</v>
      </c>
      <c r="H946" s="80">
        <v>2541</v>
      </c>
      <c r="I946" s="241" t="s">
        <v>44</v>
      </c>
      <c r="J946" s="230"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3">
        <f>IF(ISBLANK(INDEX('Policy Characteristics'!F:F,MATCH($C946,'Policy Characteristics'!$C:$C,0))),"",INDEX('Policy Characteristics'!F:F,MATCH($C946,'Policy Characteristics'!$C:$C,0)))</f>
        <v>0</v>
      </c>
      <c r="M946" s="233">
        <f>IF(ISBLANK(INDEX('Policy Characteristics'!G:G,MATCH($C946,'Policy Characteristics'!$C:$C,0))),"",INDEX('Policy Characteristics'!G:G,MATCH($C946,'Policy Characteristics'!$C:$C,0)))</f>
        <v>1</v>
      </c>
      <c r="N946" s="233">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28" t="str">
        <f>IF(ISBLANK(INDEX('Policy Characteristics'!B:B,MATCH($C947,'Policy Characteristics'!$C:$C,0))),"",INDEX('Policy Characteristics'!B:B,MATCH($C947,'Policy Characteristics'!$C:$C,0)))</f>
        <v>Feedstock Shifting</v>
      </c>
      <c r="C947" s="76" t="str">
        <f t="shared" si="32"/>
        <v>Fraction of Feedstock Shifted</v>
      </c>
      <c r="D947" s="78" t="s">
        <v>1308</v>
      </c>
      <c r="E947" s="88" t="s">
        <v>644</v>
      </c>
      <c r="F947" t="s">
        <v>1272</v>
      </c>
      <c r="G947" s="88" t="s">
        <v>652</v>
      </c>
      <c r="H947" s="80">
        <v>2542</v>
      </c>
      <c r="I947" s="241" t="s">
        <v>43</v>
      </c>
      <c r="J947" s="230"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3">
        <f>IF(ISBLANK(INDEX('Policy Characteristics'!F:F,MATCH($C947,'Policy Characteristics'!$C:$C,0))),"",INDEX('Policy Characteristics'!F:F,MATCH($C947,'Policy Characteristics'!$C:$C,0)))</f>
        <v>0</v>
      </c>
      <c r="M947" s="233">
        <f>IF(ISBLANK(INDEX('Policy Characteristics'!G:G,MATCH($C947,'Policy Characteristics'!$C:$C,0))),"",INDEX('Policy Characteristics'!G:G,MATCH($C947,'Policy Characteristics'!$C:$C,0)))</f>
        <v>1</v>
      </c>
      <c r="N947" s="233">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28" t="str">
        <f>IF(ISBLANK(INDEX('Policy Characteristics'!B:B,MATCH($C948,'Policy Characteristics'!$C:$C,0))),"",INDEX('Policy Characteristics'!B:B,MATCH($C948,'Policy Characteristics'!$C:$C,0)))</f>
        <v>Feedstock Shifting</v>
      </c>
      <c r="C948" s="76" t="str">
        <f t="shared" si="32"/>
        <v>Fraction of Feedstock Shifted</v>
      </c>
      <c r="D948" s="78" t="s">
        <v>1308</v>
      </c>
      <c r="E948" s="88" t="s">
        <v>645</v>
      </c>
      <c r="F948" t="s">
        <v>1272</v>
      </c>
      <c r="G948" s="88" t="s">
        <v>649</v>
      </c>
      <c r="H948" s="80">
        <v>2543</v>
      </c>
      <c r="I948" s="241" t="s">
        <v>44</v>
      </c>
      <c r="J948" s="230"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3">
        <f>IF(ISBLANK(INDEX('Policy Characteristics'!F:F,MATCH($C948,'Policy Characteristics'!$C:$C,0))),"",INDEX('Policy Characteristics'!F:F,MATCH($C948,'Policy Characteristics'!$C:$C,0)))</f>
        <v>0</v>
      </c>
      <c r="M948" s="233">
        <f>IF(ISBLANK(INDEX('Policy Characteristics'!G:G,MATCH($C948,'Policy Characteristics'!$C:$C,0))),"",INDEX('Policy Characteristics'!G:G,MATCH($C948,'Policy Characteristics'!$C:$C,0)))</f>
        <v>1</v>
      </c>
      <c r="N948" s="233">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28" t="str">
        <f>IF(ISBLANK(INDEX('Policy Characteristics'!B:B,MATCH($C949,'Policy Characteristics'!$C:$C,0))),"",INDEX('Policy Characteristics'!B:B,MATCH($C949,'Policy Characteristics'!$C:$C,0)))</f>
        <v>Feedstock Shifting</v>
      </c>
      <c r="C949" s="76" t="str">
        <f t="shared" si="32"/>
        <v>Fraction of Feedstock Shifted</v>
      </c>
      <c r="D949" s="78" t="s">
        <v>1308</v>
      </c>
      <c r="E949" s="88" t="s">
        <v>646</v>
      </c>
      <c r="F949" t="s">
        <v>1272</v>
      </c>
      <c r="G949" s="88" t="s">
        <v>650</v>
      </c>
      <c r="H949" s="80">
        <v>2544</v>
      </c>
      <c r="I949" s="241" t="s">
        <v>44</v>
      </c>
      <c r="J949" s="230"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3">
        <f>IF(ISBLANK(INDEX('Policy Characteristics'!F:F,MATCH($C949,'Policy Characteristics'!$C:$C,0))),"",INDEX('Policy Characteristics'!F:F,MATCH($C949,'Policy Characteristics'!$C:$C,0)))</f>
        <v>0</v>
      </c>
      <c r="M949" s="233">
        <f>IF(ISBLANK(INDEX('Policy Characteristics'!G:G,MATCH($C949,'Policy Characteristics'!$C:$C,0))),"",INDEX('Policy Characteristics'!G:G,MATCH($C949,'Policy Characteristics'!$C:$C,0)))</f>
        <v>1</v>
      </c>
      <c r="N949" s="233">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28" t="str">
        <f>IF(ISBLANK(INDEX('Policy Characteristics'!B:B,MATCH($C950,'Policy Characteristics'!$C:$C,0))),"",INDEX('Policy Characteristics'!B:B,MATCH($C950,'Policy Characteristics'!$C:$C,0)))</f>
        <v>Feedstock Shifting</v>
      </c>
      <c r="C950" s="76" t="str">
        <f t="shared" si="32"/>
        <v>Fraction of Feedstock Shifted</v>
      </c>
      <c r="D950" s="78" t="s">
        <v>1308</v>
      </c>
      <c r="E950" s="88" t="s">
        <v>647</v>
      </c>
      <c r="F950" t="s">
        <v>1272</v>
      </c>
      <c r="G950" s="88" t="s">
        <v>653</v>
      </c>
      <c r="H950" s="80">
        <v>2545</v>
      </c>
      <c r="I950" s="241" t="s">
        <v>44</v>
      </c>
      <c r="J950" s="230"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3">
        <f>IF(ISBLANK(INDEX('Policy Characteristics'!F:F,MATCH($C950,'Policy Characteristics'!$C:$C,0))),"",INDEX('Policy Characteristics'!F:F,MATCH($C950,'Policy Characteristics'!$C:$C,0)))</f>
        <v>0</v>
      </c>
      <c r="M950" s="233">
        <f>IF(ISBLANK(INDEX('Policy Characteristics'!G:G,MATCH($C950,'Policy Characteristics'!$C:$C,0))),"",INDEX('Policy Characteristics'!G:G,MATCH($C950,'Policy Characteristics'!$C:$C,0)))</f>
        <v>1</v>
      </c>
      <c r="N950" s="233">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28" t="str">
        <f>IF(ISBLANK(INDEX('Policy Characteristics'!B:B,MATCH($C951,'Policy Characteristics'!$C:$C,0))),"",INDEX('Policy Characteristics'!B:B,MATCH($C951,'Policy Characteristics'!$C:$C,0)))</f>
        <v>Feedstock Shifting</v>
      </c>
      <c r="C951" s="76" t="str">
        <f t="shared" si="32"/>
        <v>Fraction of Feedstock Shifted</v>
      </c>
      <c r="D951" s="78" t="s">
        <v>1308</v>
      </c>
      <c r="E951" s="88" t="s">
        <v>946</v>
      </c>
      <c r="F951" t="s">
        <v>1272</v>
      </c>
      <c r="G951" s="88" t="s">
        <v>949</v>
      </c>
      <c r="H951" s="80">
        <v>2546</v>
      </c>
      <c r="I951" s="241" t="s">
        <v>44</v>
      </c>
      <c r="J951" s="230"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3">
        <f>IF(ISBLANK(INDEX('Policy Characteristics'!F:F,MATCH($C951,'Policy Characteristics'!$C:$C,0))),"",INDEX('Policy Characteristics'!F:F,MATCH($C951,'Policy Characteristics'!$C:$C,0)))</f>
        <v>0</v>
      </c>
      <c r="M951" s="233">
        <f>IF(ISBLANK(INDEX('Policy Characteristics'!G:G,MATCH($C951,'Policy Characteristics'!$C:$C,0))),"",INDEX('Policy Characteristics'!G:G,MATCH($C951,'Policy Characteristics'!$C:$C,0)))</f>
        <v>1</v>
      </c>
      <c r="N951" s="233">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28" t="str">
        <f>IF(ISBLANK(INDEX('Policy Characteristics'!B:B,MATCH($C952,'Policy Characteristics'!$C:$C,0))),"",INDEX('Policy Characteristics'!B:B,MATCH($C952,'Policy Characteristics'!$C:$C,0)))</f>
        <v>Feedstock Shifting</v>
      </c>
      <c r="C952" s="76" t="str">
        <f t="shared" si="32"/>
        <v>Fraction of Feedstock Shifted</v>
      </c>
      <c r="D952" s="78" t="s">
        <v>1308</v>
      </c>
      <c r="E952" s="88" t="s">
        <v>947</v>
      </c>
      <c r="F952" t="s">
        <v>1272</v>
      </c>
      <c r="G952" s="88" t="s">
        <v>951</v>
      </c>
      <c r="H952" s="80">
        <v>2547</v>
      </c>
      <c r="I952" s="241" t="s">
        <v>44</v>
      </c>
      <c r="J952" s="230"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3">
        <f>IF(ISBLANK(INDEX('Policy Characteristics'!F:F,MATCH($C952,'Policy Characteristics'!$C:$C,0))),"",INDEX('Policy Characteristics'!F:F,MATCH($C952,'Policy Characteristics'!$C:$C,0)))</f>
        <v>0</v>
      </c>
      <c r="M952" s="233">
        <f>IF(ISBLANK(INDEX('Policy Characteristics'!G:G,MATCH($C952,'Policy Characteristics'!$C:$C,0))),"",INDEX('Policy Characteristics'!G:G,MATCH($C952,'Policy Characteristics'!$C:$C,0)))</f>
        <v>1</v>
      </c>
      <c r="N952" s="233">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28" t="str">
        <f>IF(ISBLANK(INDEX('Policy Characteristics'!B:B,MATCH($C953,'Policy Characteristics'!$C:$C,0))),"",INDEX('Policy Characteristics'!B:B,MATCH($C953,'Policy Characteristics'!$C:$C,0)))</f>
        <v>Feedstock Shifting</v>
      </c>
      <c r="C953" s="76" t="str">
        <f t="shared" si="32"/>
        <v>Fraction of Feedstock Shifted</v>
      </c>
      <c r="D953" s="78" t="s">
        <v>1308</v>
      </c>
      <c r="E953" s="88" t="s">
        <v>948</v>
      </c>
      <c r="F953" t="s">
        <v>1272</v>
      </c>
      <c r="G953" s="88" t="s">
        <v>952</v>
      </c>
      <c r="H953" s="80">
        <v>2548</v>
      </c>
      <c r="I953" s="241" t="s">
        <v>44</v>
      </c>
      <c r="J953" s="230"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3">
        <f>IF(ISBLANK(INDEX('Policy Characteristics'!F:F,MATCH($C953,'Policy Characteristics'!$C:$C,0))),"",INDEX('Policy Characteristics'!F:F,MATCH($C953,'Policy Characteristics'!$C:$C,0)))</f>
        <v>0</v>
      </c>
      <c r="M953" s="233">
        <f>IF(ISBLANK(INDEX('Policy Characteristics'!G:G,MATCH($C953,'Policy Characteristics'!$C:$C,0))),"",INDEX('Policy Characteristics'!G:G,MATCH($C953,'Policy Characteristics'!$C:$C,0)))</f>
        <v>1</v>
      </c>
      <c r="N953" s="233">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28" t="str">
        <f>IF(ISBLANK(INDEX('Policy Characteristics'!B:B,MATCH($C954,'Policy Characteristics'!$C:$C,0))),"",INDEX('Policy Characteristics'!B:B,MATCH($C954,'Policy Characteristics'!$C:$C,0)))</f>
        <v>Feedstock Shifting</v>
      </c>
      <c r="C954" s="76" t="str">
        <f t="shared" si="32"/>
        <v>Fraction of Feedstock Shifted</v>
      </c>
      <c r="D954" s="78" t="s">
        <v>1308</v>
      </c>
      <c r="E954" s="88" t="s">
        <v>945</v>
      </c>
      <c r="F954" t="s">
        <v>1272</v>
      </c>
      <c r="G954" s="88" t="s">
        <v>950</v>
      </c>
      <c r="H954" s="80">
        <v>2549</v>
      </c>
      <c r="I954" s="241" t="s">
        <v>44</v>
      </c>
      <c r="J954" s="230"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3">
        <f>IF(ISBLANK(INDEX('Policy Characteristics'!F:F,MATCH($C954,'Policy Characteristics'!$C:$C,0))),"",INDEX('Policy Characteristics'!F:F,MATCH($C954,'Policy Characteristics'!$C:$C,0)))</f>
        <v>0</v>
      </c>
      <c r="M954" s="233">
        <f>IF(ISBLANK(INDEX('Policy Characteristics'!G:G,MATCH($C954,'Policy Characteristics'!$C:$C,0))),"",INDEX('Policy Characteristics'!G:G,MATCH($C954,'Policy Characteristics'!$C:$C,0)))</f>
        <v>1</v>
      </c>
      <c r="N954" s="233">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28" t="str">
        <f>IF(ISBLANK(INDEX('Policy Characteristics'!B:B,MATCH($C955,'Policy Characteristics'!$C:$C,0))),"",INDEX('Policy Characteristics'!B:B,MATCH($C955,'Policy Characteristics'!$C:$C,0)))</f>
        <v>Feedstock Shifting</v>
      </c>
      <c r="C955" s="76" t="str">
        <f t="shared" si="32"/>
        <v>Fraction of Feedstock Shifted</v>
      </c>
      <c r="D955" s="78" t="s">
        <v>1309</v>
      </c>
      <c r="E955" s="88" t="s">
        <v>642</v>
      </c>
      <c r="F955" t="s">
        <v>819</v>
      </c>
      <c r="G955" s="88" t="s">
        <v>648</v>
      </c>
      <c r="H955" s="80">
        <v>2550</v>
      </c>
      <c r="I955" s="241" t="s">
        <v>44</v>
      </c>
      <c r="J955" s="230"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3">
        <f>IF(ISBLANK(INDEX('Policy Characteristics'!F:F,MATCH($C955,'Policy Characteristics'!$C:$C,0))),"",INDEX('Policy Characteristics'!F:F,MATCH($C955,'Policy Characteristics'!$C:$C,0)))</f>
        <v>0</v>
      </c>
      <c r="M955" s="233">
        <f>IF(ISBLANK(INDEX('Policy Characteristics'!G:G,MATCH($C955,'Policy Characteristics'!$C:$C,0))),"",INDEX('Policy Characteristics'!G:G,MATCH($C955,'Policy Characteristics'!$C:$C,0)))</f>
        <v>1</v>
      </c>
      <c r="N955" s="233">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28" t="str">
        <f>IF(ISBLANK(INDEX('Policy Characteristics'!B:B,MATCH($C956,'Policy Characteristics'!$C:$C,0))),"",INDEX('Policy Characteristics'!B:B,MATCH($C956,'Policy Characteristics'!$C:$C,0)))</f>
        <v>Feedstock Shifting</v>
      </c>
      <c r="C956" s="76" t="str">
        <f t="shared" si="32"/>
        <v>Fraction of Feedstock Shifted</v>
      </c>
      <c r="D956" s="78" t="s">
        <v>1309</v>
      </c>
      <c r="E956" s="88" t="s">
        <v>643</v>
      </c>
      <c r="F956" t="s">
        <v>819</v>
      </c>
      <c r="G956" s="88" t="s">
        <v>651</v>
      </c>
      <c r="H956" s="80">
        <v>2551</v>
      </c>
      <c r="I956" s="241" t="s">
        <v>44</v>
      </c>
      <c r="J956" s="230"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3">
        <f>IF(ISBLANK(INDEX('Policy Characteristics'!F:F,MATCH($C956,'Policy Characteristics'!$C:$C,0))),"",INDEX('Policy Characteristics'!F:F,MATCH($C956,'Policy Characteristics'!$C:$C,0)))</f>
        <v>0</v>
      </c>
      <c r="M956" s="233">
        <f>IF(ISBLANK(INDEX('Policy Characteristics'!G:G,MATCH($C956,'Policy Characteristics'!$C:$C,0))),"",INDEX('Policy Characteristics'!G:G,MATCH($C956,'Policy Characteristics'!$C:$C,0)))</f>
        <v>1</v>
      </c>
      <c r="N956" s="233">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28" t="str">
        <f>IF(ISBLANK(INDEX('Policy Characteristics'!B:B,MATCH($C957,'Policy Characteristics'!$C:$C,0))),"",INDEX('Policy Characteristics'!B:B,MATCH($C957,'Policy Characteristics'!$C:$C,0)))</f>
        <v>Feedstock Shifting</v>
      </c>
      <c r="C957" s="76" t="str">
        <f t="shared" si="32"/>
        <v>Fraction of Feedstock Shifted</v>
      </c>
      <c r="D957" s="78" t="s">
        <v>1309</v>
      </c>
      <c r="E957" s="88" t="s">
        <v>644</v>
      </c>
      <c r="F957" t="s">
        <v>819</v>
      </c>
      <c r="G957" s="88" t="s">
        <v>652</v>
      </c>
      <c r="H957" s="80">
        <v>2552</v>
      </c>
      <c r="I957" s="241" t="s">
        <v>43</v>
      </c>
      <c r="J957" s="230"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3">
        <f>IF(ISBLANK(INDEX('Policy Characteristics'!F:F,MATCH($C957,'Policy Characteristics'!$C:$C,0))),"",INDEX('Policy Characteristics'!F:F,MATCH($C957,'Policy Characteristics'!$C:$C,0)))</f>
        <v>0</v>
      </c>
      <c r="M957" s="233">
        <f>IF(ISBLANK(INDEX('Policy Characteristics'!G:G,MATCH($C957,'Policy Characteristics'!$C:$C,0))),"",INDEX('Policy Characteristics'!G:G,MATCH($C957,'Policy Characteristics'!$C:$C,0)))</f>
        <v>1</v>
      </c>
      <c r="N957" s="233">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28" t="str">
        <f>IF(ISBLANK(INDEX('Policy Characteristics'!B:B,MATCH($C958,'Policy Characteristics'!$C:$C,0))),"",INDEX('Policy Characteristics'!B:B,MATCH($C958,'Policy Characteristics'!$C:$C,0)))</f>
        <v>Feedstock Shifting</v>
      </c>
      <c r="C958" s="76" t="str">
        <f t="shared" si="32"/>
        <v>Fraction of Feedstock Shifted</v>
      </c>
      <c r="D958" s="78" t="s">
        <v>1309</v>
      </c>
      <c r="E958" s="88" t="s">
        <v>645</v>
      </c>
      <c r="F958" t="s">
        <v>819</v>
      </c>
      <c r="G958" s="88" t="s">
        <v>649</v>
      </c>
      <c r="H958" s="80">
        <v>2553</v>
      </c>
      <c r="I958" s="241" t="s">
        <v>44</v>
      </c>
      <c r="J958" s="230"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3">
        <f>IF(ISBLANK(INDEX('Policy Characteristics'!F:F,MATCH($C958,'Policy Characteristics'!$C:$C,0))),"",INDEX('Policy Characteristics'!F:F,MATCH($C958,'Policy Characteristics'!$C:$C,0)))</f>
        <v>0</v>
      </c>
      <c r="M958" s="233">
        <f>IF(ISBLANK(INDEX('Policy Characteristics'!G:G,MATCH($C958,'Policy Characteristics'!$C:$C,0))),"",INDEX('Policy Characteristics'!G:G,MATCH($C958,'Policy Characteristics'!$C:$C,0)))</f>
        <v>1</v>
      </c>
      <c r="N958" s="233">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28" t="str">
        <f>IF(ISBLANK(INDEX('Policy Characteristics'!B:B,MATCH($C959,'Policy Characteristics'!$C:$C,0))),"",INDEX('Policy Characteristics'!B:B,MATCH($C959,'Policy Characteristics'!$C:$C,0)))</f>
        <v>Feedstock Shifting</v>
      </c>
      <c r="C959" s="76" t="str">
        <f t="shared" si="32"/>
        <v>Fraction of Feedstock Shifted</v>
      </c>
      <c r="D959" s="78" t="s">
        <v>1309</v>
      </c>
      <c r="E959" s="88" t="s">
        <v>646</v>
      </c>
      <c r="F959" t="s">
        <v>819</v>
      </c>
      <c r="G959" s="88" t="s">
        <v>650</v>
      </c>
      <c r="H959" s="80">
        <v>2554</v>
      </c>
      <c r="I959" s="241" t="s">
        <v>44</v>
      </c>
      <c r="J959" s="230"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3">
        <f>IF(ISBLANK(INDEX('Policy Characteristics'!F:F,MATCH($C959,'Policy Characteristics'!$C:$C,0))),"",INDEX('Policy Characteristics'!F:F,MATCH($C959,'Policy Characteristics'!$C:$C,0)))</f>
        <v>0</v>
      </c>
      <c r="M959" s="233">
        <f>IF(ISBLANK(INDEX('Policy Characteristics'!G:G,MATCH($C959,'Policy Characteristics'!$C:$C,0))),"",INDEX('Policy Characteristics'!G:G,MATCH($C959,'Policy Characteristics'!$C:$C,0)))</f>
        <v>1</v>
      </c>
      <c r="N959" s="233">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28" t="str">
        <f>IF(ISBLANK(INDEX('Policy Characteristics'!B:B,MATCH($C960,'Policy Characteristics'!$C:$C,0))),"",INDEX('Policy Characteristics'!B:B,MATCH($C960,'Policy Characteristics'!$C:$C,0)))</f>
        <v>Feedstock Shifting</v>
      </c>
      <c r="C960" s="76" t="str">
        <f t="shared" si="32"/>
        <v>Fraction of Feedstock Shifted</v>
      </c>
      <c r="D960" s="78" t="s">
        <v>1309</v>
      </c>
      <c r="E960" s="88" t="s">
        <v>647</v>
      </c>
      <c r="F960" t="s">
        <v>819</v>
      </c>
      <c r="G960" s="88" t="s">
        <v>653</v>
      </c>
      <c r="H960" s="80">
        <v>2555</v>
      </c>
      <c r="I960" s="241" t="s">
        <v>44</v>
      </c>
      <c r="J960" s="230"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3">
        <f>IF(ISBLANK(INDEX('Policy Characteristics'!F:F,MATCH($C960,'Policy Characteristics'!$C:$C,0))),"",INDEX('Policy Characteristics'!F:F,MATCH($C960,'Policy Characteristics'!$C:$C,0)))</f>
        <v>0</v>
      </c>
      <c r="M960" s="233">
        <f>IF(ISBLANK(INDEX('Policy Characteristics'!G:G,MATCH($C960,'Policy Characteristics'!$C:$C,0))),"",INDEX('Policy Characteristics'!G:G,MATCH($C960,'Policy Characteristics'!$C:$C,0)))</f>
        <v>1</v>
      </c>
      <c r="N960" s="233">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28" t="str">
        <f>IF(ISBLANK(INDEX('Policy Characteristics'!B:B,MATCH($C961,'Policy Characteristics'!$C:$C,0))),"",INDEX('Policy Characteristics'!B:B,MATCH($C961,'Policy Characteristics'!$C:$C,0)))</f>
        <v>Feedstock Shifting</v>
      </c>
      <c r="C961" s="76" t="str">
        <f t="shared" si="32"/>
        <v>Fraction of Feedstock Shifted</v>
      </c>
      <c r="D961" s="78" t="s">
        <v>1309</v>
      </c>
      <c r="E961" s="88" t="s">
        <v>946</v>
      </c>
      <c r="F961" t="s">
        <v>819</v>
      </c>
      <c r="G961" s="88" t="s">
        <v>949</v>
      </c>
      <c r="H961" s="80">
        <v>2556</v>
      </c>
      <c r="I961" s="241" t="s">
        <v>44</v>
      </c>
      <c r="J961" s="230"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3">
        <f>IF(ISBLANK(INDEX('Policy Characteristics'!F:F,MATCH($C961,'Policy Characteristics'!$C:$C,0))),"",INDEX('Policy Characteristics'!F:F,MATCH($C961,'Policy Characteristics'!$C:$C,0)))</f>
        <v>0</v>
      </c>
      <c r="M961" s="233">
        <f>IF(ISBLANK(INDEX('Policy Characteristics'!G:G,MATCH($C961,'Policy Characteristics'!$C:$C,0))),"",INDEX('Policy Characteristics'!G:G,MATCH($C961,'Policy Characteristics'!$C:$C,0)))</f>
        <v>1</v>
      </c>
      <c r="N961" s="233">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28" t="str">
        <f>IF(ISBLANK(INDEX('Policy Characteristics'!B:B,MATCH($C962,'Policy Characteristics'!$C:$C,0))),"",INDEX('Policy Characteristics'!B:B,MATCH($C962,'Policy Characteristics'!$C:$C,0)))</f>
        <v>Feedstock Shifting</v>
      </c>
      <c r="C962" s="76" t="str">
        <f t="shared" si="32"/>
        <v>Fraction of Feedstock Shifted</v>
      </c>
      <c r="D962" s="78" t="s">
        <v>1309</v>
      </c>
      <c r="E962" s="88" t="s">
        <v>947</v>
      </c>
      <c r="F962" t="s">
        <v>819</v>
      </c>
      <c r="G962" s="88" t="s">
        <v>951</v>
      </c>
      <c r="H962" s="80">
        <v>2557</v>
      </c>
      <c r="I962" s="241" t="s">
        <v>44</v>
      </c>
      <c r="J962" s="230"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3">
        <f>IF(ISBLANK(INDEX('Policy Characteristics'!F:F,MATCH($C962,'Policy Characteristics'!$C:$C,0))),"",INDEX('Policy Characteristics'!F:F,MATCH($C962,'Policy Characteristics'!$C:$C,0)))</f>
        <v>0</v>
      </c>
      <c r="M962" s="233">
        <f>IF(ISBLANK(INDEX('Policy Characteristics'!G:G,MATCH($C962,'Policy Characteristics'!$C:$C,0))),"",INDEX('Policy Characteristics'!G:G,MATCH($C962,'Policy Characteristics'!$C:$C,0)))</f>
        <v>1</v>
      </c>
      <c r="N962" s="233">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28" t="str">
        <f>IF(ISBLANK(INDEX('Policy Characteristics'!B:B,MATCH($C963,'Policy Characteristics'!$C:$C,0))),"",INDEX('Policy Characteristics'!B:B,MATCH($C963,'Policy Characteristics'!$C:$C,0)))</f>
        <v>Feedstock Shifting</v>
      </c>
      <c r="C963" s="76" t="str">
        <f t="shared" si="32"/>
        <v>Fraction of Feedstock Shifted</v>
      </c>
      <c r="D963" s="78" t="s">
        <v>1309</v>
      </c>
      <c r="E963" s="88" t="s">
        <v>948</v>
      </c>
      <c r="F963" t="s">
        <v>819</v>
      </c>
      <c r="G963" s="88" t="s">
        <v>952</v>
      </c>
      <c r="H963" s="80">
        <v>2558</v>
      </c>
      <c r="I963" s="241" t="s">
        <v>44</v>
      </c>
      <c r="J963" s="230"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3">
        <f>IF(ISBLANK(INDEX('Policy Characteristics'!F:F,MATCH($C963,'Policy Characteristics'!$C:$C,0))),"",INDEX('Policy Characteristics'!F:F,MATCH($C963,'Policy Characteristics'!$C:$C,0)))</f>
        <v>0</v>
      </c>
      <c r="M963" s="233">
        <f>IF(ISBLANK(INDEX('Policy Characteristics'!G:G,MATCH($C963,'Policy Characteristics'!$C:$C,0))),"",INDEX('Policy Characteristics'!G:G,MATCH($C963,'Policy Characteristics'!$C:$C,0)))</f>
        <v>1</v>
      </c>
      <c r="N963" s="233">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28" t="str">
        <f>IF(ISBLANK(INDEX('Policy Characteristics'!B:B,MATCH($C964,'Policy Characteristics'!$C:$C,0))),"",INDEX('Policy Characteristics'!B:B,MATCH($C964,'Policy Characteristics'!$C:$C,0)))</f>
        <v>Feedstock Shifting</v>
      </c>
      <c r="C964" s="76" t="str">
        <f t="shared" si="32"/>
        <v>Fraction of Feedstock Shifted</v>
      </c>
      <c r="D964" s="78" t="s">
        <v>1309</v>
      </c>
      <c r="E964" s="88" t="s">
        <v>945</v>
      </c>
      <c r="F964" t="s">
        <v>819</v>
      </c>
      <c r="G964" s="88" t="s">
        <v>950</v>
      </c>
      <c r="H964" s="80">
        <v>2559</v>
      </c>
      <c r="I964" s="241" t="s">
        <v>44</v>
      </c>
      <c r="J964" s="230"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3">
        <f>IF(ISBLANK(INDEX('Policy Characteristics'!F:F,MATCH($C964,'Policy Characteristics'!$C:$C,0))),"",INDEX('Policy Characteristics'!F:F,MATCH($C964,'Policy Characteristics'!$C:$C,0)))</f>
        <v>0</v>
      </c>
      <c r="M964" s="233">
        <f>IF(ISBLANK(INDEX('Policy Characteristics'!G:G,MATCH($C964,'Policy Characteristics'!$C:$C,0))),"",INDEX('Policy Characteristics'!G:G,MATCH($C964,'Policy Characteristics'!$C:$C,0)))</f>
        <v>1</v>
      </c>
      <c r="N964" s="233">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28" t="str">
        <f>IF(ISBLANK(INDEX('Policy Characteristics'!B:B,MATCH($C965,'Policy Characteristics'!$C:$C,0))),"",INDEX('Policy Characteristics'!B:B,MATCH($C965,'Policy Characteristics'!$C:$C,0)))</f>
        <v>Feedstock Shifting</v>
      </c>
      <c r="C965" s="76" t="str">
        <f t="shared" si="32"/>
        <v>Fraction of Feedstock Shifted</v>
      </c>
      <c r="D965" s="78" t="s">
        <v>1310</v>
      </c>
      <c r="E965" s="88" t="s">
        <v>642</v>
      </c>
      <c r="F965" t="s">
        <v>1273</v>
      </c>
      <c r="G965" s="88" t="s">
        <v>648</v>
      </c>
      <c r="H965" s="80">
        <v>2560</v>
      </c>
      <c r="I965" s="241" t="s">
        <v>44</v>
      </c>
      <c r="J965" s="230"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3">
        <f>IF(ISBLANK(INDEX('Policy Characteristics'!F:F,MATCH($C965,'Policy Characteristics'!$C:$C,0))),"",INDEX('Policy Characteristics'!F:F,MATCH($C965,'Policy Characteristics'!$C:$C,0)))</f>
        <v>0</v>
      </c>
      <c r="M965" s="233">
        <f>IF(ISBLANK(INDEX('Policy Characteristics'!G:G,MATCH($C965,'Policy Characteristics'!$C:$C,0))),"",INDEX('Policy Characteristics'!G:G,MATCH($C965,'Policy Characteristics'!$C:$C,0)))</f>
        <v>1</v>
      </c>
      <c r="N965" s="233">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28" t="str">
        <f>IF(ISBLANK(INDEX('Policy Characteristics'!B:B,MATCH($C966,'Policy Characteristics'!$C:$C,0))),"",INDEX('Policy Characteristics'!B:B,MATCH($C966,'Policy Characteristics'!$C:$C,0)))</f>
        <v>Feedstock Shifting</v>
      </c>
      <c r="C966" s="76" t="str">
        <f t="shared" si="32"/>
        <v>Fraction of Feedstock Shifted</v>
      </c>
      <c r="D966" s="78" t="s">
        <v>1310</v>
      </c>
      <c r="E966" s="88" t="s">
        <v>643</v>
      </c>
      <c r="F966" t="s">
        <v>1273</v>
      </c>
      <c r="G966" s="88" t="s">
        <v>651</v>
      </c>
      <c r="H966" s="80">
        <v>2561</v>
      </c>
      <c r="I966" s="241" t="s">
        <v>44</v>
      </c>
      <c r="J966" s="230"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3">
        <f>IF(ISBLANK(INDEX('Policy Characteristics'!F:F,MATCH($C966,'Policy Characteristics'!$C:$C,0))),"",INDEX('Policy Characteristics'!F:F,MATCH($C966,'Policy Characteristics'!$C:$C,0)))</f>
        <v>0</v>
      </c>
      <c r="M966" s="233">
        <f>IF(ISBLANK(INDEX('Policy Characteristics'!G:G,MATCH($C966,'Policy Characteristics'!$C:$C,0))),"",INDEX('Policy Characteristics'!G:G,MATCH($C966,'Policy Characteristics'!$C:$C,0)))</f>
        <v>1</v>
      </c>
      <c r="N966" s="233">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28" t="str">
        <f>IF(ISBLANK(INDEX('Policy Characteristics'!B:B,MATCH($C967,'Policy Characteristics'!$C:$C,0))),"",INDEX('Policy Characteristics'!B:B,MATCH($C967,'Policy Characteristics'!$C:$C,0)))</f>
        <v>Feedstock Shifting</v>
      </c>
      <c r="C967" s="76" t="str">
        <f t="shared" si="32"/>
        <v>Fraction of Feedstock Shifted</v>
      </c>
      <c r="D967" s="78" t="s">
        <v>1310</v>
      </c>
      <c r="E967" s="88" t="s">
        <v>644</v>
      </c>
      <c r="F967" t="s">
        <v>1273</v>
      </c>
      <c r="G967" s="88" t="s">
        <v>652</v>
      </c>
      <c r="H967" s="80">
        <v>2562</v>
      </c>
      <c r="I967" s="241" t="s">
        <v>44</v>
      </c>
      <c r="J967" s="230"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3">
        <f>IF(ISBLANK(INDEX('Policy Characteristics'!F:F,MATCH($C967,'Policy Characteristics'!$C:$C,0))),"",INDEX('Policy Characteristics'!F:F,MATCH($C967,'Policy Characteristics'!$C:$C,0)))</f>
        <v>0</v>
      </c>
      <c r="M967" s="233">
        <f>IF(ISBLANK(INDEX('Policy Characteristics'!G:G,MATCH($C967,'Policy Characteristics'!$C:$C,0))),"",INDEX('Policy Characteristics'!G:G,MATCH($C967,'Policy Characteristics'!$C:$C,0)))</f>
        <v>1</v>
      </c>
      <c r="N967" s="233">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28" t="str">
        <f>IF(ISBLANK(INDEX('Policy Characteristics'!B:B,MATCH($C968,'Policy Characteristics'!$C:$C,0))),"",INDEX('Policy Characteristics'!B:B,MATCH($C968,'Policy Characteristics'!$C:$C,0)))</f>
        <v>Feedstock Shifting</v>
      </c>
      <c r="C968" s="76" t="str">
        <f t="shared" si="32"/>
        <v>Fraction of Feedstock Shifted</v>
      </c>
      <c r="D968" s="78" t="s">
        <v>1310</v>
      </c>
      <c r="E968" s="88" t="s">
        <v>645</v>
      </c>
      <c r="F968" t="s">
        <v>1273</v>
      </c>
      <c r="G968" s="88" t="s">
        <v>649</v>
      </c>
      <c r="H968" s="80">
        <v>2563</v>
      </c>
      <c r="I968" s="241" t="s">
        <v>44</v>
      </c>
      <c r="J968" s="230"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3">
        <f>IF(ISBLANK(INDEX('Policy Characteristics'!F:F,MATCH($C968,'Policy Characteristics'!$C:$C,0))),"",INDEX('Policy Characteristics'!F:F,MATCH($C968,'Policy Characteristics'!$C:$C,0)))</f>
        <v>0</v>
      </c>
      <c r="M968" s="233">
        <f>IF(ISBLANK(INDEX('Policy Characteristics'!G:G,MATCH($C968,'Policy Characteristics'!$C:$C,0))),"",INDEX('Policy Characteristics'!G:G,MATCH($C968,'Policy Characteristics'!$C:$C,0)))</f>
        <v>1</v>
      </c>
      <c r="N968" s="233">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28" t="str">
        <f>IF(ISBLANK(INDEX('Policy Characteristics'!B:B,MATCH($C969,'Policy Characteristics'!$C:$C,0))),"",INDEX('Policy Characteristics'!B:B,MATCH($C969,'Policy Characteristics'!$C:$C,0)))</f>
        <v>Feedstock Shifting</v>
      </c>
      <c r="C969" s="76" t="str">
        <f t="shared" si="32"/>
        <v>Fraction of Feedstock Shifted</v>
      </c>
      <c r="D969" s="78" t="s">
        <v>1310</v>
      </c>
      <c r="E969" s="88" t="s">
        <v>646</v>
      </c>
      <c r="F969" t="s">
        <v>1273</v>
      </c>
      <c r="G969" s="88" t="s">
        <v>650</v>
      </c>
      <c r="H969" s="80">
        <v>2564</v>
      </c>
      <c r="I969" s="241" t="s">
        <v>44</v>
      </c>
      <c r="J969" s="230"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3">
        <f>IF(ISBLANK(INDEX('Policy Characteristics'!F:F,MATCH($C969,'Policy Characteristics'!$C:$C,0))),"",INDEX('Policy Characteristics'!F:F,MATCH($C969,'Policy Characteristics'!$C:$C,0)))</f>
        <v>0</v>
      </c>
      <c r="M969" s="233">
        <f>IF(ISBLANK(INDEX('Policy Characteristics'!G:G,MATCH($C969,'Policy Characteristics'!$C:$C,0))),"",INDEX('Policy Characteristics'!G:G,MATCH($C969,'Policy Characteristics'!$C:$C,0)))</f>
        <v>1</v>
      </c>
      <c r="N969" s="233">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28" t="str">
        <f>IF(ISBLANK(INDEX('Policy Characteristics'!B:B,MATCH($C970,'Policy Characteristics'!$C:$C,0))),"",INDEX('Policy Characteristics'!B:B,MATCH($C970,'Policy Characteristics'!$C:$C,0)))</f>
        <v>Feedstock Shifting</v>
      </c>
      <c r="C970" s="76" t="str">
        <f t="shared" si="32"/>
        <v>Fraction of Feedstock Shifted</v>
      </c>
      <c r="D970" s="78" t="s">
        <v>1310</v>
      </c>
      <c r="E970" s="88" t="s">
        <v>647</v>
      </c>
      <c r="F970" t="s">
        <v>1273</v>
      </c>
      <c r="G970" s="88" t="s">
        <v>653</v>
      </c>
      <c r="H970" s="80">
        <v>2565</v>
      </c>
      <c r="I970" s="241" t="s">
        <v>44</v>
      </c>
      <c r="J970" s="230"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3">
        <f>IF(ISBLANK(INDEX('Policy Characteristics'!F:F,MATCH($C970,'Policy Characteristics'!$C:$C,0))),"",INDEX('Policy Characteristics'!F:F,MATCH($C970,'Policy Characteristics'!$C:$C,0)))</f>
        <v>0</v>
      </c>
      <c r="M970" s="233">
        <f>IF(ISBLANK(INDEX('Policy Characteristics'!G:G,MATCH($C970,'Policy Characteristics'!$C:$C,0))),"",INDEX('Policy Characteristics'!G:G,MATCH($C970,'Policy Characteristics'!$C:$C,0)))</f>
        <v>1</v>
      </c>
      <c r="N970" s="233">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28" t="str">
        <f>IF(ISBLANK(INDEX('Policy Characteristics'!B:B,MATCH($C971,'Policy Characteristics'!$C:$C,0))),"",INDEX('Policy Characteristics'!B:B,MATCH($C971,'Policy Characteristics'!$C:$C,0)))</f>
        <v>Feedstock Shifting</v>
      </c>
      <c r="C971" s="76" t="str">
        <f t="shared" si="32"/>
        <v>Fraction of Feedstock Shifted</v>
      </c>
      <c r="D971" s="78" t="s">
        <v>1310</v>
      </c>
      <c r="E971" s="88" t="s">
        <v>946</v>
      </c>
      <c r="F971" t="s">
        <v>1273</v>
      </c>
      <c r="G971" s="88" t="s">
        <v>949</v>
      </c>
      <c r="H971" s="80">
        <v>2566</v>
      </c>
      <c r="I971" s="241" t="s">
        <v>44</v>
      </c>
      <c r="J971" s="230"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3">
        <f>IF(ISBLANK(INDEX('Policy Characteristics'!F:F,MATCH($C971,'Policy Characteristics'!$C:$C,0))),"",INDEX('Policy Characteristics'!F:F,MATCH($C971,'Policy Characteristics'!$C:$C,0)))</f>
        <v>0</v>
      </c>
      <c r="M971" s="233">
        <f>IF(ISBLANK(INDEX('Policy Characteristics'!G:G,MATCH($C971,'Policy Characteristics'!$C:$C,0))),"",INDEX('Policy Characteristics'!G:G,MATCH($C971,'Policy Characteristics'!$C:$C,0)))</f>
        <v>1</v>
      </c>
      <c r="N971" s="233">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28" t="str">
        <f>IF(ISBLANK(INDEX('Policy Characteristics'!B:B,MATCH($C972,'Policy Characteristics'!$C:$C,0))),"",INDEX('Policy Characteristics'!B:B,MATCH($C972,'Policy Characteristics'!$C:$C,0)))</f>
        <v>Feedstock Shifting</v>
      </c>
      <c r="C972" s="76" t="str">
        <f t="shared" si="32"/>
        <v>Fraction of Feedstock Shifted</v>
      </c>
      <c r="D972" s="78" t="s">
        <v>1310</v>
      </c>
      <c r="E972" s="88" t="s">
        <v>947</v>
      </c>
      <c r="F972" t="s">
        <v>1273</v>
      </c>
      <c r="G972" s="88" t="s">
        <v>951</v>
      </c>
      <c r="H972" s="80">
        <v>2567</v>
      </c>
      <c r="I972" s="241" t="s">
        <v>44</v>
      </c>
      <c r="J972" s="230"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3">
        <f>IF(ISBLANK(INDEX('Policy Characteristics'!F:F,MATCH($C972,'Policy Characteristics'!$C:$C,0))),"",INDEX('Policy Characteristics'!F:F,MATCH($C972,'Policy Characteristics'!$C:$C,0)))</f>
        <v>0</v>
      </c>
      <c r="M972" s="233">
        <f>IF(ISBLANK(INDEX('Policy Characteristics'!G:G,MATCH($C972,'Policy Characteristics'!$C:$C,0))),"",INDEX('Policy Characteristics'!G:G,MATCH($C972,'Policy Characteristics'!$C:$C,0)))</f>
        <v>1</v>
      </c>
      <c r="N972" s="233">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28" t="str">
        <f>IF(ISBLANK(INDEX('Policy Characteristics'!B:B,MATCH($C973,'Policy Characteristics'!$C:$C,0))),"",INDEX('Policy Characteristics'!B:B,MATCH($C973,'Policy Characteristics'!$C:$C,0)))</f>
        <v>Feedstock Shifting</v>
      </c>
      <c r="C973" s="76" t="str">
        <f t="shared" si="32"/>
        <v>Fraction of Feedstock Shifted</v>
      </c>
      <c r="D973" s="78" t="s">
        <v>1310</v>
      </c>
      <c r="E973" s="88" t="s">
        <v>948</v>
      </c>
      <c r="F973" t="s">
        <v>1273</v>
      </c>
      <c r="G973" s="88" t="s">
        <v>952</v>
      </c>
      <c r="H973" s="80">
        <v>2568</v>
      </c>
      <c r="I973" s="241" t="s">
        <v>44</v>
      </c>
      <c r="J973" s="230"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3">
        <f>IF(ISBLANK(INDEX('Policy Characteristics'!F:F,MATCH($C973,'Policy Characteristics'!$C:$C,0))),"",INDEX('Policy Characteristics'!F:F,MATCH($C973,'Policy Characteristics'!$C:$C,0)))</f>
        <v>0</v>
      </c>
      <c r="M973" s="233">
        <f>IF(ISBLANK(INDEX('Policy Characteristics'!G:G,MATCH($C973,'Policy Characteristics'!$C:$C,0))),"",INDEX('Policy Characteristics'!G:G,MATCH($C973,'Policy Characteristics'!$C:$C,0)))</f>
        <v>1</v>
      </c>
      <c r="N973" s="233">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28" t="str">
        <f>IF(ISBLANK(INDEX('Policy Characteristics'!B:B,MATCH($C974,'Policy Characteristics'!$C:$C,0))),"",INDEX('Policy Characteristics'!B:B,MATCH($C974,'Policy Characteristics'!$C:$C,0)))</f>
        <v>Feedstock Shifting</v>
      </c>
      <c r="C974" s="76" t="str">
        <f t="shared" si="32"/>
        <v>Fraction of Feedstock Shifted</v>
      </c>
      <c r="D974" s="78" t="s">
        <v>1310</v>
      </c>
      <c r="E974" s="88" t="s">
        <v>945</v>
      </c>
      <c r="F974" t="s">
        <v>1273</v>
      </c>
      <c r="G974" s="88" t="s">
        <v>950</v>
      </c>
      <c r="H974" s="80">
        <v>2569</v>
      </c>
      <c r="I974" s="241" t="s">
        <v>44</v>
      </c>
      <c r="J974" s="230"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3">
        <f>IF(ISBLANK(INDEX('Policy Characteristics'!F:F,MATCH($C974,'Policy Characteristics'!$C:$C,0))),"",INDEX('Policy Characteristics'!F:F,MATCH($C974,'Policy Characteristics'!$C:$C,0)))</f>
        <v>0</v>
      </c>
      <c r="M974" s="233">
        <f>IF(ISBLANK(INDEX('Policy Characteristics'!G:G,MATCH($C974,'Policy Characteristics'!$C:$C,0))),"",INDEX('Policy Characteristics'!G:G,MATCH($C974,'Policy Characteristics'!$C:$C,0)))</f>
        <v>1</v>
      </c>
      <c r="N974" s="233">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28" t="str">
        <f>IF(ISBLANK(INDEX('Policy Characteristics'!B:B,MATCH($C975,'Policy Characteristics'!$C:$C,0))),"",INDEX('Policy Characteristics'!B:B,MATCH($C975,'Policy Characteristics'!$C:$C,0)))</f>
        <v>Feedstock Shifting</v>
      </c>
      <c r="C975" s="76" t="str">
        <f t="shared" si="32"/>
        <v>Fraction of Feedstock Shifted</v>
      </c>
      <c r="D975" s="78" t="s">
        <v>1311</v>
      </c>
      <c r="E975" s="88" t="s">
        <v>642</v>
      </c>
      <c r="F975" t="s">
        <v>1274</v>
      </c>
      <c r="G975" s="88" t="s">
        <v>648</v>
      </c>
      <c r="H975" s="80">
        <v>2570</v>
      </c>
      <c r="I975" s="241" t="s">
        <v>44</v>
      </c>
      <c r="J975" s="230"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3">
        <f>IF(ISBLANK(INDEX('Policy Characteristics'!F:F,MATCH($C975,'Policy Characteristics'!$C:$C,0))),"",INDEX('Policy Characteristics'!F:F,MATCH($C975,'Policy Characteristics'!$C:$C,0)))</f>
        <v>0</v>
      </c>
      <c r="M975" s="233">
        <f>IF(ISBLANK(INDEX('Policy Characteristics'!G:G,MATCH($C975,'Policy Characteristics'!$C:$C,0))),"",INDEX('Policy Characteristics'!G:G,MATCH($C975,'Policy Characteristics'!$C:$C,0)))</f>
        <v>1</v>
      </c>
      <c r="N975" s="233">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28" t="str">
        <f>IF(ISBLANK(INDEX('Policy Characteristics'!B:B,MATCH($C976,'Policy Characteristics'!$C:$C,0))),"",INDEX('Policy Characteristics'!B:B,MATCH($C976,'Policy Characteristics'!$C:$C,0)))</f>
        <v>Feedstock Shifting</v>
      </c>
      <c r="C976" s="76" t="str">
        <f t="shared" si="32"/>
        <v>Fraction of Feedstock Shifted</v>
      </c>
      <c r="D976" s="78" t="s">
        <v>1311</v>
      </c>
      <c r="E976" s="88" t="s">
        <v>643</v>
      </c>
      <c r="F976" t="s">
        <v>1274</v>
      </c>
      <c r="G976" s="88" t="s">
        <v>651</v>
      </c>
      <c r="H976" s="80">
        <v>2571</v>
      </c>
      <c r="I976" s="241" t="s">
        <v>44</v>
      </c>
      <c r="J976" s="230"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3">
        <f>IF(ISBLANK(INDEX('Policy Characteristics'!F:F,MATCH($C976,'Policy Characteristics'!$C:$C,0))),"",INDEX('Policy Characteristics'!F:F,MATCH($C976,'Policy Characteristics'!$C:$C,0)))</f>
        <v>0</v>
      </c>
      <c r="M976" s="233">
        <f>IF(ISBLANK(INDEX('Policy Characteristics'!G:G,MATCH($C976,'Policy Characteristics'!$C:$C,0))),"",INDEX('Policy Characteristics'!G:G,MATCH($C976,'Policy Characteristics'!$C:$C,0)))</f>
        <v>1</v>
      </c>
      <c r="N976" s="233">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28" t="str">
        <f>IF(ISBLANK(INDEX('Policy Characteristics'!B:B,MATCH($C977,'Policy Characteristics'!$C:$C,0))),"",INDEX('Policy Characteristics'!B:B,MATCH($C977,'Policy Characteristics'!$C:$C,0)))</f>
        <v>Feedstock Shifting</v>
      </c>
      <c r="C977" s="76" t="str">
        <f t="shared" si="32"/>
        <v>Fraction of Feedstock Shifted</v>
      </c>
      <c r="D977" s="78" t="s">
        <v>1311</v>
      </c>
      <c r="E977" s="88" t="s">
        <v>644</v>
      </c>
      <c r="F977" t="s">
        <v>1274</v>
      </c>
      <c r="G977" s="88" t="s">
        <v>652</v>
      </c>
      <c r="H977" s="80">
        <v>2572</v>
      </c>
      <c r="I977" s="241" t="s">
        <v>44</v>
      </c>
      <c r="J977" s="230"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3">
        <f>IF(ISBLANK(INDEX('Policy Characteristics'!F:F,MATCH($C977,'Policy Characteristics'!$C:$C,0))),"",INDEX('Policy Characteristics'!F:F,MATCH($C977,'Policy Characteristics'!$C:$C,0)))</f>
        <v>0</v>
      </c>
      <c r="M977" s="233">
        <f>IF(ISBLANK(INDEX('Policy Characteristics'!G:G,MATCH($C977,'Policy Characteristics'!$C:$C,0))),"",INDEX('Policy Characteristics'!G:G,MATCH($C977,'Policy Characteristics'!$C:$C,0)))</f>
        <v>1</v>
      </c>
      <c r="N977" s="233">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28" t="str">
        <f>IF(ISBLANK(INDEX('Policy Characteristics'!B:B,MATCH($C978,'Policy Characteristics'!$C:$C,0))),"",INDEX('Policy Characteristics'!B:B,MATCH($C978,'Policy Characteristics'!$C:$C,0)))</f>
        <v>Feedstock Shifting</v>
      </c>
      <c r="C978" s="76" t="str">
        <f t="shared" si="32"/>
        <v>Fraction of Feedstock Shifted</v>
      </c>
      <c r="D978" s="78" t="s">
        <v>1311</v>
      </c>
      <c r="E978" s="88" t="s">
        <v>645</v>
      </c>
      <c r="F978" t="s">
        <v>1274</v>
      </c>
      <c r="G978" s="88" t="s">
        <v>649</v>
      </c>
      <c r="H978" s="80">
        <v>2573</v>
      </c>
      <c r="I978" s="241" t="s">
        <v>44</v>
      </c>
      <c r="J978" s="230"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3">
        <f>IF(ISBLANK(INDEX('Policy Characteristics'!F:F,MATCH($C978,'Policy Characteristics'!$C:$C,0))),"",INDEX('Policy Characteristics'!F:F,MATCH($C978,'Policy Characteristics'!$C:$C,0)))</f>
        <v>0</v>
      </c>
      <c r="M978" s="233">
        <f>IF(ISBLANK(INDEX('Policy Characteristics'!G:G,MATCH($C978,'Policy Characteristics'!$C:$C,0))),"",INDEX('Policy Characteristics'!G:G,MATCH($C978,'Policy Characteristics'!$C:$C,0)))</f>
        <v>1</v>
      </c>
      <c r="N978" s="233">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28" t="str">
        <f>IF(ISBLANK(INDEX('Policy Characteristics'!B:B,MATCH($C979,'Policy Characteristics'!$C:$C,0))),"",INDEX('Policy Characteristics'!B:B,MATCH($C979,'Policy Characteristics'!$C:$C,0)))</f>
        <v>Feedstock Shifting</v>
      </c>
      <c r="C979" s="76" t="str">
        <f t="shared" si="32"/>
        <v>Fraction of Feedstock Shifted</v>
      </c>
      <c r="D979" s="78" t="s">
        <v>1311</v>
      </c>
      <c r="E979" s="88" t="s">
        <v>646</v>
      </c>
      <c r="F979" t="s">
        <v>1274</v>
      </c>
      <c r="G979" s="88" t="s">
        <v>650</v>
      </c>
      <c r="H979" s="80">
        <v>2574</v>
      </c>
      <c r="I979" s="241" t="s">
        <v>44</v>
      </c>
      <c r="J979" s="230"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3">
        <f>IF(ISBLANK(INDEX('Policy Characteristics'!F:F,MATCH($C979,'Policy Characteristics'!$C:$C,0))),"",INDEX('Policy Characteristics'!F:F,MATCH($C979,'Policy Characteristics'!$C:$C,0)))</f>
        <v>0</v>
      </c>
      <c r="M979" s="233">
        <f>IF(ISBLANK(INDEX('Policy Characteristics'!G:G,MATCH($C979,'Policy Characteristics'!$C:$C,0))),"",INDEX('Policy Characteristics'!G:G,MATCH($C979,'Policy Characteristics'!$C:$C,0)))</f>
        <v>1</v>
      </c>
      <c r="N979" s="233">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28" t="str">
        <f>IF(ISBLANK(INDEX('Policy Characteristics'!B:B,MATCH($C980,'Policy Characteristics'!$C:$C,0))),"",INDEX('Policy Characteristics'!B:B,MATCH($C980,'Policy Characteristics'!$C:$C,0)))</f>
        <v>Feedstock Shifting</v>
      </c>
      <c r="C980" s="76" t="str">
        <f t="shared" si="32"/>
        <v>Fraction of Feedstock Shifted</v>
      </c>
      <c r="D980" s="78" t="s">
        <v>1311</v>
      </c>
      <c r="E980" s="88" t="s">
        <v>647</v>
      </c>
      <c r="F980" t="s">
        <v>1274</v>
      </c>
      <c r="G980" s="88" t="s">
        <v>653</v>
      </c>
      <c r="H980" s="80">
        <v>2575</v>
      </c>
      <c r="I980" s="241" t="s">
        <v>44</v>
      </c>
      <c r="J980" s="230"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3">
        <f>IF(ISBLANK(INDEX('Policy Characteristics'!F:F,MATCH($C980,'Policy Characteristics'!$C:$C,0))),"",INDEX('Policy Characteristics'!F:F,MATCH($C980,'Policy Characteristics'!$C:$C,0)))</f>
        <v>0</v>
      </c>
      <c r="M980" s="233">
        <f>IF(ISBLANK(INDEX('Policy Characteristics'!G:G,MATCH($C980,'Policy Characteristics'!$C:$C,0))),"",INDEX('Policy Characteristics'!G:G,MATCH($C980,'Policy Characteristics'!$C:$C,0)))</f>
        <v>1</v>
      </c>
      <c r="N980" s="233">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28" t="str">
        <f>IF(ISBLANK(INDEX('Policy Characteristics'!B:B,MATCH($C981,'Policy Characteristics'!$C:$C,0))),"",INDEX('Policy Characteristics'!B:B,MATCH($C981,'Policy Characteristics'!$C:$C,0)))</f>
        <v>Feedstock Shifting</v>
      </c>
      <c r="C981" s="76" t="str">
        <f t="shared" si="32"/>
        <v>Fraction of Feedstock Shifted</v>
      </c>
      <c r="D981" s="78" t="s">
        <v>1311</v>
      </c>
      <c r="E981" s="88" t="s">
        <v>946</v>
      </c>
      <c r="F981" t="s">
        <v>1274</v>
      </c>
      <c r="G981" s="88" t="s">
        <v>949</v>
      </c>
      <c r="H981" s="80">
        <v>2576</v>
      </c>
      <c r="I981" s="241" t="s">
        <v>44</v>
      </c>
      <c r="J981" s="230"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3">
        <f>IF(ISBLANK(INDEX('Policy Characteristics'!F:F,MATCH($C981,'Policy Characteristics'!$C:$C,0))),"",INDEX('Policy Characteristics'!F:F,MATCH($C981,'Policy Characteristics'!$C:$C,0)))</f>
        <v>0</v>
      </c>
      <c r="M981" s="233">
        <f>IF(ISBLANK(INDEX('Policy Characteristics'!G:G,MATCH($C981,'Policy Characteristics'!$C:$C,0))),"",INDEX('Policy Characteristics'!G:G,MATCH($C981,'Policy Characteristics'!$C:$C,0)))</f>
        <v>1</v>
      </c>
      <c r="N981" s="233">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28" t="str">
        <f>IF(ISBLANK(INDEX('Policy Characteristics'!B:B,MATCH($C982,'Policy Characteristics'!$C:$C,0))),"",INDEX('Policy Characteristics'!B:B,MATCH($C982,'Policy Characteristics'!$C:$C,0)))</f>
        <v>Feedstock Shifting</v>
      </c>
      <c r="C982" s="76" t="str">
        <f t="shared" si="32"/>
        <v>Fraction of Feedstock Shifted</v>
      </c>
      <c r="D982" s="78" t="s">
        <v>1311</v>
      </c>
      <c r="E982" s="88" t="s">
        <v>947</v>
      </c>
      <c r="F982" t="s">
        <v>1274</v>
      </c>
      <c r="G982" s="88" t="s">
        <v>951</v>
      </c>
      <c r="H982" s="80">
        <v>2577</v>
      </c>
      <c r="I982" s="241" t="s">
        <v>44</v>
      </c>
      <c r="J982" s="230"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3">
        <f>IF(ISBLANK(INDEX('Policy Characteristics'!F:F,MATCH($C982,'Policy Characteristics'!$C:$C,0))),"",INDEX('Policy Characteristics'!F:F,MATCH($C982,'Policy Characteristics'!$C:$C,0)))</f>
        <v>0</v>
      </c>
      <c r="M982" s="233">
        <f>IF(ISBLANK(INDEX('Policy Characteristics'!G:G,MATCH($C982,'Policy Characteristics'!$C:$C,0))),"",INDEX('Policy Characteristics'!G:G,MATCH($C982,'Policy Characteristics'!$C:$C,0)))</f>
        <v>1</v>
      </c>
      <c r="N982" s="233">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28" t="str">
        <f>IF(ISBLANK(INDEX('Policy Characteristics'!B:B,MATCH($C983,'Policy Characteristics'!$C:$C,0))),"",INDEX('Policy Characteristics'!B:B,MATCH($C983,'Policy Characteristics'!$C:$C,0)))</f>
        <v>Feedstock Shifting</v>
      </c>
      <c r="C983" s="76" t="str">
        <f t="shared" si="32"/>
        <v>Fraction of Feedstock Shifted</v>
      </c>
      <c r="D983" s="78" t="s">
        <v>1311</v>
      </c>
      <c r="E983" s="88" t="s">
        <v>948</v>
      </c>
      <c r="F983" t="s">
        <v>1274</v>
      </c>
      <c r="G983" s="88" t="s">
        <v>952</v>
      </c>
      <c r="H983" s="80">
        <v>2578</v>
      </c>
      <c r="I983" s="241" t="s">
        <v>44</v>
      </c>
      <c r="J983" s="230"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3">
        <f>IF(ISBLANK(INDEX('Policy Characteristics'!F:F,MATCH($C983,'Policy Characteristics'!$C:$C,0))),"",INDEX('Policy Characteristics'!F:F,MATCH($C983,'Policy Characteristics'!$C:$C,0)))</f>
        <v>0</v>
      </c>
      <c r="M983" s="233">
        <f>IF(ISBLANK(INDEX('Policy Characteristics'!G:G,MATCH($C983,'Policy Characteristics'!$C:$C,0))),"",INDEX('Policy Characteristics'!G:G,MATCH($C983,'Policy Characteristics'!$C:$C,0)))</f>
        <v>1</v>
      </c>
      <c r="N983" s="233">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28" t="str">
        <f>IF(ISBLANK(INDEX('Policy Characteristics'!B:B,MATCH($C984,'Policy Characteristics'!$C:$C,0))),"",INDEX('Policy Characteristics'!B:B,MATCH($C984,'Policy Characteristics'!$C:$C,0)))</f>
        <v>Feedstock Shifting</v>
      </c>
      <c r="C984" s="76" t="str">
        <f t="shared" si="32"/>
        <v>Fraction of Feedstock Shifted</v>
      </c>
      <c r="D984" s="78" t="s">
        <v>1311</v>
      </c>
      <c r="E984" s="88" t="s">
        <v>945</v>
      </c>
      <c r="F984" t="s">
        <v>1274</v>
      </c>
      <c r="G984" s="88" t="s">
        <v>950</v>
      </c>
      <c r="H984" s="80">
        <v>2579</v>
      </c>
      <c r="I984" s="241" t="s">
        <v>44</v>
      </c>
      <c r="J984" s="230"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3">
        <f>IF(ISBLANK(INDEX('Policy Characteristics'!F:F,MATCH($C984,'Policy Characteristics'!$C:$C,0))),"",INDEX('Policy Characteristics'!F:F,MATCH($C984,'Policy Characteristics'!$C:$C,0)))</f>
        <v>0</v>
      </c>
      <c r="M984" s="233">
        <f>IF(ISBLANK(INDEX('Policy Characteristics'!G:G,MATCH($C984,'Policy Characteristics'!$C:$C,0))),"",INDEX('Policy Characteristics'!G:G,MATCH($C984,'Policy Characteristics'!$C:$C,0)))</f>
        <v>1</v>
      </c>
      <c r="N984" s="233">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28" t="str">
        <f>IF(ISBLANK(INDEX('Policy Characteristics'!B:B,MATCH($C985,'Policy Characteristics'!$C:$C,0))),"",INDEX('Policy Characteristics'!B:B,MATCH($C985,'Policy Characteristics'!$C:$C,0)))</f>
        <v>Feedstock Shifting</v>
      </c>
      <c r="C985" s="76" t="str">
        <f t="shared" si="32"/>
        <v>Fraction of Feedstock Shifted</v>
      </c>
      <c r="D985" s="78" t="s">
        <v>1312</v>
      </c>
      <c r="E985" s="88" t="s">
        <v>642</v>
      </c>
      <c r="F985" t="s">
        <v>1275</v>
      </c>
      <c r="G985" s="88" t="s">
        <v>648</v>
      </c>
      <c r="H985" s="80">
        <v>2580</v>
      </c>
      <c r="I985" s="241" t="s">
        <v>44</v>
      </c>
      <c r="J985" s="230"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3">
        <f>IF(ISBLANK(INDEX('Policy Characteristics'!F:F,MATCH($C985,'Policy Characteristics'!$C:$C,0))),"",INDEX('Policy Characteristics'!F:F,MATCH($C985,'Policy Characteristics'!$C:$C,0)))</f>
        <v>0</v>
      </c>
      <c r="M985" s="233">
        <f>IF(ISBLANK(INDEX('Policy Characteristics'!G:G,MATCH($C985,'Policy Characteristics'!$C:$C,0))),"",INDEX('Policy Characteristics'!G:G,MATCH($C985,'Policy Characteristics'!$C:$C,0)))</f>
        <v>1</v>
      </c>
      <c r="N985" s="233">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28" t="str">
        <f>IF(ISBLANK(INDEX('Policy Characteristics'!B:B,MATCH($C986,'Policy Characteristics'!$C:$C,0))),"",INDEX('Policy Characteristics'!B:B,MATCH($C986,'Policy Characteristics'!$C:$C,0)))</f>
        <v>Feedstock Shifting</v>
      </c>
      <c r="C986" s="76" t="str">
        <f t="shared" si="32"/>
        <v>Fraction of Feedstock Shifted</v>
      </c>
      <c r="D986" s="78" t="s">
        <v>1312</v>
      </c>
      <c r="E986" s="88" t="s">
        <v>643</v>
      </c>
      <c r="F986" t="s">
        <v>1275</v>
      </c>
      <c r="G986" s="88" t="s">
        <v>651</v>
      </c>
      <c r="H986" s="80">
        <v>2581</v>
      </c>
      <c r="I986" s="241" t="s">
        <v>44</v>
      </c>
      <c r="J986" s="230"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3">
        <f>IF(ISBLANK(INDEX('Policy Characteristics'!F:F,MATCH($C986,'Policy Characteristics'!$C:$C,0))),"",INDEX('Policy Characteristics'!F:F,MATCH($C986,'Policy Characteristics'!$C:$C,0)))</f>
        <v>0</v>
      </c>
      <c r="M986" s="233">
        <f>IF(ISBLANK(INDEX('Policy Characteristics'!G:G,MATCH($C986,'Policy Characteristics'!$C:$C,0))),"",INDEX('Policy Characteristics'!G:G,MATCH($C986,'Policy Characteristics'!$C:$C,0)))</f>
        <v>1</v>
      </c>
      <c r="N986" s="233">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28" t="str">
        <f>IF(ISBLANK(INDEX('Policy Characteristics'!B:B,MATCH($C987,'Policy Characteristics'!$C:$C,0))),"",INDEX('Policy Characteristics'!B:B,MATCH($C987,'Policy Characteristics'!$C:$C,0)))</f>
        <v>Feedstock Shifting</v>
      </c>
      <c r="C987" s="76" t="str">
        <f t="shared" si="32"/>
        <v>Fraction of Feedstock Shifted</v>
      </c>
      <c r="D987" s="78" t="s">
        <v>1312</v>
      </c>
      <c r="E987" s="88" t="s">
        <v>644</v>
      </c>
      <c r="F987" t="s">
        <v>1275</v>
      </c>
      <c r="G987" s="88" t="s">
        <v>652</v>
      </c>
      <c r="H987" s="80">
        <v>2582</v>
      </c>
      <c r="I987" s="241" t="s">
        <v>44</v>
      </c>
      <c r="J987" s="230"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3">
        <f>IF(ISBLANK(INDEX('Policy Characteristics'!F:F,MATCH($C987,'Policy Characteristics'!$C:$C,0))),"",INDEX('Policy Characteristics'!F:F,MATCH($C987,'Policy Characteristics'!$C:$C,0)))</f>
        <v>0</v>
      </c>
      <c r="M987" s="233">
        <f>IF(ISBLANK(INDEX('Policy Characteristics'!G:G,MATCH($C987,'Policy Characteristics'!$C:$C,0))),"",INDEX('Policy Characteristics'!G:G,MATCH($C987,'Policy Characteristics'!$C:$C,0)))</f>
        <v>1</v>
      </c>
      <c r="N987" s="233">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28" t="str">
        <f>IF(ISBLANK(INDEX('Policy Characteristics'!B:B,MATCH($C988,'Policy Characteristics'!$C:$C,0))),"",INDEX('Policy Characteristics'!B:B,MATCH($C988,'Policy Characteristics'!$C:$C,0)))</f>
        <v>Feedstock Shifting</v>
      </c>
      <c r="C988" s="76" t="str">
        <f t="shared" si="32"/>
        <v>Fraction of Feedstock Shifted</v>
      </c>
      <c r="D988" s="78" t="s">
        <v>1312</v>
      </c>
      <c r="E988" s="88" t="s">
        <v>645</v>
      </c>
      <c r="F988" t="s">
        <v>1275</v>
      </c>
      <c r="G988" s="88" t="s">
        <v>649</v>
      </c>
      <c r="H988" s="80">
        <v>2583</v>
      </c>
      <c r="I988" s="241" t="s">
        <v>44</v>
      </c>
      <c r="J988" s="230"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3">
        <f>IF(ISBLANK(INDEX('Policy Characteristics'!F:F,MATCH($C988,'Policy Characteristics'!$C:$C,0))),"",INDEX('Policy Characteristics'!F:F,MATCH($C988,'Policy Characteristics'!$C:$C,0)))</f>
        <v>0</v>
      </c>
      <c r="M988" s="233">
        <f>IF(ISBLANK(INDEX('Policy Characteristics'!G:G,MATCH($C988,'Policy Characteristics'!$C:$C,0))),"",INDEX('Policy Characteristics'!G:G,MATCH($C988,'Policy Characteristics'!$C:$C,0)))</f>
        <v>1</v>
      </c>
      <c r="N988" s="233">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28" t="str">
        <f>IF(ISBLANK(INDEX('Policy Characteristics'!B:B,MATCH($C989,'Policy Characteristics'!$C:$C,0))),"",INDEX('Policy Characteristics'!B:B,MATCH($C989,'Policy Characteristics'!$C:$C,0)))</f>
        <v>Feedstock Shifting</v>
      </c>
      <c r="C989" s="76" t="str">
        <f t="shared" si="32"/>
        <v>Fraction of Feedstock Shifted</v>
      </c>
      <c r="D989" s="78" t="s">
        <v>1312</v>
      </c>
      <c r="E989" s="88" t="s">
        <v>646</v>
      </c>
      <c r="F989" t="s">
        <v>1275</v>
      </c>
      <c r="G989" s="88" t="s">
        <v>650</v>
      </c>
      <c r="H989" s="80">
        <v>2584</v>
      </c>
      <c r="I989" s="241" t="s">
        <v>44</v>
      </c>
      <c r="J989" s="230"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3">
        <f>IF(ISBLANK(INDEX('Policy Characteristics'!F:F,MATCH($C989,'Policy Characteristics'!$C:$C,0))),"",INDEX('Policy Characteristics'!F:F,MATCH($C989,'Policy Characteristics'!$C:$C,0)))</f>
        <v>0</v>
      </c>
      <c r="M989" s="233">
        <f>IF(ISBLANK(INDEX('Policy Characteristics'!G:G,MATCH($C989,'Policy Characteristics'!$C:$C,0))),"",INDEX('Policy Characteristics'!G:G,MATCH($C989,'Policy Characteristics'!$C:$C,0)))</f>
        <v>1</v>
      </c>
      <c r="N989" s="233">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28" t="str">
        <f>IF(ISBLANK(INDEX('Policy Characteristics'!B:B,MATCH($C990,'Policy Characteristics'!$C:$C,0))),"",INDEX('Policy Characteristics'!B:B,MATCH($C990,'Policy Characteristics'!$C:$C,0)))</f>
        <v>Feedstock Shifting</v>
      </c>
      <c r="C990" s="76" t="str">
        <f t="shared" si="32"/>
        <v>Fraction of Feedstock Shifted</v>
      </c>
      <c r="D990" s="78" t="s">
        <v>1312</v>
      </c>
      <c r="E990" s="88" t="s">
        <v>647</v>
      </c>
      <c r="F990" t="s">
        <v>1275</v>
      </c>
      <c r="G990" s="88" t="s">
        <v>653</v>
      </c>
      <c r="H990" s="80">
        <v>2585</v>
      </c>
      <c r="I990" s="241" t="s">
        <v>44</v>
      </c>
      <c r="J990" s="230"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3">
        <f>IF(ISBLANK(INDEX('Policy Characteristics'!F:F,MATCH($C990,'Policy Characteristics'!$C:$C,0))),"",INDEX('Policy Characteristics'!F:F,MATCH($C990,'Policy Characteristics'!$C:$C,0)))</f>
        <v>0</v>
      </c>
      <c r="M990" s="233">
        <f>IF(ISBLANK(INDEX('Policy Characteristics'!G:G,MATCH($C990,'Policy Characteristics'!$C:$C,0))),"",INDEX('Policy Characteristics'!G:G,MATCH($C990,'Policy Characteristics'!$C:$C,0)))</f>
        <v>1</v>
      </c>
      <c r="N990" s="233">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28" t="str">
        <f>IF(ISBLANK(INDEX('Policy Characteristics'!B:B,MATCH($C991,'Policy Characteristics'!$C:$C,0))),"",INDEX('Policy Characteristics'!B:B,MATCH($C991,'Policy Characteristics'!$C:$C,0)))</f>
        <v>Feedstock Shifting</v>
      </c>
      <c r="C991" s="76" t="str">
        <f t="shared" si="32"/>
        <v>Fraction of Feedstock Shifted</v>
      </c>
      <c r="D991" s="78" t="s">
        <v>1312</v>
      </c>
      <c r="E991" s="88" t="s">
        <v>946</v>
      </c>
      <c r="F991" t="s">
        <v>1275</v>
      </c>
      <c r="G991" s="88" t="s">
        <v>949</v>
      </c>
      <c r="H991" s="80">
        <v>2586</v>
      </c>
      <c r="I991" s="241" t="s">
        <v>44</v>
      </c>
      <c r="J991" s="230"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3">
        <f>IF(ISBLANK(INDEX('Policy Characteristics'!F:F,MATCH($C991,'Policy Characteristics'!$C:$C,0))),"",INDEX('Policy Characteristics'!F:F,MATCH($C991,'Policy Characteristics'!$C:$C,0)))</f>
        <v>0</v>
      </c>
      <c r="M991" s="233">
        <f>IF(ISBLANK(INDEX('Policy Characteristics'!G:G,MATCH($C991,'Policy Characteristics'!$C:$C,0))),"",INDEX('Policy Characteristics'!G:G,MATCH($C991,'Policy Characteristics'!$C:$C,0)))</f>
        <v>1</v>
      </c>
      <c r="N991" s="233">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28" t="str">
        <f>IF(ISBLANK(INDEX('Policy Characteristics'!B:B,MATCH($C992,'Policy Characteristics'!$C:$C,0))),"",INDEX('Policy Characteristics'!B:B,MATCH($C992,'Policy Characteristics'!$C:$C,0)))</f>
        <v>Feedstock Shifting</v>
      </c>
      <c r="C992" s="76" t="str">
        <f t="shared" si="32"/>
        <v>Fraction of Feedstock Shifted</v>
      </c>
      <c r="D992" s="78" t="s">
        <v>1312</v>
      </c>
      <c r="E992" s="88" t="s">
        <v>947</v>
      </c>
      <c r="F992" t="s">
        <v>1275</v>
      </c>
      <c r="G992" s="88" t="s">
        <v>951</v>
      </c>
      <c r="H992" s="80">
        <v>2587</v>
      </c>
      <c r="I992" s="241" t="s">
        <v>44</v>
      </c>
      <c r="J992" s="230"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3">
        <f>IF(ISBLANK(INDEX('Policy Characteristics'!F:F,MATCH($C992,'Policy Characteristics'!$C:$C,0))),"",INDEX('Policy Characteristics'!F:F,MATCH($C992,'Policy Characteristics'!$C:$C,0)))</f>
        <v>0</v>
      </c>
      <c r="M992" s="233">
        <f>IF(ISBLANK(INDEX('Policy Characteristics'!G:G,MATCH($C992,'Policy Characteristics'!$C:$C,0))),"",INDEX('Policy Characteristics'!G:G,MATCH($C992,'Policy Characteristics'!$C:$C,0)))</f>
        <v>1</v>
      </c>
      <c r="N992" s="233">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28" t="str">
        <f>IF(ISBLANK(INDEX('Policy Characteristics'!B:B,MATCH($C993,'Policy Characteristics'!$C:$C,0))),"",INDEX('Policy Characteristics'!B:B,MATCH($C993,'Policy Characteristics'!$C:$C,0)))</f>
        <v>Feedstock Shifting</v>
      </c>
      <c r="C993" s="76" t="str">
        <f t="shared" si="32"/>
        <v>Fraction of Feedstock Shifted</v>
      </c>
      <c r="D993" s="78" t="s">
        <v>1312</v>
      </c>
      <c r="E993" s="88" t="s">
        <v>948</v>
      </c>
      <c r="F993" t="s">
        <v>1275</v>
      </c>
      <c r="G993" s="88" t="s">
        <v>952</v>
      </c>
      <c r="H993" s="80">
        <v>2588</v>
      </c>
      <c r="I993" s="241" t="s">
        <v>44</v>
      </c>
      <c r="J993" s="230"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3">
        <f>IF(ISBLANK(INDEX('Policy Characteristics'!F:F,MATCH($C993,'Policy Characteristics'!$C:$C,0))),"",INDEX('Policy Characteristics'!F:F,MATCH($C993,'Policy Characteristics'!$C:$C,0)))</f>
        <v>0</v>
      </c>
      <c r="M993" s="233">
        <f>IF(ISBLANK(INDEX('Policy Characteristics'!G:G,MATCH($C993,'Policy Characteristics'!$C:$C,0))),"",INDEX('Policy Characteristics'!G:G,MATCH($C993,'Policy Characteristics'!$C:$C,0)))</f>
        <v>1</v>
      </c>
      <c r="N993" s="233">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28" t="str">
        <f>IF(ISBLANK(INDEX('Policy Characteristics'!B:B,MATCH($C994,'Policy Characteristics'!$C:$C,0))),"",INDEX('Policy Characteristics'!B:B,MATCH($C994,'Policy Characteristics'!$C:$C,0)))</f>
        <v>Feedstock Shifting</v>
      </c>
      <c r="C994" s="76" t="str">
        <f t="shared" si="32"/>
        <v>Fraction of Feedstock Shifted</v>
      </c>
      <c r="D994" s="78" t="s">
        <v>1312</v>
      </c>
      <c r="E994" s="88" t="s">
        <v>945</v>
      </c>
      <c r="F994" t="s">
        <v>1275</v>
      </c>
      <c r="G994" s="88" t="s">
        <v>950</v>
      </c>
      <c r="H994" s="80">
        <v>2589</v>
      </c>
      <c r="I994" s="241" t="s">
        <v>44</v>
      </c>
      <c r="J994" s="230"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3">
        <f>IF(ISBLANK(INDEX('Policy Characteristics'!F:F,MATCH($C994,'Policy Characteristics'!$C:$C,0))),"",INDEX('Policy Characteristics'!F:F,MATCH($C994,'Policy Characteristics'!$C:$C,0)))</f>
        <v>0</v>
      </c>
      <c r="M994" s="233">
        <f>IF(ISBLANK(INDEX('Policy Characteristics'!G:G,MATCH($C994,'Policy Characteristics'!$C:$C,0))),"",INDEX('Policy Characteristics'!G:G,MATCH($C994,'Policy Characteristics'!$C:$C,0)))</f>
        <v>1</v>
      </c>
      <c r="N994" s="233">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28" t="str">
        <f>IF(ISBLANK(INDEX('Policy Characteristics'!B:B,MATCH($C995,'Policy Characteristics'!$C:$C,0))),"",INDEX('Policy Characteristics'!B:B,MATCH($C995,'Policy Characteristics'!$C:$C,0)))</f>
        <v>Feedstock Shifting</v>
      </c>
      <c r="C995" s="76" t="str">
        <f t="shared" ref="C995:C1058" si="33">C$865</f>
        <v>Fraction of Feedstock Shifted</v>
      </c>
      <c r="D995" s="78" t="s">
        <v>1313</v>
      </c>
      <c r="E995" s="88" t="s">
        <v>642</v>
      </c>
      <c r="F995" t="s">
        <v>820</v>
      </c>
      <c r="G995" s="88" t="s">
        <v>648</v>
      </c>
      <c r="H995" s="80">
        <v>2590</v>
      </c>
      <c r="I995" s="241" t="s">
        <v>44</v>
      </c>
      <c r="J995" s="230"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3">
        <f>IF(ISBLANK(INDEX('Policy Characteristics'!F:F,MATCH($C995,'Policy Characteristics'!$C:$C,0))),"",INDEX('Policy Characteristics'!F:F,MATCH($C995,'Policy Characteristics'!$C:$C,0)))</f>
        <v>0</v>
      </c>
      <c r="M995" s="233">
        <f>IF(ISBLANK(INDEX('Policy Characteristics'!G:G,MATCH($C995,'Policy Characteristics'!$C:$C,0))),"",INDEX('Policy Characteristics'!G:G,MATCH($C995,'Policy Characteristics'!$C:$C,0)))</f>
        <v>1</v>
      </c>
      <c r="N995" s="233">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28" t="str">
        <f>IF(ISBLANK(INDEX('Policy Characteristics'!B:B,MATCH($C996,'Policy Characteristics'!$C:$C,0))),"",INDEX('Policy Characteristics'!B:B,MATCH($C996,'Policy Characteristics'!$C:$C,0)))</f>
        <v>Feedstock Shifting</v>
      </c>
      <c r="C996" s="76" t="str">
        <f t="shared" si="33"/>
        <v>Fraction of Feedstock Shifted</v>
      </c>
      <c r="D996" s="78" t="s">
        <v>1313</v>
      </c>
      <c r="E996" s="88" t="s">
        <v>643</v>
      </c>
      <c r="F996" t="s">
        <v>820</v>
      </c>
      <c r="G996" s="88" t="s">
        <v>651</v>
      </c>
      <c r="H996" s="80">
        <v>2591</v>
      </c>
      <c r="I996" s="241" t="s">
        <v>43</v>
      </c>
      <c r="J996" s="230"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3">
        <f>IF(ISBLANK(INDEX('Policy Characteristics'!F:F,MATCH($C996,'Policy Characteristics'!$C:$C,0))),"",INDEX('Policy Characteristics'!F:F,MATCH($C996,'Policy Characteristics'!$C:$C,0)))</f>
        <v>0</v>
      </c>
      <c r="M996" s="233">
        <f>IF(ISBLANK(INDEX('Policy Characteristics'!G:G,MATCH($C996,'Policy Characteristics'!$C:$C,0))),"",INDEX('Policy Characteristics'!G:G,MATCH($C996,'Policy Characteristics'!$C:$C,0)))</f>
        <v>1</v>
      </c>
      <c r="N996" s="233">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28" t="str">
        <f>IF(ISBLANK(INDEX('Policy Characteristics'!B:B,MATCH($C997,'Policy Characteristics'!$C:$C,0))),"",INDEX('Policy Characteristics'!B:B,MATCH($C997,'Policy Characteristics'!$C:$C,0)))</f>
        <v>Feedstock Shifting</v>
      </c>
      <c r="C997" s="76" t="str">
        <f t="shared" si="33"/>
        <v>Fraction of Feedstock Shifted</v>
      </c>
      <c r="D997" s="78" t="s">
        <v>1313</v>
      </c>
      <c r="E997" s="88" t="s">
        <v>644</v>
      </c>
      <c r="F997" t="s">
        <v>820</v>
      </c>
      <c r="G997" s="88" t="s">
        <v>652</v>
      </c>
      <c r="H997" s="80">
        <v>2592</v>
      </c>
      <c r="I997" s="241" t="s">
        <v>43</v>
      </c>
      <c r="J997" s="230"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3">
        <f>IF(ISBLANK(INDEX('Policy Characteristics'!F:F,MATCH($C997,'Policy Characteristics'!$C:$C,0))),"",INDEX('Policy Characteristics'!F:F,MATCH($C997,'Policy Characteristics'!$C:$C,0)))</f>
        <v>0</v>
      </c>
      <c r="M997" s="233">
        <f>IF(ISBLANK(INDEX('Policy Characteristics'!G:G,MATCH($C997,'Policy Characteristics'!$C:$C,0))),"",INDEX('Policy Characteristics'!G:G,MATCH($C997,'Policy Characteristics'!$C:$C,0)))</f>
        <v>1</v>
      </c>
      <c r="N997" s="233">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28" t="str">
        <f>IF(ISBLANK(INDEX('Policy Characteristics'!B:B,MATCH($C998,'Policy Characteristics'!$C:$C,0))),"",INDEX('Policy Characteristics'!B:B,MATCH($C998,'Policy Characteristics'!$C:$C,0)))</f>
        <v>Feedstock Shifting</v>
      </c>
      <c r="C998" s="76" t="str">
        <f t="shared" si="33"/>
        <v>Fraction of Feedstock Shifted</v>
      </c>
      <c r="D998" s="78" t="s">
        <v>1313</v>
      </c>
      <c r="E998" s="88" t="s">
        <v>645</v>
      </c>
      <c r="F998" t="s">
        <v>820</v>
      </c>
      <c r="G998" s="88" t="s">
        <v>649</v>
      </c>
      <c r="H998" s="80">
        <v>2593</v>
      </c>
      <c r="I998" s="241" t="s">
        <v>44</v>
      </c>
      <c r="J998" s="230"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3">
        <f>IF(ISBLANK(INDEX('Policy Characteristics'!F:F,MATCH($C998,'Policy Characteristics'!$C:$C,0))),"",INDEX('Policy Characteristics'!F:F,MATCH($C998,'Policy Characteristics'!$C:$C,0)))</f>
        <v>0</v>
      </c>
      <c r="M998" s="233">
        <f>IF(ISBLANK(INDEX('Policy Characteristics'!G:G,MATCH($C998,'Policy Characteristics'!$C:$C,0))),"",INDEX('Policy Characteristics'!G:G,MATCH($C998,'Policy Characteristics'!$C:$C,0)))</f>
        <v>1</v>
      </c>
      <c r="N998" s="233">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28" t="str">
        <f>IF(ISBLANK(INDEX('Policy Characteristics'!B:B,MATCH($C999,'Policy Characteristics'!$C:$C,0))),"",INDEX('Policy Characteristics'!B:B,MATCH($C999,'Policy Characteristics'!$C:$C,0)))</f>
        <v>Feedstock Shifting</v>
      </c>
      <c r="C999" s="76" t="str">
        <f t="shared" si="33"/>
        <v>Fraction of Feedstock Shifted</v>
      </c>
      <c r="D999" s="78" t="s">
        <v>1313</v>
      </c>
      <c r="E999" s="88" t="s">
        <v>646</v>
      </c>
      <c r="F999" t="s">
        <v>820</v>
      </c>
      <c r="G999" s="88" t="s">
        <v>650</v>
      </c>
      <c r="H999" s="80">
        <v>2594</v>
      </c>
      <c r="I999" s="241" t="s">
        <v>44</v>
      </c>
      <c r="J999" s="230"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3">
        <f>IF(ISBLANK(INDEX('Policy Characteristics'!F:F,MATCH($C999,'Policy Characteristics'!$C:$C,0))),"",INDEX('Policy Characteristics'!F:F,MATCH($C999,'Policy Characteristics'!$C:$C,0)))</f>
        <v>0</v>
      </c>
      <c r="M999" s="233">
        <f>IF(ISBLANK(INDEX('Policy Characteristics'!G:G,MATCH($C999,'Policy Characteristics'!$C:$C,0))),"",INDEX('Policy Characteristics'!G:G,MATCH($C999,'Policy Characteristics'!$C:$C,0)))</f>
        <v>1</v>
      </c>
      <c r="N999" s="233">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28" t="str">
        <f>IF(ISBLANK(INDEX('Policy Characteristics'!B:B,MATCH($C1000,'Policy Characteristics'!$C:$C,0))),"",INDEX('Policy Characteristics'!B:B,MATCH($C1000,'Policy Characteristics'!$C:$C,0)))</f>
        <v>Feedstock Shifting</v>
      </c>
      <c r="C1000" s="76" t="str">
        <f t="shared" si="33"/>
        <v>Fraction of Feedstock Shifted</v>
      </c>
      <c r="D1000" s="78" t="s">
        <v>1313</v>
      </c>
      <c r="E1000" s="88" t="s">
        <v>647</v>
      </c>
      <c r="F1000" t="s">
        <v>820</v>
      </c>
      <c r="G1000" s="88" t="s">
        <v>653</v>
      </c>
      <c r="H1000" s="80">
        <v>2595</v>
      </c>
      <c r="I1000" s="241" t="s">
        <v>44</v>
      </c>
      <c r="J1000" s="230"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3">
        <f>IF(ISBLANK(INDEX('Policy Characteristics'!F:F,MATCH($C1000,'Policy Characteristics'!$C:$C,0))),"",INDEX('Policy Characteristics'!F:F,MATCH($C1000,'Policy Characteristics'!$C:$C,0)))</f>
        <v>0</v>
      </c>
      <c r="M1000" s="233">
        <f>IF(ISBLANK(INDEX('Policy Characteristics'!G:G,MATCH($C1000,'Policy Characteristics'!$C:$C,0))),"",INDEX('Policy Characteristics'!G:G,MATCH($C1000,'Policy Characteristics'!$C:$C,0)))</f>
        <v>1</v>
      </c>
      <c r="N1000" s="233">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28" t="str">
        <f>IF(ISBLANK(INDEX('Policy Characteristics'!B:B,MATCH($C1001,'Policy Characteristics'!$C:$C,0))),"",INDEX('Policy Characteristics'!B:B,MATCH($C1001,'Policy Characteristics'!$C:$C,0)))</f>
        <v>Feedstock Shifting</v>
      </c>
      <c r="C1001" s="76" t="str">
        <f t="shared" si="33"/>
        <v>Fraction of Feedstock Shifted</v>
      </c>
      <c r="D1001" s="78" t="s">
        <v>1313</v>
      </c>
      <c r="E1001" s="88" t="s">
        <v>946</v>
      </c>
      <c r="F1001" t="s">
        <v>820</v>
      </c>
      <c r="G1001" s="88" t="s">
        <v>949</v>
      </c>
      <c r="H1001" s="80">
        <v>2596</v>
      </c>
      <c r="I1001" s="241" t="s">
        <v>44</v>
      </c>
      <c r="J1001" s="230"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3">
        <f>IF(ISBLANK(INDEX('Policy Characteristics'!F:F,MATCH($C1001,'Policy Characteristics'!$C:$C,0))),"",INDEX('Policy Characteristics'!F:F,MATCH($C1001,'Policy Characteristics'!$C:$C,0)))</f>
        <v>0</v>
      </c>
      <c r="M1001" s="233">
        <f>IF(ISBLANK(INDEX('Policy Characteristics'!G:G,MATCH($C1001,'Policy Characteristics'!$C:$C,0))),"",INDEX('Policy Characteristics'!G:G,MATCH($C1001,'Policy Characteristics'!$C:$C,0)))</f>
        <v>1</v>
      </c>
      <c r="N1001" s="233">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28" t="str">
        <f>IF(ISBLANK(INDEX('Policy Characteristics'!B:B,MATCH($C1002,'Policy Characteristics'!$C:$C,0))),"",INDEX('Policy Characteristics'!B:B,MATCH($C1002,'Policy Characteristics'!$C:$C,0)))</f>
        <v>Feedstock Shifting</v>
      </c>
      <c r="C1002" s="76" t="str">
        <f t="shared" si="33"/>
        <v>Fraction of Feedstock Shifted</v>
      </c>
      <c r="D1002" s="78" t="s">
        <v>1313</v>
      </c>
      <c r="E1002" s="88" t="s">
        <v>947</v>
      </c>
      <c r="F1002" t="s">
        <v>820</v>
      </c>
      <c r="G1002" s="88" t="s">
        <v>951</v>
      </c>
      <c r="H1002" s="80">
        <v>2597</v>
      </c>
      <c r="I1002" s="241" t="s">
        <v>44</v>
      </c>
      <c r="J1002" s="230"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3">
        <f>IF(ISBLANK(INDEX('Policy Characteristics'!F:F,MATCH($C1002,'Policy Characteristics'!$C:$C,0))),"",INDEX('Policy Characteristics'!F:F,MATCH($C1002,'Policy Characteristics'!$C:$C,0)))</f>
        <v>0</v>
      </c>
      <c r="M1002" s="233">
        <f>IF(ISBLANK(INDEX('Policy Characteristics'!G:G,MATCH($C1002,'Policy Characteristics'!$C:$C,0))),"",INDEX('Policy Characteristics'!G:G,MATCH($C1002,'Policy Characteristics'!$C:$C,0)))</f>
        <v>1</v>
      </c>
      <c r="N1002" s="233">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28" t="str">
        <f>IF(ISBLANK(INDEX('Policy Characteristics'!B:B,MATCH($C1003,'Policy Characteristics'!$C:$C,0))),"",INDEX('Policy Characteristics'!B:B,MATCH($C1003,'Policy Characteristics'!$C:$C,0)))</f>
        <v>Feedstock Shifting</v>
      </c>
      <c r="C1003" s="76" t="str">
        <f t="shared" si="33"/>
        <v>Fraction of Feedstock Shifted</v>
      </c>
      <c r="D1003" s="78" t="s">
        <v>1313</v>
      </c>
      <c r="E1003" s="88" t="s">
        <v>948</v>
      </c>
      <c r="F1003" t="s">
        <v>820</v>
      </c>
      <c r="G1003" s="88" t="s">
        <v>952</v>
      </c>
      <c r="H1003" s="80">
        <v>2598</v>
      </c>
      <c r="I1003" s="241" t="s">
        <v>44</v>
      </c>
      <c r="J1003" s="230"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3">
        <f>IF(ISBLANK(INDEX('Policy Characteristics'!F:F,MATCH($C1003,'Policy Characteristics'!$C:$C,0))),"",INDEX('Policy Characteristics'!F:F,MATCH($C1003,'Policy Characteristics'!$C:$C,0)))</f>
        <v>0</v>
      </c>
      <c r="M1003" s="233">
        <f>IF(ISBLANK(INDEX('Policy Characteristics'!G:G,MATCH($C1003,'Policy Characteristics'!$C:$C,0))),"",INDEX('Policy Characteristics'!G:G,MATCH($C1003,'Policy Characteristics'!$C:$C,0)))</f>
        <v>1</v>
      </c>
      <c r="N1003" s="233">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28" t="str">
        <f>IF(ISBLANK(INDEX('Policy Characteristics'!B:B,MATCH($C1004,'Policy Characteristics'!$C:$C,0))),"",INDEX('Policy Characteristics'!B:B,MATCH($C1004,'Policy Characteristics'!$C:$C,0)))</f>
        <v>Feedstock Shifting</v>
      </c>
      <c r="C1004" s="76" t="str">
        <f t="shared" si="33"/>
        <v>Fraction of Feedstock Shifted</v>
      </c>
      <c r="D1004" s="78" t="s">
        <v>1313</v>
      </c>
      <c r="E1004" s="88" t="s">
        <v>945</v>
      </c>
      <c r="F1004" t="s">
        <v>820</v>
      </c>
      <c r="G1004" s="88" t="s">
        <v>950</v>
      </c>
      <c r="H1004" s="80">
        <v>2599</v>
      </c>
      <c r="I1004" s="241" t="s">
        <v>44</v>
      </c>
      <c r="J1004" s="230"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3">
        <f>IF(ISBLANK(INDEX('Policy Characteristics'!F:F,MATCH($C1004,'Policy Characteristics'!$C:$C,0))),"",INDEX('Policy Characteristics'!F:F,MATCH($C1004,'Policy Characteristics'!$C:$C,0)))</f>
        <v>0</v>
      </c>
      <c r="M1004" s="233">
        <f>IF(ISBLANK(INDEX('Policy Characteristics'!G:G,MATCH($C1004,'Policy Characteristics'!$C:$C,0))),"",INDEX('Policy Characteristics'!G:G,MATCH($C1004,'Policy Characteristics'!$C:$C,0)))</f>
        <v>1</v>
      </c>
      <c r="N1004" s="233">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28" t="str">
        <f>IF(ISBLANK(INDEX('Policy Characteristics'!B:B,MATCH($C1005,'Policy Characteristics'!$C:$C,0))),"",INDEX('Policy Characteristics'!B:B,MATCH($C1005,'Policy Characteristics'!$C:$C,0)))</f>
        <v>Feedstock Shifting</v>
      </c>
      <c r="C1005" s="76" t="str">
        <f t="shared" si="33"/>
        <v>Fraction of Feedstock Shifted</v>
      </c>
      <c r="D1005" s="78" t="s">
        <v>1314</v>
      </c>
      <c r="E1005" s="88" t="s">
        <v>642</v>
      </c>
      <c r="F1005" t="s">
        <v>1276</v>
      </c>
      <c r="G1005" s="88" t="s">
        <v>648</v>
      </c>
      <c r="H1005" s="80">
        <v>2600</v>
      </c>
      <c r="I1005" s="241" t="s">
        <v>44</v>
      </c>
      <c r="J1005" s="230"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3">
        <f>IF(ISBLANK(INDEX('Policy Characteristics'!F:F,MATCH($C1005,'Policy Characteristics'!$C:$C,0))),"",INDEX('Policy Characteristics'!F:F,MATCH($C1005,'Policy Characteristics'!$C:$C,0)))</f>
        <v>0</v>
      </c>
      <c r="M1005" s="233">
        <f>IF(ISBLANK(INDEX('Policy Characteristics'!G:G,MATCH($C1005,'Policy Characteristics'!$C:$C,0))),"",INDEX('Policy Characteristics'!G:G,MATCH($C1005,'Policy Characteristics'!$C:$C,0)))</f>
        <v>1</v>
      </c>
      <c r="N1005" s="233">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28" t="str">
        <f>IF(ISBLANK(INDEX('Policy Characteristics'!B:B,MATCH($C1006,'Policy Characteristics'!$C:$C,0))),"",INDEX('Policy Characteristics'!B:B,MATCH($C1006,'Policy Characteristics'!$C:$C,0)))</f>
        <v>Feedstock Shifting</v>
      </c>
      <c r="C1006" s="76" t="str">
        <f t="shared" si="33"/>
        <v>Fraction of Feedstock Shifted</v>
      </c>
      <c r="D1006" s="78" t="s">
        <v>1314</v>
      </c>
      <c r="E1006" s="88" t="s">
        <v>643</v>
      </c>
      <c r="F1006" t="s">
        <v>1276</v>
      </c>
      <c r="G1006" s="88" t="s">
        <v>651</v>
      </c>
      <c r="H1006" s="80">
        <v>2601</v>
      </c>
      <c r="I1006" s="241" t="s">
        <v>44</v>
      </c>
      <c r="J1006" s="230"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3">
        <f>IF(ISBLANK(INDEX('Policy Characteristics'!F:F,MATCH($C1006,'Policy Characteristics'!$C:$C,0))),"",INDEX('Policy Characteristics'!F:F,MATCH($C1006,'Policy Characteristics'!$C:$C,0)))</f>
        <v>0</v>
      </c>
      <c r="M1006" s="233">
        <f>IF(ISBLANK(INDEX('Policy Characteristics'!G:G,MATCH($C1006,'Policy Characteristics'!$C:$C,0))),"",INDEX('Policy Characteristics'!G:G,MATCH($C1006,'Policy Characteristics'!$C:$C,0)))</f>
        <v>1</v>
      </c>
      <c r="N1006" s="233">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28" t="str">
        <f>IF(ISBLANK(INDEX('Policy Characteristics'!B:B,MATCH($C1007,'Policy Characteristics'!$C:$C,0))),"",INDEX('Policy Characteristics'!B:B,MATCH($C1007,'Policy Characteristics'!$C:$C,0)))</f>
        <v>Feedstock Shifting</v>
      </c>
      <c r="C1007" s="76" t="str">
        <f t="shared" si="33"/>
        <v>Fraction of Feedstock Shifted</v>
      </c>
      <c r="D1007" s="78" t="s">
        <v>1314</v>
      </c>
      <c r="E1007" s="88" t="s">
        <v>644</v>
      </c>
      <c r="F1007" t="s">
        <v>1276</v>
      </c>
      <c r="G1007" s="88" t="s">
        <v>652</v>
      </c>
      <c r="H1007" s="80">
        <v>2602</v>
      </c>
      <c r="I1007" s="241" t="s">
        <v>44</v>
      </c>
      <c r="J1007" s="230"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3">
        <f>IF(ISBLANK(INDEX('Policy Characteristics'!F:F,MATCH($C1007,'Policy Characteristics'!$C:$C,0))),"",INDEX('Policy Characteristics'!F:F,MATCH($C1007,'Policy Characteristics'!$C:$C,0)))</f>
        <v>0</v>
      </c>
      <c r="M1007" s="233">
        <f>IF(ISBLANK(INDEX('Policy Characteristics'!G:G,MATCH($C1007,'Policy Characteristics'!$C:$C,0))),"",INDEX('Policy Characteristics'!G:G,MATCH($C1007,'Policy Characteristics'!$C:$C,0)))</f>
        <v>1</v>
      </c>
      <c r="N1007" s="233">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28" t="str">
        <f>IF(ISBLANK(INDEX('Policy Characteristics'!B:B,MATCH($C1008,'Policy Characteristics'!$C:$C,0))),"",INDEX('Policy Characteristics'!B:B,MATCH($C1008,'Policy Characteristics'!$C:$C,0)))</f>
        <v>Feedstock Shifting</v>
      </c>
      <c r="C1008" s="76" t="str">
        <f t="shared" si="33"/>
        <v>Fraction of Feedstock Shifted</v>
      </c>
      <c r="D1008" s="78" t="s">
        <v>1314</v>
      </c>
      <c r="E1008" s="88" t="s">
        <v>645</v>
      </c>
      <c r="F1008" t="s">
        <v>1276</v>
      </c>
      <c r="G1008" s="88" t="s">
        <v>649</v>
      </c>
      <c r="H1008" s="80">
        <v>2603</v>
      </c>
      <c r="I1008" s="241" t="s">
        <v>44</v>
      </c>
      <c r="J1008" s="230"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3">
        <f>IF(ISBLANK(INDEX('Policy Characteristics'!F:F,MATCH($C1008,'Policy Characteristics'!$C:$C,0))),"",INDEX('Policy Characteristics'!F:F,MATCH($C1008,'Policy Characteristics'!$C:$C,0)))</f>
        <v>0</v>
      </c>
      <c r="M1008" s="233">
        <f>IF(ISBLANK(INDEX('Policy Characteristics'!G:G,MATCH($C1008,'Policy Characteristics'!$C:$C,0))),"",INDEX('Policy Characteristics'!G:G,MATCH($C1008,'Policy Characteristics'!$C:$C,0)))</f>
        <v>1</v>
      </c>
      <c r="N1008" s="233">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28" t="str">
        <f>IF(ISBLANK(INDEX('Policy Characteristics'!B:B,MATCH($C1009,'Policy Characteristics'!$C:$C,0))),"",INDEX('Policy Characteristics'!B:B,MATCH($C1009,'Policy Characteristics'!$C:$C,0)))</f>
        <v>Feedstock Shifting</v>
      </c>
      <c r="C1009" s="76" t="str">
        <f t="shared" si="33"/>
        <v>Fraction of Feedstock Shifted</v>
      </c>
      <c r="D1009" s="78" t="s">
        <v>1314</v>
      </c>
      <c r="E1009" s="88" t="s">
        <v>646</v>
      </c>
      <c r="F1009" t="s">
        <v>1276</v>
      </c>
      <c r="G1009" s="88" t="s">
        <v>650</v>
      </c>
      <c r="H1009" s="80">
        <v>2604</v>
      </c>
      <c r="I1009" s="241" t="s">
        <v>44</v>
      </c>
      <c r="J1009" s="230"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3">
        <f>IF(ISBLANK(INDEX('Policy Characteristics'!F:F,MATCH($C1009,'Policy Characteristics'!$C:$C,0))),"",INDEX('Policy Characteristics'!F:F,MATCH($C1009,'Policy Characteristics'!$C:$C,0)))</f>
        <v>0</v>
      </c>
      <c r="M1009" s="233">
        <f>IF(ISBLANK(INDEX('Policy Characteristics'!G:G,MATCH($C1009,'Policy Characteristics'!$C:$C,0))),"",INDEX('Policy Characteristics'!G:G,MATCH($C1009,'Policy Characteristics'!$C:$C,0)))</f>
        <v>1</v>
      </c>
      <c r="N1009" s="233">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28" t="str">
        <f>IF(ISBLANK(INDEX('Policy Characteristics'!B:B,MATCH($C1010,'Policy Characteristics'!$C:$C,0))),"",INDEX('Policy Characteristics'!B:B,MATCH($C1010,'Policy Characteristics'!$C:$C,0)))</f>
        <v>Feedstock Shifting</v>
      </c>
      <c r="C1010" s="76" t="str">
        <f t="shared" si="33"/>
        <v>Fraction of Feedstock Shifted</v>
      </c>
      <c r="D1010" s="78" t="s">
        <v>1314</v>
      </c>
      <c r="E1010" s="88" t="s">
        <v>647</v>
      </c>
      <c r="F1010" t="s">
        <v>1276</v>
      </c>
      <c r="G1010" s="88" t="s">
        <v>653</v>
      </c>
      <c r="H1010" s="80">
        <v>2605</v>
      </c>
      <c r="I1010" s="241" t="s">
        <v>44</v>
      </c>
      <c r="J1010" s="230"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3">
        <f>IF(ISBLANK(INDEX('Policy Characteristics'!F:F,MATCH($C1010,'Policy Characteristics'!$C:$C,0))),"",INDEX('Policy Characteristics'!F:F,MATCH($C1010,'Policy Characteristics'!$C:$C,0)))</f>
        <v>0</v>
      </c>
      <c r="M1010" s="233">
        <f>IF(ISBLANK(INDEX('Policy Characteristics'!G:G,MATCH($C1010,'Policy Characteristics'!$C:$C,0))),"",INDEX('Policy Characteristics'!G:G,MATCH($C1010,'Policy Characteristics'!$C:$C,0)))</f>
        <v>1</v>
      </c>
      <c r="N1010" s="233">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28" t="str">
        <f>IF(ISBLANK(INDEX('Policy Characteristics'!B:B,MATCH($C1011,'Policy Characteristics'!$C:$C,0))),"",INDEX('Policy Characteristics'!B:B,MATCH($C1011,'Policy Characteristics'!$C:$C,0)))</f>
        <v>Feedstock Shifting</v>
      </c>
      <c r="C1011" s="76" t="str">
        <f t="shared" si="33"/>
        <v>Fraction of Feedstock Shifted</v>
      </c>
      <c r="D1011" s="78" t="s">
        <v>1314</v>
      </c>
      <c r="E1011" s="88" t="s">
        <v>946</v>
      </c>
      <c r="F1011" t="s">
        <v>1276</v>
      </c>
      <c r="G1011" s="88" t="s">
        <v>949</v>
      </c>
      <c r="H1011" s="80">
        <v>2606</v>
      </c>
      <c r="I1011" s="241" t="s">
        <v>44</v>
      </c>
      <c r="J1011" s="230"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3">
        <f>IF(ISBLANK(INDEX('Policy Characteristics'!F:F,MATCH($C1011,'Policy Characteristics'!$C:$C,0))),"",INDEX('Policy Characteristics'!F:F,MATCH($C1011,'Policy Characteristics'!$C:$C,0)))</f>
        <v>0</v>
      </c>
      <c r="M1011" s="233">
        <f>IF(ISBLANK(INDEX('Policy Characteristics'!G:G,MATCH($C1011,'Policy Characteristics'!$C:$C,0))),"",INDEX('Policy Characteristics'!G:G,MATCH($C1011,'Policy Characteristics'!$C:$C,0)))</f>
        <v>1</v>
      </c>
      <c r="N1011" s="233">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28" t="str">
        <f>IF(ISBLANK(INDEX('Policy Characteristics'!B:B,MATCH($C1012,'Policy Characteristics'!$C:$C,0))),"",INDEX('Policy Characteristics'!B:B,MATCH($C1012,'Policy Characteristics'!$C:$C,0)))</f>
        <v>Feedstock Shifting</v>
      </c>
      <c r="C1012" s="76" t="str">
        <f t="shared" si="33"/>
        <v>Fraction of Feedstock Shifted</v>
      </c>
      <c r="D1012" s="78" t="s">
        <v>1314</v>
      </c>
      <c r="E1012" s="88" t="s">
        <v>947</v>
      </c>
      <c r="F1012" t="s">
        <v>1276</v>
      </c>
      <c r="G1012" s="88" t="s">
        <v>951</v>
      </c>
      <c r="H1012" s="80">
        <v>2607</v>
      </c>
      <c r="I1012" s="241" t="s">
        <v>44</v>
      </c>
      <c r="J1012" s="230"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3">
        <f>IF(ISBLANK(INDEX('Policy Characteristics'!F:F,MATCH($C1012,'Policy Characteristics'!$C:$C,0))),"",INDEX('Policy Characteristics'!F:F,MATCH($C1012,'Policy Characteristics'!$C:$C,0)))</f>
        <v>0</v>
      </c>
      <c r="M1012" s="233">
        <f>IF(ISBLANK(INDEX('Policy Characteristics'!G:G,MATCH($C1012,'Policy Characteristics'!$C:$C,0))),"",INDEX('Policy Characteristics'!G:G,MATCH($C1012,'Policy Characteristics'!$C:$C,0)))</f>
        <v>1</v>
      </c>
      <c r="N1012" s="233">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28" t="str">
        <f>IF(ISBLANK(INDEX('Policy Characteristics'!B:B,MATCH($C1013,'Policy Characteristics'!$C:$C,0))),"",INDEX('Policy Characteristics'!B:B,MATCH($C1013,'Policy Characteristics'!$C:$C,0)))</f>
        <v>Feedstock Shifting</v>
      </c>
      <c r="C1013" s="76" t="str">
        <f t="shared" si="33"/>
        <v>Fraction of Feedstock Shifted</v>
      </c>
      <c r="D1013" s="78" t="s">
        <v>1314</v>
      </c>
      <c r="E1013" s="88" t="s">
        <v>948</v>
      </c>
      <c r="F1013" t="s">
        <v>1276</v>
      </c>
      <c r="G1013" s="88" t="s">
        <v>952</v>
      </c>
      <c r="H1013" s="80">
        <v>2608</v>
      </c>
      <c r="I1013" s="241" t="s">
        <v>44</v>
      </c>
      <c r="J1013" s="230"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3">
        <f>IF(ISBLANK(INDEX('Policy Characteristics'!F:F,MATCH($C1013,'Policy Characteristics'!$C:$C,0))),"",INDEX('Policy Characteristics'!F:F,MATCH($C1013,'Policy Characteristics'!$C:$C,0)))</f>
        <v>0</v>
      </c>
      <c r="M1013" s="233">
        <f>IF(ISBLANK(INDEX('Policy Characteristics'!G:G,MATCH($C1013,'Policy Characteristics'!$C:$C,0))),"",INDEX('Policy Characteristics'!G:G,MATCH($C1013,'Policy Characteristics'!$C:$C,0)))</f>
        <v>1</v>
      </c>
      <c r="N1013" s="233">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28" t="str">
        <f>IF(ISBLANK(INDEX('Policy Characteristics'!B:B,MATCH($C1014,'Policy Characteristics'!$C:$C,0))),"",INDEX('Policy Characteristics'!B:B,MATCH($C1014,'Policy Characteristics'!$C:$C,0)))</f>
        <v>Feedstock Shifting</v>
      </c>
      <c r="C1014" s="76" t="str">
        <f t="shared" si="33"/>
        <v>Fraction of Feedstock Shifted</v>
      </c>
      <c r="D1014" s="78" t="s">
        <v>1314</v>
      </c>
      <c r="E1014" s="88" t="s">
        <v>945</v>
      </c>
      <c r="F1014" t="s">
        <v>1276</v>
      </c>
      <c r="G1014" s="88" t="s">
        <v>950</v>
      </c>
      <c r="H1014" s="80">
        <v>2609</v>
      </c>
      <c r="I1014" s="241" t="s">
        <v>44</v>
      </c>
      <c r="J1014" s="230"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3">
        <f>IF(ISBLANK(INDEX('Policy Characteristics'!F:F,MATCH($C1014,'Policy Characteristics'!$C:$C,0))),"",INDEX('Policy Characteristics'!F:F,MATCH($C1014,'Policy Characteristics'!$C:$C,0)))</f>
        <v>0</v>
      </c>
      <c r="M1014" s="233">
        <f>IF(ISBLANK(INDEX('Policy Characteristics'!G:G,MATCH($C1014,'Policy Characteristics'!$C:$C,0))),"",INDEX('Policy Characteristics'!G:G,MATCH($C1014,'Policy Characteristics'!$C:$C,0)))</f>
        <v>1</v>
      </c>
      <c r="N1014" s="233">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28" t="str">
        <f>IF(ISBLANK(INDEX('Policy Characteristics'!B:B,MATCH($C1015,'Policy Characteristics'!$C:$C,0))),"",INDEX('Policy Characteristics'!B:B,MATCH($C1015,'Policy Characteristics'!$C:$C,0)))</f>
        <v>Feedstock Shifting</v>
      </c>
      <c r="C1015" s="76" t="str">
        <f t="shared" si="33"/>
        <v>Fraction of Feedstock Shifted</v>
      </c>
      <c r="D1015" s="78" t="s">
        <v>1315</v>
      </c>
      <c r="E1015" s="88" t="s">
        <v>642</v>
      </c>
      <c r="F1015" t="s">
        <v>1277</v>
      </c>
      <c r="G1015" s="88" t="s">
        <v>648</v>
      </c>
      <c r="H1015" s="80">
        <v>2610</v>
      </c>
      <c r="I1015" s="241" t="s">
        <v>44</v>
      </c>
      <c r="J1015" s="230"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3">
        <f>IF(ISBLANK(INDEX('Policy Characteristics'!F:F,MATCH($C1015,'Policy Characteristics'!$C:$C,0))),"",INDEX('Policy Characteristics'!F:F,MATCH($C1015,'Policy Characteristics'!$C:$C,0)))</f>
        <v>0</v>
      </c>
      <c r="M1015" s="233">
        <f>IF(ISBLANK(INDEX('Policy Characteristics'!G:G,MATCH($C1015,'Policy Characteristics'!$C:$C,0))),"",INDEX('Policy Characteristics'!G:G,MATCH($C1015,'Policy Characteristics'!$C:$C,0)))</f>
        <v>1</v>
      </c>
      <c r="N1015" s="233">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28" t="str">
        <f>IF(ISBLANK(INDEX('Policy Characteristics'!B:B,MATCH($C1016,'Policy Characteristics'!$C:$C,0))),"",INDEX('Policy Characteristics'!B:B,MATCH($C1016,'Policy Characteristics'!$C:$C,0)))</f>
        <v>Feedstock Shifting</v>
      </c>
      <c r="C1016" s="76" t="str">
        <f t="shared" si="33"/>
        <v>Fraction of Feedstock Shifted</v>
      </c>
      <c r="D1016" s="78" t="s">
        <v>1315</v>
      </c>
      <c r="E1016" s="88" t="s">
        <v>643</v>
      </c>
      <c r="F1016" t="s">
        <v>1277</v>
      </c>
      <c r="G1016" s="88" t="s">
        <v>651</v>
      </c>
      <c r="H1016" s="80">
        <v>2611</v>
      </c>
      <c r="I1016" s="241" t="s">
        <v>44</v>
      </c>
      <c r="J1016" s="230"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3">
        <f>IF(ISBLANK(INDEX('Policy Characteristics'!F:F,MATCH($C1016,'Policy Characteristics'!$C:$C,0))),"",INDEX('Policy Characteristics'!F:F,MATCH($C1016,'Policy Characteristics'!$C:$C,0)))</f>
        <v>0</v>
      </c>
      <c r="M1016" s="233">
        <f>IF(ISBLANK(INDEX('Policy Characteristics'!G:G,MATCH($C1016,'Policy Characteristics'!$C:$C,0))),"",INDEX('Policy Characteristics'!G:G,MATCH($C1016,'Policy Characteristics'!$C:$C,0)))</f>
        <v>1</v>
      </c>
      <c r="N1016" s="233">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28" t="str">
        <f>IF(ISBLANK(INDEX('Policy Characteristics'!B:B,MATCH($C1017,'Policy Characteristics'!$C:$C,0))),"",INDEX('Policy Characteristics'!B:B,MATCH($C1017,'Policy Characteristics'!$C:$C,0)))</f>
        <v>Feedstock Shifting</v>
      </c>
      <c r="C1017" s="76" t="str">
        <f t="shared" si="33"/>
        <v>Fraction of Feedstock Shifted</v>
      </c>
      <c r="D1017" s="78" t="s">
        <v>1315</v>
      </c>
      <c r="E1017" s="88" t="s">
        <v>644</v>
      </c>
      <c r="F1017" t="s">
        <v>1277</v>
      </c>
      <c r="G1017" s="88" t="s">
        <v>652</v>
      </c>
      <c r="H1017" s="80">
        <v>2612</v>
      </c>
      <c r="I1017" s="241" t="s">
        <v>44</v>
      </c>
      <c r="J1017" s="230"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3">
        <f>IF(ISBLANK(INDEX('Policy Characteristics'!F:F,MATCH($C1017,'Policy Characteristics'!$C:$C,0))),"",INDEX('Policy Characteristics'!F:F,MATCH($C1017,'Policy Characteristics'!$C:$C,0)))</f>
        <v>0</v>
      </c>
      <c r="M1017" s="233">
        <f>IF(ISBLANK(INDEX('Policy Characteristics'!G:G,MATCH($C1017,'Policy Characteristics'!$C:$C,0))),"",INDEX('Policy Characteristics'!G:G,MATCH($C1017,'Policy Characteristics'!$C:$C,0)))</f>
        <v>1</v>
      </c>
      <c r="N1017" s="233">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28" t="str">
        <f>IF(ISBLANK(INDEX('Policy Characteristics'!B:B,MATCH($C1018,'Policy Characteristics'!$C:$C,0))),"",INDEX('Policy Characteristics'!B:B,MATCH($C1018,'Policy Characteristics'!$C:$C,0)))</f>
        <v>Feedstock Shifting</v>
      </c>
      <c r="C1018" s="76" t="str">
        <f t="shared" si="33"/>
        <v>Fraction of Feedstock Shifted</v>
      </c>
      <c r="D1018" s="78" t="s">
        <v>1315</v>
      </c>
      <c r="E1018" s="88" t="s">
        <v>645</v>
      </c>
      <c r="F1018" t="s">
        <v>1277</v>
      </c>
      <c r="G1018" s="88" t="s">
        <v>649</v>
      </c>
      <c r="H1018" s="80">
        <v>2613</v>
      </c>
      <c r="I1018" s="241" t="s">
        <v>44</v>
      </c>
      <c r="J1018" s="230"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3">
        <f>IF(ISBLANK(INDEX('Policy Characteristics'!F:F,MATCH($C1018,'Policy Characteristics'!$C:$C,0))),"",INDEX('Policy Characteristics'!F:F,MATCH($C1018,'Policy Characteristics'!$C:$C,0)))</f>
        <v>0</v>
      </c>
      <c r="M1018" s="233">
        <f>IF(ISBLANK(INDEX('Policy Characteristics'!G:G,MATCH($C1018,'Policy Characteristics'!$C:$C,0))),"",INDEX('Policy Characteristics'!G:G,MATCH($C1018,'Policy Characteristics'!$C:$C,0)))</f>
        <v>1</v>
      </c>
      <c r="N1018" s="233">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28" t="str">
        <f>IF(ISBLANK(INDEX('Policy Characteristics'!B:B,MATCH($C1019,'Policy Characteristics'!$C:$C,0))),"",INDEX('Policy Characteristics'!B:B,MATCH($C1019,'Policy Characteristics'!$C:$C,0)))</f>
        <v>Feedstock Shifting</v>
      </c>
      <c r="C1019" s="76" t="str">
        <f t="shared" si="33"/>
        <v>Fraction of Feedstock Shifted</v>
      </c>
      <c r="D1019" s="78" t="s">
        <v>1315</v>
      </c>
      <c r="E1019" s="88" t="s">
        <v>646</v>
      </c>
      <c r="F1019" t="s">
        <v>1277</v>
      </c>
      <c r="G1019" s="88" t="s">
        <v>650</v>
      </c>
      <c r="H1019" s="80">
        <v>2614</v>
      </c>
      <c r="I1019" s="241" t="s">
        <v>44</v>
      </c>
      <c r="J1019" s="230"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3">
        <f>IF(ISBLANK(INDEX('Policy Characteristics'!F:F,MATCH($C1019,'Policy Characteristics'!$C:$C,0))),"",INDEX('Policy Characteristics'!F:F,MATCH($C1019,'Policy Characteristics'!$C:$C,0)))</f>
        <v>0</v>
      </c>
      <c r="M1019" s="233">
        <f>IF(ISBLANK(INDEX('Policy Characteristics'!G:G,MATCH($C1019,'Policy Characteristics'!$C:$C,0))),"",INDEX('Policy Characteristics'!G:G,MATCH($C1019,'Policy Characteristics'!$C:$C,0)))</f>
        <v>1</v>
      </c>
      <c r="N1019" s="233">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28" t="str">
        <f>IF(ISBLANK(INDEX('Policy Characteristics'!B:B,MATCH($C1020,'Policy Characteristics'!$C:$C,0))),"",INDEX('Policy Characteristics'!B:B,MATCH($C1020,'Policy Characteristics'!$C:$C,0)))</f>
        <v>Feedstock Shifting</v>
      </c>
      <c r="C1020" s="76" t="str">
        <f t="shared" si="33"/>
        <v>Fraction of Feedstock Shifted</v>
      </c>
      <c r="D1020" s="78" t="s">
        <v>1315</v>
      </c>
      <c r="E1020" s="88" t="s">
        <v>647</v>
      </c>
      <c r="F1020" t="s">
        <v>1277</v>
      </c>
      <c r="G1020" s="88" t="s">
        <v>653</v>
      </c>
      <c r="H1020" s="80">
        <v>2615</v>
      </c>
      <c r="I1020" s="241" t="s">
        <v>44</v>
      </c>
      <c r="J1020" s="230"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3">
        <f>IF(ISBLANK(INDEX('Policy Characteristics'!F:F,MATCH($C1020,'Policy Characteristics'!$C:$C,0))),"",INDEX('Policy Characteristics'!F:F,MATCH($C1020,'Policy Characteristics'!$C:$C,0)))</f>
        <v>0</v>
      </c>
      <c r="M1020" s="233">
        <f>IF(ISBLANK(INDEX('Policy Characteristics'!G:G,MATCH($C1020,'Policy Characteristics'!$C:$C,0))),"",INDEX('Policy Characteristics'!G:G,MATCH($C1020,'Policy Characteristics'!$C:$C,0)))</f>
        <v>1</v>
      </c>
      <c r="N1020" s="233">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28" t="str">
        <f>IF(ISBLANK(INDEX('Policy Characteristics'!B:B,MATCH($C1021,'Policy Characteristics'!$C:$C,0))),"",INDEX('Policy Characteristics'!B:B,MATCH($C1021,'Policy Characteristics'!$C:$C,0)))</f>
        <v>Feedstock Shifting</v>
      </c>
      <c r="C1021" s="76" t="str">
        <f t="shared" si="33"/>
        <v>Fraction of Feedstock Shifted</v>
      </c>
      <c r="D1021" s="78" t="s">
        <v>1315</v>
      </c>
      <c r="E1021" s="88" t="s">
        <v>946</v>
      </c>
      <c r="F1021" t="s">
        <v>1277</v>
      </c>
      <c r="G1021" s="88" t="s">
        <v>949</v>
      </c>
      <c r="H1021" s="80">
        <v>2616</v>
      </c>
      <c r="I1021" s="241" t="s">
        <v>44</v>
      </c>
      <c r="J1021" s="230"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3">
        <f>IF(ISBLANK(INDEX('Policy Characteristics'!F:F,MATCH($C1021,'Policy Characteristics'!$C:$C,0))),"",INDEX('Policy Characteristics'!F:F,MATCH($C1021,'Policy Characteristics'!$C:$C,0)))</f>
        <v>0</v>
      </c>
      <c r="M1021" s="233">
        <f>IF(ISBLANK(INDEX('Policy Characteristics'!G:G,MATCH($C1021,'Policy Characteristics'!$C:$C,0))),"",INDEX('Policy Characteristics'!G:G,MATCH($C1021,'Policy Characteristics'!$C:$C,0)))</f>
        <v>1</v>
      </c>
      <c r="N1021" s="233">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28" t="str">
        <f>IF(ISBLANK(INDEX('Policy Characteristics'!B:B,MATCH($C1022,'Policy Characteristics'!$C:$C,0))),"",INDEX('Policy Characteristics'!B:B,MATCH($C1022,'Policy Characteristics'!$C:$C,0)))</f>
        <v>Feedstock Shifting</v>
      </c>
      <c r="C1022" s="76" t="str">
        <f t="shared" si="33"/>
        <v>Fraction of Feedstock Shifted</v>
      </c>
      <c r="D1022" s="78" t="s">
        <v>1315</v>
      </c>
      <c r="E1022" s="88" t="s">
        <v>947</v>
      </c>
      <c r="F1022" t="s">
        <v>1277</v>
      </c>
      <c r="G1022" s="88" t="s">
        <v>951</v>
      </c>
      <c r="H1022" s="80">
        <v>2617</v>
      </c>
      <c r="I1022" s="241" t="s">
        <v>44</v>
      </c>
      <c r="J1022" s="230"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3">
        <f>IF(ISBLANK(INDEX('Policy Characteristics'!F:F,MATCH($C1022,'Policy Characteristics'!$C:$C,0))),"",INDEX('Policy Characteristics'!F:F,MATCH($C1022,'Policy Characteristics'!$C:$C,0)))</f>
        <v>0</v>
      </c>
      <c r="M1022" s="233">
        <f>IF(ISBLANK(INDEX('Policy Characteristics'!G:G,MATCH($C1022,'Policy Characteristics'!$C:$C,0))),"",INDEX('Policy Characteristics'!G:G,MATCH($C1022,'Policy Characteristics'!$C:$C,0)))</f>
        <v>1</v>
      </c>
      <c r="N1022" s="233">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28" t="str">
        <f>IF(ISBLANK(INDEX('Policy Characteristics'!B:B,MATCH($C1023,'Policy Characteristics'!$C:$C,0))),"",INDEX('Policy Characteristics'!B:B,MATCH($C1023,'Policy Characteristics'!$C:$C,0)))</f>
        <v>Feedstock Shifting</v>
      </c>
      <c r="C1023" s="76" t="str">
        <f t="shared" si="33"/>
        <v>Fraction of Feedstock Shifted</v>
      </c>
      <c r="D1023" s="78" t="s">
        <v>1315</v>
      </c>
      <c r="E1023" s="88" t="s">
        <v>948</v>
      </c>
      <c r="F1023" t="s">
        <v>1277</v>
      </c>
      <c r="G1023" s="88" t="s">
        <v>952</v>
      </c>
      <c r="H1023" s="80">
        <v>2618</v>
      </c>
      <c r="I1023" s="241" t="s">
        <v>44</v>
      </c>
      <c r="J1023" s="230"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3">
        <f>IF(ISBLANK(INDEX('Policy Characteristics'!F:F,MATCH($C1023,'Policy Characteristics'!$C:$C,0))),"",INDEX('Policy Characteristics'!F:F,MATCH($C1023,'Policy Characteristics'!$C:$C,0)))</f>
        <v>0</v>
      </c>
      <c r="M1023" s="233">
        <f>IF(ISBLANK(INDEX('Policy Characteristics'!G:G,MATCH($C1023,'Policy Characteristics'!$C:$C,0))),"",INDEX('Policy Characteristics'!G:G,MATCH($C1023,'Policy Characteristics'!$C:$C,0)))</f>
        <v>1</v>
      </c>
      <c r="N1023" s="233">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28" t="str">
        <f>IF(ISBLANK(INDEX('Policy Characteristics'!B:B,MATCH($C1024,'Policy Characteristics'!$C:$C,0))),"",INDEX('Policy Characteristics'!B:B,MATCH($C1024,'Policy Characteristics'!$C:$C,0)))</f>
        <v>Feedstock Shifting</v>
      </c>
      <c r="C1024" s="76" t="str">
        <f t="shared" si="33"/>
        <v>Fraction of Feedstock Shifted</v>
      </c>
      <c r="D1024" s="78" t="s">
        <v>1315</v>
      </c>
      <c r="E1024" s="88" t="s">
        <v>945</v>
      </c>
      <c r="F1024" t="s">
        <v>1277</v>
      </c>
      <c r="G1024" s="88" t="s">
        <v>950</v>
      </c>
      <c r="H1024" s="80">
        <v>2619</v>
      </c>
      <c r="I1024" s="241" t="s">
        <v>44</v>
      </c>
      <c r="J1024" s="230"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3">
        <f>IF(ISBLANK(INDEX('Policy Characteristics'!F:F,MATCH($C1024,'Policy Characteristics'!$C:$C,0))),"",INDEX('Policy Characteristics'!F:F,MATCH($C1024,'Policy Characteristics'!$C:$C,0)))</f>
        <v>0</v>
      </c>
      <c r="M1024" s="233">
        <f>IF(ISBLANK(INDEX('Policy Characteristics'!G:G,MATCH($C1024,'Policy Characteristics'!$C:$C,0))),"",INDEX('Policy Characteristics'!G:G,MATCH($C1024,'Policy Characteristics'!$C:$C,0)))</f>
        <v>1</v>
      </c>
      <c r="N1024" s="233">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28" t="str">
        <f>IF(ISBLANK(INDEX('Policy Characteristics'!B:B,MATCH($C1025,'Policy Characteristics'!$C:$C,0))),"",INDEX('Policy Characteristics'!B:B,MATCH($C1025,'Policy Characteristics'!$C:$C,0)))</f>
        <v>Feedstock Shifting</v>
      </c>
      <c r="C1025" s="76" t="str">
        <f t="shared" si="33"/>
        <v>Fraction of Feedstock Shifted</v>
      </c>
      <c r="D1025" s="78" t="s">
        <v>1316</v>
      </c>
      <c r="E1025" s="88" t="s">
        <v>642</v>
      </c>
      <c r="F1025" t="s">
        <v>1278</v>
      </c>
      <c r="G1025" s="88" t="s">
        <v>648</v>
      </c>
      <c r="H1025" s="80">
        <v>2620</v>
      </c>
      <c r="I1025" s="241" t="s">
        <v>44</v>
      </c>
      <c r="J1025" s="230"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3">
        <f>IF(ISBLANK(INDEX('Policy Characteristics'!F:F,MATCH($C1025,'Policy Characteristics'!$C:$C,0))),"",INDEX('Policy Characteristics'!F:F,MATCH($C1025,'Policy Characteristics'!$C:$C,0)))</f>
        <v>0</v>
      </c>
      <c r="M1025" s="233">
        <f>IF(ISBLANK(INDEX('Policy Characteristics'!G:G,MATCH($C1025,'Policy Characteristics'!$C:$C,0))),"",INDEX('Policy Characteristics'!G:G,MATCH($C1025,'Policy Characteristics'!$C:$C,0)))</f>
        <v>1</v>
      </c>
      <c r="N1025" s="233">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28" t="str">
        <f>IF(ISBLANK(INDEX('Policy Characteristics'!B:B,MATCH($C1026,'Policy Characteristics'!$C:$C,0))),"",INDEX('Policy Characteristics'!B:B,MATCH($C1026,'Policy Characteristics'!$C:$C,0)))</f>
        <v>Feedstock Shifting</v>
      </c>
      <c r="C1026" s="76" t="str">
        <f t="shared" si="33"/>
        <v>Fraction of Feedstock Shifted</v>
      </c>
      <c r="D1026" s="78" t="s">
        <v>1316</v>
      </c>
      <c r="E1026" s="88" t="s">
        <v>643</v>
      </c>
      <c r="F1026" t="s">
        <v>1278</v>
      </c>
      <c r="G1026" s="88" t="s">
        <v>651</v>
      </c>
      <c r="H1026" s="80">
        <v>2621</v>
      </c>
      <c r="I1026" s="241" t="s">
        <v>44</v>
      </c>
      <c r="J1026" s="230"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3">
        <f>IF(ISBLANK(INDEX('Policy Characteristics'!F:F,MATCH($C1026,'Policy Characteristics'!$C:$C,0))),"",INDEX('Policy Characteristics'!F:F,MATCH($C1026,'Policy Characteristics'!$C:$C,0)))</f>
        <v>0</v>
      </c>
      <c r="M1026" s="233">
        <f>IF(ISBLANK(INDEX('Policy Characteristics'!G:G,MATCH($C1026,'Policy Characteristics'!$C:$C,0))),"",INDEX('Policy Characteristics'!G:G,MATCH($C1026,'Policy Characteristics'!$C:$C,0)))</f>
        <v>1</v>
      </c>
      <c r="N1026" s="233">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28" t="str">
        <f>IF(ISBLANK(INDEX('Policy Characteristics'!B:B,MATCH($C1027,'Policy Characteristics'!$C:$C,0))),"",INDEX('Policy Characteristics'!B:B,MATCH($C1027,'Policy Characteristics'!$C:$C,0)))</f>
        <v>Feedstock Shifting</v>
      </c>
      <c r="C1027" s="76" t="str">
        <f t="shared" si="33"/>
        <v>Fraction of Feedstock Shifted</v>
      </c>
      <c r="D1027" s="78" t="s">
        <v>1316</v>
      </c>
      <c r="E1027" s="88" t="s">
        <v>644</v>
      </c>
      <c r="F1027" t="s">
        <v>1278</v>
      </c>
      <c r="G1027" s="88" t="s">
        <v>652</v>
      </c>
      <c r="H1027" s="80">
        <v>2622</v>
      </c>
      <c r="I1027" s="241" t="s">
        <v>44</v>
      </c>
      <c r="J1027" s="230"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3">
        <f>IF(ISBLANK(INDEX('Policy Characteristics'!F:F,MATCH($C1027,'Policy Characteristics'!$C:$C,0))),"",INDEX('Policy Characteristics'!F:F,MATCH($C1027,'Policy Characteristics'!$C:$C,0)))</f>
        <v>0</v>
      </c>
      <c r="M1027" s="233">
        <f>IF(ISBLANK(INDEX('Policy Characteristics'!G:G,MATCH($C1027,'Policy Characteristics'!$C:$C,0))),"",INDEX('Policy Characteristics'!G:G,MATCH($C1027,'Policy Characteristics'!$C:$C,0)))</f>
        <v>1</v>
      </c>
      <c r="N1027" s="233">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28" t="str">
        <f>IF(ISBLANK(INDEX('Policy Characteristics'!B:B,MATCH($C1028,'Policy Characteristics'!$C:$C,0))),"",INDEX('Policy Characteristics'!B:B,MATCH($C1028,'Policy Characteristics'!$C:$C,0)))</f>
        <v>Feedstock Shifting</v>
      </c>
      <c r="C1028" s="76" t="str">
        <f t="shared" si="33"/>
        <v>Fraction of Feedstock Shifted</v>
      </c>
      <c r="D1028" s="78" t="s">
        <v>1316</v>
      </c>
      <c r="E1028" s="88" t="s">
        <v>645</v>
      </c>
      <c r="F1028" t="s">
        <v>1278</v>
      </c>
      <c r="G1028" s="88" t="s">
        <v>649</v>
      </c>
      <c r="H1028" s="80">
        <v>2623</v>
      </c>
      <c r="I1028" s="241" t="s">
        <v>44</v>
      </c>
      <c r="J1028" s="230"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3">
        <f>IF(ISBLANK(INDEX('Policy Characteristics'!F:F,MATCH($C1028,'Policy Characteristics'!$C:$C,0))),"",INDEX('Policy Characteristics'!F:F,MATCH($C1028,'Policy Characteristics'!$C:$C,0)))</f>
        <v>0</v>
      </c>
      <c r="M1028" s="233">
        <f>IF(ISBLANK(INDEX('Policy Characteristics'!G:G,MATCH($C1028,'Policy Characteristics'!$C:$C,0))),"",INDEX('Policy Characteristics'!G:G,MATCH($C1028,'Policy Characteristics'!$C:$C,0)))</f>
        <v>1</v>
      </c>
      <c r="N1028" s="233">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28" t="str">
        <f>IF(ISBLANK(INDEX('Policy Characteristics'!B:B,MATCH($C1029,'Policy Characteristics'!$C:$C,0))),"",INDEX('Policy Characteristics'!B:B,MATCH($C1029,'Policy Characteristics'!$C:$C,0)))</f>
        <v>Feedstock Shifting</v>
      </c>
      <c r="C1029" s="76" t="str">
        <f t="shared" si="33"/>
        <v>Fraction of Feedstock Shifted</v>
      </c>
      <c r="D1029" s="78" t="s">
        <v>1316</v>
      </c>
      <c r="E1029" s="88" t="s">
        <v>646</v>
      </c>
      <c r="F1029" t="s">
        <v>1278</v>
      </c>
      <c r="G1029" s="88" t="s">
        <v>650</v>
      </c>
      <c r="H1029" s="80">
        <v>2624</v>
      </c>
      <c r="I1029" s="241" t="s">
        <v>44</v>
      </c>
      <c r="J1029" s="230"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3">
        <f>IF(ISBLANK(INDEX('Policy Characteristics'!F:F,MATCH($C1029,'Policy Characteristics'!$C:$C,0))),"",INDEX('Policy Characteristics'!F:F,MATCH($C1029,'Policy Characteristics'!$C:$C,0)))</f>
        <v>0</v>
      </c>
      <c r="M1029" s="233">
        <f>IF(ISBLANK(INDEX('Policy Characteristics'!G:G,MATCH($C1029,'Policy Characteristics'!$C:$C,0))),"",INDEX('Policy Characteristics'!G:G,MATCH($C1029,'Policy Characteristics'!$C:$C,0)))</f>
        <v>1</v>
      </c>
      <c r="N1029" s="233">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28" t="str">
        <f>IF(ISBLANK(INDEX('Policy Characteristics'!B:B,MATCH($C1030,'Policy Characteristics'!$C:$C,0))),"",INDEX('Policy Characteristics'!B:B,MATCH($C1030,'Policy Characteristics'!$C:$C,0)))</f>
        <v>Feedstock Shifting</v>
      </c>
      <c r="C1030" s="76" t="str">
        <f t="shared" si="33"/>
        <v>Fraction of Feedstock Shifted</v>
      </c>
      <c r="D1030" s="78" t="s">
        <v>1316</v>
      </c>
      <c r="E1030" s="88" t="s">
        <v>647</v>
      </c>
      <c r="F1030" t="s">
        <v>1278</v>
      </c>
      <c r="G1030" s="88" t="s">
        <v>653</v>
      </c>
      <c r="H1030" s="80">
        <v>2625</v>
      </c>
      <c r="I1030" s="241" t="s">
        <v>44</v>
      </c>
      <c r="J1030" s="230"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3">
        <f>IF(ISBLANK(INDEX('Policy Characteristics'!F:F,MATCH($C1030,'Policy Characteristics'!$C:$C,0))),"",INDEX('Policy Characteristics'!F:F,MATCH($C1030,'Policy Characteristics'!$C:$C,0)))</f>
        <v>0</v>
      </c>
      <c r="M1030" s="233">
        <f>IF(ISBLANK(INDEX('Policy Characteristics'!G:G,MATCH($C1030,'Policy Characteristics'!$C:$C,0))),"",INDEX('Policy Characteristics'!G:G,MATCH($C1030,'Policy Characteristics'!$C:$C,0)))</f>
        <v>1</v>
      </c>
      <c r="N1030" s="233">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28" t="str">
        <f>IF(ISBLANK(INDEX('Policy Characteristics'!B:B,MATCH($C1031,'Policy Characteristics'!$C:$C,0))),"",INDEX('Policy Characteristics'!B:B,MATCH($C1031,'Policy Characteristics'!$C:$C,0)))</f>
        <v>Feedstock Shifting</v>
      </c>
      <c r="C1031" s="76" t="str">
        <f t="shared" si="33"/>
        <v>Fraction of Feedstock Shifted</v>
      </c>
      <c r="D1031" s="78" t="s">
        <v>1316</v>
      </c>
      <c r="E1031" s="88" t="s">
        <v>946</v>
      </c>
      <c r="F1031" t="s">
        <v>1278</v>
      </c>
      <c r="G1031" s="88" t="s">
        <v>949</v>
      </c>
      <c r="H1031" s="80">
        <v>2626</v>
      </c>
      <c r="I1031" s="241" t="s">
        <v>44</v>
      </c>
      <c r="J1031" s="230"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3">
        <f>IF(ISBLANK(INDEX('Policy Characteristics'!F:F,MATCH($C1031,'Policy Characteristics'!$C:$C,0))),"",INDEX('Policy Characteristics'!F:F,MATCH($C1031,'Policy Characteristics'!$C:$C,0)))</f>
        <v>0</v>
      </c>
      <c r="M1031" s="233">
        <f>IF(ISBLANK(INDEX('Policy Characteristics'!G:G,MATCH($C1031,'Policy Characteristics'!$C:$C,0))),"",INDEX('Policy Characteristics'!G:G,MATCH($C1031,'Policy Characteristics'!$C:$C,0)))</f>
        <v>1</v>
      </c>
      <c r="N1031" s="233">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28" t="str">
        <f>IF(ISBLANK(INDEX('Policy Characteristics'!B:B,MATCH($C1032,'Policy Characteristics'!$C:$C,0))),"",INDEX('Policy Characteristics'!B:B,MATCH($C1032,'Policy Characteristics'!$C:$C,0)))</f>
        <v>Feedstock Shifting</v>
      </c>
      <c r="C1032" s="76" t="str">
        <f t="shared" si="33"/>
        <v>Fraction of Feedstock Shifted</v>
      </c>
      <c r="D1032" s="78" t="s">
        <v>1316</v>
      </c>
      <c r="E1032" s="88" t="s">
        <v>947</v>
      </c>
      <c r="F1032" t="s">
        <v>1278</v>
      </c>
      <c r="G1032" s="88" t="s">
        <v>951</v>
      </c>
      <c r="H1032" s="80">
        <v>2627</v>
      </c>
      <c r="I1032" s="241" t="s">
        <v>44</v>
      </c>
      <c r="J1032" s="230"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3">
        <f>IF(ISBLANK(INDEX('Policy Characteristics'!F:F,MATCH($C1032,'Policy Characteristics'!$C:$C,0))),"",INDEX('Policy Characteristics'!F:F,MATCH($C1032,'Policy Characteristics'!$C:$C,0)))</f>
        <v>0</v>
      </c>
      <c r="M1032" s="233">
        <f>IF(ISBLANK(INDEX('Policy Characteristics'!G:G,MATCH($C1032,'Policy Characteristics'!$C:$C,0))),"",INDEX('Policy Characteristics'!G:G,MATCH($C1032,'Policy Characteristics'!$C:$C,0)))</f>
        <v>1</v>
      </c>
      <c r="N1032" s="233">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28" t="str">
        <f>IF(ISBLANK(INDEX('Policy Characteristics'!B:B,MATCH($C1033,'Policy Characteristics'!$C:$C,0))),"",INDEX('Policy Characteristics'!B:B,MATCH($C1033,'Policy Characteristics'!$C:$C,0)))</f>
        <v>Feedstock Shifting</v>
      </c>
      <c r="C1033" s="76" t="str">
        <f t="shared" si="33"/>
        <v>Fraction of Feedstock Shifted</v>
      </c>
      <c r="D1033" s="78" t="s">
        <v>1316</v>
      </c>
      <c r="E1033" s="88" t="s">
        <v>948</v>
      </c>
      <c r="F1033" t="s">
        <v>1278</v>
      </c>
      <c r="G1033" s="88" t="s">
        <v>952</v>
      </c>
      <c r="H1033" s="80">
        <v>2628</v>
      </c>
      <c r="I1033" s="241" t="s">
        <v>44</v>
      </c>
      <c r="J1033" s="230"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3">
        <f>IF(ISBLANK(INDEX('Policy Characteristics'!F:F,MATCH($C1033,'Policy Characteristics'!$C:$C,0))),"",INDEX('Policy Characteristics'!F:F,MATCH($C1033,'Policy Characteristics'!$C:$C,0)))</f>
        <v>0</v>
      </c>
      <c r="M1033" s="233">
        <f>IF(ISBLANK(INDEX('Policy Characteristics'!G:G,MATCH($C1033,'Policy Characteristics'!$C:$C,0))),"",INDEX('Policy Characteristics'!G:G,MATCH($C1033,'Policy Characteristics'!$C:$C,0)))</f>
        <v>1</v>
      </c>
      <c r="N1033" s="233">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28" t="str">
        <f>IF(ISBLANK(INDEX('Policy Characteristics'!B:B,MATCH($C1034,'Policy Characteristics'!$C:$C,0))),"",INDEX('Policy Characteristics'!B:B,MATCH($C1034,'Policy Characteristics'!$C:$C,0)))</f>
        <v>Feedstock Shifting</v>
      </c>
      <c r="C1034" s="76" t="str">
        <f t="shared" si="33"/>
        <v>Fraction of Feedstock Shifted</v>
      </c>
      <c r="D1034" s="78" t="s">
        <v>1316</v>
      </c>
      <c r="E1034" s="88" t="s">
        <v>945</v>
      </c>
      <c r="F1034" t="s">
        <v>1278</v>
      </c>
      <c r="G1034" s="88" t="s">
        <v>950</v>
      </c>
      <c r="H1034" s="80">
        <v>2629</v>
      </c>
      <c r="I1034" s="241" t="s">
        <v>44</v>
      </c>
      <c r="J1034" s="230"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3">
        <f>IF(ISBLANK(INDEX('Policy Characteristics'!F:F,MATCH($C1034,'Policy Characteristics'!$C:$C,0))),"",INDEX('Policy Characteristics'!F:F,MATCH($C1034,'Policy Characteristics'!$C:$C,0)))</f>
        <v>0</v>
      </c>
      <c r="M1034" s="233">
        <f>IF(ISBLANK(INDEX('Policy Characteristics'!G:G,MATCH($C1034,'Policy Characteristics'!$C:$C,0))),"",INDEX('Policy Characteristics'!G:G,MATCH($C1034,'Policy Characteristics'!$C:$C,0)))</f>
        <v>1</v>
      </c>
      <c r="N1034" s="233">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28" t="str">
        <f>IF(ISBLANK(INDEX('Policy Characteristics'!B:B,MATCH($C1035,'Policy Characteristics'!$C:$C,0))),"",INDEX('Policy Characteristics'!B:B,MATCH($C1035,'Policy Characteristics'!$C:$C,0)))</f>
        <v>Feedstock Shifting</v>
      </c>
      <c r="C1035" s="76" t="str">
        <f t="shared" si="33"/>
        <v>Fraction of Feedstock Shifted</v>
      </c>
      <c r="D1035" s="78" t="s">
        <v>1317</v>
      </c>
      <c r="E1035" s="88" t="s">
        <v>642</v>
      </c>
      <c r="F1035" t="s">
        <v>1279</v>
      </c>
      <c r="G1035" s="88" t="s">
        <v>648</v>
      </c>
      <c r="H1035" s="80">
        <v>2630</v>
      </c>
      <c r="I1035" s="241" t="s">
        <v>44</v>
      </c>
      <c r="J1035" s="230"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3">
        <f>IF(ISBLANK(INDEX('Policy Characteristics'!F:F,MATCH($C1035,'Policy Characteristics'!$C:$C,0))),"",INDEX('Policy Characteristics'!F:F,MATCH($C1035,'Policy Characteristics'!$C:$C,0)))</f>
        <v>0</v>
      </c>
      <c r="M1035" s="233">
        <f>IF(ISBLANK(INDEX('Policy Characteristics'!G:G,MATCH($C1035,'Policy Characteristics'!$C:$C,0))),"",INDEX('Policy Characteristics'!G:G,MATCH($C1035,'Policy Characteristics'!$C:$C,0)))</f>
        <v>1</v>
      </c>
      <c r="N1035" s="233">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28" t="str">
        <f>IF(ISBLANK(INDEX('Policy Characteristics'!B:B,MATCH($C1036,'Policy Characteristics'!$C:$C,0))),"",INDEX('Policy Characteristics'!B:B,MATCH($C1036,'Policy Characteristics'!$C:$C,0)))</f>
        <v>Feedstock Shifting</v>
      </c>
      <c r="C1036" s="76" t="str">
        <f t="shared" si="33"/>
        <v>Fraction of Feedstock Shifted</v>
      </c>
      <c r="D1036" s="78" t="s">
        <v>1317</v>
      </c>
      <c r="E1036" s="88" t="s">
        <v>643</v>
      </c>
      <c r="F1036" t="s">
        <v>1279</v>
      </c>
      <c r="G1036" s="88" t="s">
        <v>651</v>
      </c>
      <c r="H1036" s="80">
        <v>2631</v>
      </c>
      <c r="I1036" s="241" t="s">
        <v>44</v>
      </c>
      <c r="J1036" s="230"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3">
        <f>IF(ISBLANK(INDEX('Policy Characteristics'!F:F,MATCH($C1036,'Policy Characteristics'!$C:$C,0))),"",INDEX('Policy Characteristics'!F:F,MATCH($C1036,'Policy Characteristics'!$C:$C,0)))</f>
        <v>0</v>
      </c>
      <c r="M1036" s="233">
        <f>IF(ISBLANK(INDEX('Policy Characteristics'!G:G,MATCH($C1036,'Policy Characteristics'!$C:$C,0))),"",INDEX('Policy Characteristics'!G:G,MATCH($C1036,'Policy Characteristics'!$C:$C,0)))</f>
        <v>1</v>
      </c>
      <c r="N1036" s="233">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28" t="str">
        <f>IF(ISBLANK(INDEX('Policy Characteristics'!B:B,MATCH($C1037,'Policy Characteristics'!$C:$C,0))),"",INDEX('Policy Characteristics'!B:B,MATCH($C1037,'Policy Characteristics'!$C:$C,0)))</f>
        <v>Feedstock Shifting</v>
      </c>
      <c r="C1037" s="76" t="str">
        <f t="shared" si="33"/>
        <v>Fraction of Feedstock Shifted</v>
      </c>
      <c r="D1037" s="78" t="s">
        <v>1317</v>
      </c>
      <c r="E1037" s="88" t="s">
        <v>644</v>
      </c>
      <c r="F1037" t="s">
        <v>1279</v>
      </c>
      <c r="G1037" s="88" t="s">
        <v>652</v>
      </c>
      <c r="H1037" s="80">
        <v>2632</v>
      </c>
      <c r="I1037" s="241" t="s">
        <v>44</v>
      </c>
      <c r="J1037" s="230"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3">
        <f>IF(ISBLANK(INDEX('Policy Characteristics'!F:F,MATCH($C1037,'Policy Characteristics'!$C:$C,0))),"",INDEX('Policy Characteristics'!F:F,MATCH($C1037,'Policy Characteristics'!$C:$C,0)))</f>
        <v>0</v>
      </c>
      <c r="M1037" s="233">
        <f>IF(ISBLANK(INDEX('Policy Characteristics'!G:G,MATCH($C1037,'Policy Characteristics'!$C:$C,0))),"",INDEX('Policy Characteristics'!G:G,MATCH($C1037,'Policy Characteristics'!$C:$C,0)))</f>
        <v>1</v>
      </c>
      <c r="N1037" s="233">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28" t="str">
        <f>IF(ISBLANK(INDEX('Policy Characteristics'!B:B,MATCH($C1038,'Policy Characteristics'!$C:$C,0))),"",INDEX('Policy Characteristics'!B:B,MATCH($C1038,'Policy Characteristics'!$C:$C,0)))</f>
        <v>Feedstock Shifting</v>
      </c>
      <c r="C1038" s="76" t="str">
        <f t="shared" si="33"/>
        <v>Fraction of Feedstock Shifted</v>
      </c>
      <c r="D1038" s="78" t="s">
        <v>1317</v>
      </c>
      <c r="E1038" s="88" t="s">
        <v>645</v>
      </c>
      <c r="F1038" t="s">
        <v>1279</v>
      </c>
      <c r="G1038" s="88" t="s">
        <v>649</v>
      </c>
      <c r="H1038" s="80">
        <v>2633</v>
      </c>
      <c r="I1038" s="241" t="s">
        <v>44</v>
      </c>
      <c r="J1038" s="230"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3">
        <f>IF(ISBLANK(INDEX('Policy Characteristics'!F:F,MATCH($C1038,'Policy Characteristics'!$C:$C,0))),"",INDEX('Policy Characteristics'!F:F,MATCH($C1038,'Policy Characteristics'!$C:$C,0)))</f>
        <v>0</v>
      </c>
      <c r="M1038" s="233">
        <f>IF(ISBLANK(INDEX('Policy Characteristics'!G:G,MATCH($C1038,'Policy Characteristics'!$C:$C,0))),"",INDEX('Policy Characteristics'!G:G,MATCH($C1038,'Policy Characteristics'!$C:$C,0)))</f>
        <v>1</v>
      </c>
      <c r="N1038" s="233">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28" t="str">
        <f>IF(ISBLANK(INDEX('Policy Characteristics'!B:B,MATCH($C1039,'Policy Characteristics'!$C:$C,0))),"",INDEX('Policy Characteristics'!B:B,MATCH($C1039,'Policy Characteristics'!$C:$C,0)))</f>
        <v>Feedstock Shifting</v>
      </c>
      <c r="C1039" s="76" t="str">
        <f t="shared" si="33"/>
        <v>Fraction of Feedstock Shifted</v>
      </c>
      <c r="D1039" s="78" t="s">
        <v>1317</v>
      </c>
      <c r="E1039" s="88" t="s">
        <v>646</v>
      </c>
      <c r="F1039" t="s">
        <v>1279</v>
      </c>
      <c r="G1039" s="88" t="s">
        <v>650</v>
      </c>
      <c r="H1039" s="80">
        <v>2634</v>
      </c>
      <c r="I1039" s="241" t="s">
        <v>44</v>
      </c>
      <c r="J1039" s="230"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3">
        <f>IF(ISBLANK(INDEX('Policy Characteristics'!F:F,MATCH($C1039,'Policy Characteristics'!$C:$C,0))),"",INDEX('Policy Characteristics'!F:F,MATCH($C1039,'Policy Characteristics'!$C:$C,0)))</f>
        <v>0</v>
      </c>
      <c r="M1039" s="233">
        <f>IF(ISBLANK(INDEX('Policy Characteristics'!G:G,MATCH($C1039,'Policy Characteristics'!$C:$C,0))),"",INDEX('Policy Characteristics'!G:G,MATCH($C1039,'Policy Characteristics'!$C:$C,0)))</f>
        <v>1</v>
      </c>
      <c r="N1039" s="233">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28" t="str">
        <f>IF(ISBLANK(INDEX('Policy Characteristics'!B:B,MATCH($C1040,'Policy Characteristics'!$C:$C,0))),"",INDEX('Policy Characteristics'!B:B,MATCH($C1040,'Policy Characteristics'!$C:$C,0)))</f>
        <v>Feedstock Shifting</v>
      </c>
      <c r="C1040" s="76" t="str">
        <f t="shared" si="33"/>
        <v>Fraction of Feedstock Shifted</v>
      </c>
      <c r="D1040" s="78" t="s">
        <v>1317</v>
      </c>
      <c r="E1040" s="88" t="s">
        <v>647</v>
      </c>
      <c r="F1040" t="s">
        <v>1279</v>
      </c>
      <c r="G1040" s="88" t="s">
        <v>653</v>
      </c>
      <c r="H1040" s="80">
        <v>2635</v>
      </c>
      <c r="I1040" s="241" t="s">
        <v>44</v>
      </c>
      <c r="J1040" s="230"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3">
        <f>IF(ISBLANK(INDEX('Policy Characteristics'!F:F,MATCH($C1040,'Policy Characteristics'!$C:$C,0))),"",INDEX('Policy Characteristics'!F:F,MATCH($C1040,'Policy Characteristics'!$C:$C,0)))</f>
        <v>0</v>
      </c>
      <c r="M1040" s="233">
        <f>IF(ISBLANK(INDEX('Policy Characteristics'!G:G,MATCH($C1040,'Policy Characteristics'!$C:$C,0))),"",INDEX('Policy Characteristics'!G:G,MATCH($C1040,'Policy Characteristics'!$C:$C,0)))</f>
        <v>1</v>
      </c>
      <c r="N1040" s="233">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28" t="str">
        <f>IF(ISBLANK(INDEX('Policy Characteristics'!B:B,MATCH($C1041,'Policy Characteristics'!$C:$C,0))),"",INDEX('Policy Characteristics'!B:B,MATCH($C1041,'Policy Characteristics'!$C:$C,0)))</f>
        <v>Feedstock Shifting</v>
      </c>
      <c r="C1041" s="76" t="str">
        <f t="shared" si="33"/>
        <v>Fraction of Feedstock Shifted</v>
      </c>
      <c r="D1041" s="78" t="s">
        <v>1317</v>
      </c>
      <c r="E1041" s="88" t="s">
        <v>946</v>
      </c>
      <c r="F1041" t="s">
        <v>1279</v>
      </c>
      <c r="G1041" s="88" t="s">
        <v>949</v>
      </c>
      <c r="H1041" s="80">
        <v>2636</v>
      </c>
      <c r="I1041" s="241" t="s">
        <v>44</v>
      </c>
      <c r="J1041" s="230"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3">
        <f>IF(ISBLANK(INDEX('Policy Characteristics'!F:F,MATCH($C1041,'Policy Characteristics'!$C:$C,0))),"",INDEX('Policy Characteristics'!F:F,MATCH($C1041,'Policy Characteristics'!$C:$C,0)))</f>
        <v>0</v>
      </c>
      <c r="M1041" s="233">
        <f>IF(ISBLANK(INDEX('Policy Characteristics'!G:G,MATCH($C1041,'Policy Characteristics'!$C:$C,0))),"",INDEX('Policy Characteristics'!G:G,MATCH($C1041,'Policy Characteristics'!$C:$C,0)))</f>
        <v>1</v>
      </c>
      <c r="N1041" s="233">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28" t="str">
        <f>IF(ISBLANK(INDEX('Policy Characteristics'!B:B,MATCH($C1042,'Policy Characteristics'!$C:$C,0))),"",INDEX('Policy Characteristics'!B:B,MATCH($C1042,'Policy Characteristics'!$C:$C,0)))</f>
        <v>Feedstock Shifting</v>
      </c>
      <c r="C1042" s="76" t="str">
        <f t="shared" si="33"/>
        <v>Fraction of Feedstock Shifted</v>
      </c>
      <c r="D1042" s="78" t="s">
        <v>1317</v>
      </c>
      <c r="E1042" s="88" t="s">
        <v>947</v>
      </c>
      <c r="F1042" t="s">
        <v>1279</v>
      </c>
      <c r="G1042" s="88" t="s">
        <v>951</v>
      </c>
      <c r="H1042" s="80">
        <v>2637</v>
      </c>
      <c r="I1042" s="241" t="s">
        <v>44</v>
      </c>
      <c r="J1042" s="230"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3">
        <f>IF(ISBLANK(INDEX('Policy Characteristics'!F:F,MATCH($C1042,'Policy Characteristics'!$C:$C,0))),"",INDEX('Policy Characteristics'!F:F,MATCH($C1042,'Policy Characteristics'!$C:$C,0)))</f>
        <v>0</v>
      </c>
      <c r="M1042" s="233">
        <f>IF(ISBLANK(INDEX('Policy Characteristics'!G:G,MATCH($C1042,'Policy Characteristics'!$C:$C,0))),"",INDEX('Policy Characteristics'!G:G,MATCH($C1042,'Policy Characteristics'!$C:$C,0)))</f>
        <v>1</v>
      </c>
      <c r="N1042" s="233">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28" t="str">
        <f>IF(ISBLANK(INDEX('Policy Characteristics'!B:B,MATCH($C1043,'Policy Characteristics'!$C:$C,0))),"",INDEX('Policy Characteristics'!B:B,MATCH($C1043,'Policy Characteristics'!$C:$C,0)))</f>
        <v>Feedstock Shifting</v>
      </c>
      <c r="C1043" s="76" t="str">
        <f t="shared" si="33"/>
        <v>Fraction of Feedstock Shifted</v>
      </c>
      <c r="D1043" s="78" t="s">
        <v>1317</v>
      </c>
      <c r="E1043" s="88" t="s">
        <v>948</v>
      </c>
      <c r="F1043" t="s">
        <v>1279</v>
      </c>
      <c r="G1043" s="88" t="s">
        <v>952</v>
      </c>
      <c r="H1043" s="80">
        <v>2638</v>
      </c>
      <c r="I1043" s="241" t="s">
        <v>44</v>
      </c>
      <c r="J1043" s="230"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3">
        <f>IF(ISBLANK(INDEX('Policy Characteristics'!F:F,MATCH($C1043,'Policy Characteristics'!$C:$C,0))),"",INDEX('Policy Characteristics'!F:F,MATCH($C1043,'Policy Characteristics'!$C:$C,0)))</f>
        <v>0</v>
      </c>
      <c r="M1043" s="233">
        <f>IF(ISBLANK(INDEX('Policy Characteristics'!G:G,MATCH($C1043,'Policy Characteristics'!$C:$C,0))),"",INDEX('Policy Characteristics'!G:G,MATCH($C1043,'Policy Characteristics'!$C:$C,0)))</f>
        <v>1</v>
      </c>
      <c r="N1043" s="233">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28" t="str">
        <f>IF(ISBLANK(INDEX('Policy Characteristics'!B:B,MATCH($C1044,'Policy Characteristics'!$C:$C,0))),"",INDEX('Policy Characteristics'!B:B,MATCH($C1044,'Policy Characteristics'!$C:$C,0)))</f>
        <v>Feedstock Shifting</v>
      </c>
      <c r="C1044" s="76" t="str">
        <f t="shared" si="33"/>
        <v>Fraction of Feedstock Shifted</v>
      </c>
      <c r="D1044" s="78" t="s">
        <v>1317</v>
      </c>
      <c r="E1044" s="88" t="s">
        <v>945</v>
      </c>
      <c r="F1044" t="s">
        <v>1279</v>
      </c>
      <c r="G1044" s="88" t="s">
        <v>950</v>
      </c>
      <c r="H1044" s="80">
        <v>2639</v>
      </c>
      <c r="I1044" s="241" t="s">
        <v>44</v>
      </c>
      <c r="J1044" s="230"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3">
        <f>IF(ISBLANK(INDEX('Policy Characteristics'!F:F,MATCH($C1044,'Policy Characteristics'!$C:$C,0))),"",INDEX('Policy Characteristics'!F:F,MATCH($C1044,'Policy Characteristics'!$C:$C,0)))</f>
        <v>0</v>
      </c>
      <c r="M1044" s="233">
        <f>IF(ISBLANK(INDEX('Policy Characteristics'!G:G,MATCH($C1044,'Policy Characteristics'!$C:$C,0))),"",INDEX('Policy Characteristics'!G:G,MATCH($C1044,'Policy Characteristics'!$C:$C,0)))</f>
        <v>1</v>
      </c>
      <c r="N1044" s="233">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28" t="str">
        <f>IF(ISBLANK(INDEX('Policy Characteristics'!B:B,MATCH($C1045,'Policy Characteristics'!$C:$C,0))),"",INDEX('Policy Characteristics'!B:B,MATCH($C1045,'Policy Characteristics'!$C:$C,0)))</f>
        <v>Feedstock Shifting</v>
      </c>
      <c r="C1045" s="76" t="str">
        <f t="shared" si="33"/>
        <v>Fraction of Feedstock Shifted</v>
      </c>
      <c r="D1045" s="78" t="s">
        <v>1318</v>
      </c>
      <c r="E1045" s="88" t="s">
        <v>642</v>
      </c>
      <c r="F1045" t="s">
        <v>1280</v>
      </c>
      <c r="G1045" s="88" t="s">
        <v>648</v>
      </c>
      <c r="H1045" s="80">
        <v>2640</v>
      </c>
      <c r="I1045" s="241" t="s">
        <v>44</v>
      </c>
      <c r="J1045" s="230"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3">
        <f>IF(ISBLANK(INDEX('Policy Characteristics'!F:F,MATCH($C1045,'Policy Characteristics'!$C:$C,0))),"",INDEX('Policy Characteristics'!F:F,MATCH($C1045,'Policy Characteristics'!$C:$C,0)))</f>
        <v>0</v>
      </c>
      <c r="M1045" s="233">
        <f>IF(ISBLANK(INDEX('Policy Characteristics'!G:G,MATCH($C1045,'Policy Characteristics'!$C:$C,0))),"",INDEX('Policy Characteristics'!G:G,MATCH($C1045,'Policy Characteristics'!$C:$C,0)))</f>
        <v>1</v>
      </c>
      <c r="N1045" s="233">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28" t="str">
        <f>IF(ISBLANK(INDEX('Policy Characteristics'!B:B,MATCH($C1046,'Policy Characteristics'!$C:$C,0))),"",INDEX('Policy Characteristics'!B:B,MATCH($C1046,'Policy Characteristics'!$C:$C,0)))</f>
        <v>Feedstock Shifting</v>
      </c>
      <c r="C1046" s="76" t="str">
        <f t="shared" si="33"/>
        <v>Fraction of Feedstock Shifted</v>
      </c>
      <c r="D1046" s="78" t="s">
        <v>1318</v>
      </c>
      <c r="E1046" s="88" t="s">
        <v>643</v>
      </c>
      <c r="F1046" t="s">
        <v>1280</v>
      </c>
      <c r="G1046" s="88" t="s">
        <v>651</v>
      </c>
      <c r="H1046" s="80">
        <v>2641</v>
      </c>
      <c r="I1046" s="241" t="s">
        <v>44</v>
      </c>
      <c r="J1046" s="230"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3">
        <f>IF(ISBLANK(INDEX('Policy Characteristics'!F:F,MATCH($C1046,'Policy Characteristics'!$C:$C,0))),"",INDEX('Policy Characteristics'!F:F,MATCH($C1046,'Policy Characteristics'!$C:$C,0)))</f>
        <v>0</v>
      </c>
      <c r="M1046" s="233">
        <f>IF(ISBLANK(INDEX('Policy Characteristics'!G:G,MATCH($C1046,'Policy Characteristics'!$C:$C,0))),"",INDEX('Policy Characteristics'!G:G,MATCH($C1046,'Policy Characteristics'!$C:$C,0)))</f>
        <v>1</v>
      </c>
      <c r="N1046" s="233">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28" t="str">
        <f>IF(ISBLANK(INDEX('Policy Characteristics'!B:B,MATCH($C1047,'Policy Characteristics'!$C:$C,0))),"",INDEX('Policy Characteristics'!B:B,MATCH($C1047,'Policy Characteristics'!$C:$C,0)))</f>
        <v>Feedstock Shifting</v>
      </c>
      <c r="C1047" s="76" t="str">
        <f t="shared" si="33"/>
        <v>Fraction of Feedstock Shifted</v>
      </c>
      <c r="D1047" s="78" t="s">
        <v>1318</v>
      </c>
      <c r="E1047" s="88" t="s">
        <v>644</v>
      </c>
      <c r="F1047" t="s">
        <v>1280</v>
      </c>
      <c r="G1047" s="88" t="s">
        <v>652</v>
      </c>
      <c r="H1047" s="80">
        <v>2642</v>
      </c>
      <c r="I1047" s="241" t="s">
        <v>44</v>
      </c>
      <c r="J1047" s="230"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3">
        <f>IF(ISBLANK(INDEX('Policy Characteristics'!F:F,MATCH($C1047,'Policy Characteristics'!$C:$C,0))),"",INDEX('Policy Characteristics'!F:F,MATCH($C1047,'Policy Characteristics'!$C:$C,0)))</f>
        <v>0</v>
      </c>
      <c r="M1047" s="233">
        <f>IF(ISBLANK(INDEX('Policy Characteristics'!G:G,MATCH($C1047,'Policy Characteristics'!$C:$C,0))),"",INDEX('Policy Characteristics'!G:G,MATCH($C1047,'Policy Characteristics'!$C:$C,0)))</f>
        <v>1</v>
      </c>
      <c r="N1047" s="233">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28" t="str">
        <f>IF(ISBLANK(INDEX('Policy Characteristics'!B:B,MATCH($C1048,'Policy Characteristics'!$C:$C,0))),"",INDEX('Policy Characteristics'!B:B,MATCH($C1048,'Policy Characteristics'!$C:$C,0)))</f>
        <v>Feedstock Shifting</v>
      </c>
      <c r="C1048" s="76" t="str">
        <f t="shared" si="33"/>
        <v>Fraction of Feedstock Shifted</v>
      </c>
      <c r="D1048" s="78" t="s">
        <v>1318</v>
      </c>
      <c r="E1048" s="88" t="s">
        <v>645</v>
      </c>
      <c r="F1048" t="s">
        <v>1280</v>
      </c>
      <c r="G1048" s="88" t="s">
        <v>649</v>
      </c>
      <c r="H1048" s="80">
        <v>2643</v>
      </c>
      <c r="I1048" s="241" t="s">
        <v>44</v>
      </c>
      <c r="J1048" s="230"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3">
        <f>IF(ISBLANK(INDEX('Policy Characteristics'!F:F,MATCH($C1048,'Policy Characteristics'!$C:$C,0))),"",INDEX('Policy Characteristics'!F:F,MATCH($C1048,'Policy Characteristics'!$C:$C,0)))</f>
        <v>0</v>
      </c>
      <c r="M1048" s="233">
        <f>IF(ISBLANK(INDEX('Policy Characteristics'!G:G,MATCH($C1048,'Policy Characteristics'!$C:$C,0))),"",INDEX('Policy Characteristics'!G:G,MATCH($C1048,'Policy Characteristics'!$C:$C,0)))</f>
        <v>1</v>
      </c>
      <c r="N1048" s="233">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28" t="str">
        <f>IF(ISBLANK(INDEX('Policy Characteristics'!B:B,MATCH($C1049,'Policy Characteristics'!$C:$C,0))),"",INDEX('Policy Characteristics'!B:B,MATCH($C1049,'Policy Characteristics'!$C:$C,0)))</f>
        <v>Feedstock Shifting</v>
      </c>
      <c r="C1049" s="76" t="str">
        <f t="shared" si="33"/>
        <v>Fraction of Feedstock Shifted</v>
      </c>
      <c r="D1049" s="78" t="s">
        <v>1318</v>
      </c>
      <c r="E1049" s="88" t="s">
        <v>646</v>
      </c>
      <c r="F1049" t="s">
        <v>1280</v>
      </c>
      <c r="G1049" s="88" t="s">
        <v>650</v>
      </c>
      <c r="H1049" s="80">
        <v>2644</v>
      </c>
      <c r="I1049" s="241" t="s">
        <v>44</v>
      </c>
      <c r="J1049" s="230"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3">
        <f>IF(ISBLANK(INDEX('Policy Characteristics'!F:F,MATCH($C1049,'Policy Characteristics'!$C:$C,0))),"",INDEX('Policy Characteristics'!F:F,MATCH($C1049,'Policy Characteristics'!$C:$C,0)))</f>
        <v>0</v>
      </c>
      <c r="M1049" s="233">
        <f>IF(ISBLANK(INDEX('Policy Characteristics'!G:G,MATCH($C1049,'Policy Characteristics'!$C:$C,0))),"",INDEX('Policy Characteristics'!G:G,MATCH($C1049,'Policy Characteristics'!$C:$C,0)))</f>
        <v>1</v>
      </c>
      <c r="N1049" s="233">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28" t="str">
        <f>IF(ISBLANK(INDEX('Policy Characteristics'!B:B,MATCH($C1050,'Policy Characteristics'!$C:$C,0))),"",INDEX('Policy Characteristics'!B:B,MATCH($C1050,'Policy Characteristics'!$C:$C,0)))</f>
        <v>Feedstock Shifting</v>
      </c>
      <c r="C1050" s="76" t="str">
        <f t="shared" si="33"/>
        <v>Fraction of Feedstock Shifted</v>
      </c>
      <c r="D1050" s="78" t="s">
        <v>1318</v>
      </c>
      <c r="E1050" s="88" t="s">
        <v>647</v>
      </c>
      <c r="F1050" t="s">
        <v>1280</v>
      </c>
      <c r="G1050" s="88" t="s">
        <v>653</v>
      </c>
      <c r="H1050" s="80">
        <v>2645</v>
      </c>
      <c r="I1050" s="241" t="s">
        <v>44</v>
      </c>
      <c r="J1050" s="230"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3">
        <f>IF(ISBLANK(INDEX('Policy Characteristics'!F:F,MATCH($C1050,'Policy Characteristics'!$C:$C,0))),"",INDEX('Policy Characteristics'!F:F,MATCH($C1050,'Policy Characteristics'!$C:$C,0)))</f>
        <v>0</v>
      </c>
      <c r="M1050" s="233">
        <f>IF(ISBLANK(INDEX('Policy Characteristics'!G:G,MATCH($C1050,'Policy Characteristics'!$C:$C,0))),"",INDEX('Policy Characteristics'!G:G,MATCH($C1050,'Policy Characteristics'!$C:$C,0)))</f>
        <v>1</v>
      </c>
      <c r="N1050" s="233">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28" t="str">
        <f>IF(ISBLANK(INDEX('Policy Characteristics'!B:B,MATCH($C1051,'Policy Characteristics'!$C:$C,0))),"",INDEX('Policy Characteristics'!B:B,MATCH($C1051,'Policy Characteristics'!$C:$C,0)))</f>
        <v>Feedstock Shifting</v>
      </c>
      <c r="C1051" s="76" t="str">
        <f t="shared" si="33"/>
        <v>Fraction of Feedstock Shifted</v>
      </c>
      <c r="D1051" s="78" t="s">
        <v>1318</v>
      </c>
      <c r="E1051" s="88" t="s">
        <v>946</v>
      </c>
      <c r="F1051" t="s">
        <v>1280</v>
      </c>
      <c r="G1051" s="88" t="s">
        <v>949</v>
      </c>
      <c r="H1051" s="80">
        <v>2646</v>
      </c>
      <c r="I1051" s="241" t="s">
        <v>44</v>
      </c>
      <c r="J1051" s="230"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3">
        <f>IF(ISBLANK(INDEX('Policy Characteristics'!F:F,MATCH($C1051,'Policy Characteristics'!$C:$C,0))),"",INDEX('Policy Characteristics'!F:F,MATCH($C1051,'Policy Characteristics'!$C:$C,0)))</f>
        <v>0</v>
      </c>
      <c r="M1051" s="233">
        <f>IF(ISBLANK(INDEX('Policy Characteristics'!G:G,MATCH($C1051,'Policy Characteristics'!$C:$C,0))),"",INDEX('Policy Characteristics'!G:G,MATCH($C1051,'Policy Characteristics'!$C:$C,0)))</f>
        <v>1</v>
      </c>
      <c r="N1051" s="233">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28" t="str">
        <f>IF(ISBLANK(INDEX('Policy Characteristics'!B:B,MATCH($C1052,'Policy Characteristics'!$C:$C,0))),"",INDEX('Policy Characteristics'!B:B,MATCH($C1052,'Policy Characteristics'!$C:$C,0)))</f>
        <v>Feedstock Shifting</v>
      </c>
      <c r="C1052" s="76" t="str">
        <f t="shared" si="33"/>
        <v>Fraction of Feedstock Shifted</v>
      </c>
      <c r="D1052" s="78" t="s">
        <v>1318</v>
      </c>
      <c r="E1052" s="88" t="s">
        <v>947</v>
      </c>
      <c r="F1052" t="s">
        <v>1280</v>
      </c>
      <c r="G1052" s="88" t="s">
        <v>951</v>
      </c>
      <c r="H1052" s="80">
        <v>2647</v>
      </c>
      <c r="I1052" s="241" t="s">
        <v>44</v>
      </c>
      <c r="J1052" s="230"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3">
        <f>IF(ISBLANK(INDEX('Policy Characteristics'!F:F,MATCH($C1052,'Policy Characteristics'!$C:$C,0))),"",INDEX('Policy Characteristics'!F:F,MATCH($C1052,'Policy Characteristics'!$C:$C,0)))</f>
        <v>0</v>
      </c>
      <c r="M1052" s="233">
        <f>IF(ISBLANK(INDEX('Policy Characteristics'!G:G,MATCH($C1052,'Policy Characteristics'!$C:$C,0))),"",INDEX('Policy Characteristics'!G:G,MATCH($C1052,'Policy Characteristics'!$C:$C,0)))</f>
        <v>1</v>
      </c>
      <c r="N1052" s="233">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28" t="str">
        <f>IF(ISBLANK(INDEX('Policy Characteristics'!B:B,MATCH($C1053,'Policy Characteristics'!$C:$C,0))),"",INDEX('Policy Characteristics'!B:B,MATCH($C1053,'Policy Characteristics'!$C:$C,0)))</f>
        <v>Feedstock Shifting</v>
      </c>
      <c r="C1053" s="76" t="str">
        <f t="shared" si="33"/>
        <v>Fraction of Feedstock Shifted</v>
      </c>
      <c r="D1053" s="78" t="s">
        <v>1318</v>
      </c>
      <c r="E1053" s="88" t="s">
        <v>948</v>
      </c>
      <c r="F1053" t="s">
        <v>1280</v>
      </c>
      <c r="G1053" s="88" t="s">
        <v>952</v>
      </c>
      <c r="H1053" s="80">
        <v>2648</v>
      </c>
      <c r="I1053" s="241" t="s">
        <v>44</v>
      </c>
      <c r="J1053" s="230"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3">
        <f>IF(ISBLANK(INDEX('Policy Characteristics'!F:F,MATCH($C1053,'Policy Characteristics'!$C:$C,0))),"",INDEX('Policy Characteristics'!F:F,MATCH($C1053,'Policy Characteristics'!$C:$C,0)))</f>
        <v>0</v>
      </c>
      <c r="M1053" s="233">
        <f>IF(ISBLANK(INDEX('Policy Characteristics'!G:G,MATCH($C1053,'Policy Characteristics'!$C:$C,0))),"",INDEX('Policy Characteristics'!G:G,MATCH($C1053,'Policy Characteristics'!$C:$C,0)))</f>
        <v>1</v>
      </c>
      <c r="N1053" s="233">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28" t="str">
        <f>IF(ISBLANK(INDEX('Policy Characteristics'!B:B,MATCH($C1054,'Policy Characteristics'!$C:$C,0))),"",INDEX('Policy Characteristics'!B:B,MATCH($C1054,'Policy Characteristics'!$C:$C,0)))</f>
        <v>Feedstock Shifting</v>
      </c>
      <c r="C1054" s="76" t="str">
        <f t="shared" si="33"/>
        <v>Fraction of Feedstock Shifted</v>
      </c>
      <c r="D1054" s="78" t="s">
        <v>1318</v>
      </c>
      <c r="E1054" s="88" t="s">
        <v>945</v>
      </c>
      <c r="F1054" t="s">
        <v>1280</v>
      </c>
      <c r="G1054" s="88" t="s">
        <v>950</v>
      </c>
      <c r="H1054" s="80">
        <v>2649</v>
      </c>
      <c r="I1054" s="241" t="s">
        <v>44</v>
      </c>
      <c r="J1054" s="230"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3">
        <f>IF(ISBLANK(INDEX('Policy Characteristics'!F:F,MATCH($C1054,'Policy Characteristics'!$C:$C,0))),"",INDEX('Policy Characteristics'!F:F,MATCH($C1054,'Policy Characteristics'!$C:$C,0)))</f>
        <v>0</v>
      </c>
      <c r="M1054" s="233">
        <f>IF(ISBLANK(INDEX('Policy Characteristics'!G:G,MATCH($C1054,'Policy Characteristics'!$C:$C,0))),"",INDEX('Policy Characteristics'!G:G,MATCH($C1054,'Policy Characteristics'!$C:$C,0)))</f>
        <v>1</v>
      </c>
      <c r="N1054" s="233">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28" t="str">
        <f>IF(ISBLANK(INDEX('Policy Characteristics'!B:B,MATCH($C1055,'Policy Characteristics'!$C:$C,0))),"",INDEX('Policy Characteristics'!B:B,MATCH($C1055,'Policy Characteristics'!$C:$C,0)))</f>
        <v>Feedstock Shifting</v>
      </c>
      <c r="C1055" s="76" t="str">
        <f t="shared" si="33"/>
        <v>Fraction of Feedstock Shifted</v>
      </c>
      <c r="D1055" s="78" t="s">
        <v>1319</v>
      </c>
      <c r="E1055" s="88" t="s">
        <v>642</v>
      </c>
      <c r="F1055" t="s">
        <v>1281</v>
      </c>
      <c r="G1055" s="88" t="s">
        <v>648</v>
      </c>
      <c r="H1055" s="80">
        <v>2650</v>
      </c>
      <c r="I1055" s="241" t="s">
        <v>44</v>
      </c>
      <c r="J1055" s="230"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3">
        <f>IF(ISBLANK(INDEX('Policy Characteristics'!F:F,MATCH($C1055,'Policy Characteristics'!$C:$C,0))),"",INDEX('Policy Characteristics'!F:F,MATCH($C1055,'Policy Characteristics'!$C:$C,0)))</f>
        <v>0</v>
      </c>
      <c r="M1055" s="233">
        <f>IF(ISBLANK(INDEX('Policy Characteristics'!G:G,MATCH($C1055,'Policy Characteristics'!$C:$C,0))),"",INDEX('Policy Characteristics'!G:G,MATCH($C1055,'Policy Characteristics'!$C:$C,0)))</f>
        <v>1</v>
      </c>
      <c r="N1055" s="233">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28" t="str">
        <f>IF(ISBLANK(INDEX('Policy Characteristics'!B:B,MATCH($C1056,'Policy Characteristics'!$C:$C,0))),"",INDEX('Policy Characteristics'!B:B,MATCH($C1056,'Policy Characteristics'!$C:$C,0)))</f>
        <v>Feedstock Shifting</v>
      </c>
      <c r="C1056" s="76" t="str">
        <f t="shared" si="33"/>
        <v>Fraction of Feedstock Shifted</v>
      </c>
      <c r="D1056" s="78" t="s">
        <v>1319</v>
      </c>
      <c r="E1056" s="88" t="s">
        <v>643</v>
      </c>
      <c r="F1056" t="s">
        <v>1281</v>
      </c>
      <c r="G1056" s="88" t="s">
        <v>651</v>
      </c>
      <c r="H1056" s="80">
        <v>2651</v>
      </c>
      <c r="I1056" s="241" t="s">
        <v>44</v>
      </c>
      <c r="J1056" s="230"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3">
        <f>IF(ISBLANK(INDEX('Policy Characteristics'!F:F,MATCH($C1056,'Policy Characteristics'!$C:$C,0))),"",INDEX('Policy Characteristics'!F:F,MATCH($C1056,'Policy Characteristics'!$C:$C,0)))</f>
        <v>0</v>
      </c>
      <c r="M1056" s="233">
        <f>IF(ISBLANK(INDEX('Policy Characteristics'!G:G,MATCH($C1056,'Policy Characteristics'!$C:$C,0))),"",INDEX('Policy Characteristics'!G:G,MATCH($C1056,'Policy Characteristics'!$C:$C,0)))</f>
        <v>1</v>
      </c>
      <c r="N1056" s="233">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28" t="str">
        <f>IF(ISBLANK(INDEX('Policy Characteristics'!B:B,MATCH($C1057,'Policy Characteristics'!$C:$C,0))),"",INDEX('Policy Characteristics'!B:B,MATCH($C1057,'Policy Characteristics'!$C:$C,0)))</f>
        <v>Feedstock Shifting</v>
      </c>
      <c r="C1057" s="76" t="str">
        <f t="shared" si="33"/>
        <v>Fraction of Feedstock Shifted</v>
      </c>
      <c r="D1057" s="78" t="s">
        <v>1319</v>
      </c>
      <c r="E1057" s="88" t="s">
        <v>644</v>
      </c>
      <c r="F1057" t="s">
        <v>1281</v>
      </c>
      <c r="G1057" s="88" t="s">
        <v>652</v>
      </c>
      <c r="H1057" s="80">
        <v>2652</v>
      </c>
      <c r="I1057" s="241" t="s">
        <v>44</v>
      </c>
      <c r="J1057" s="230"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3">
        <f>IF(ISBLANK(INDEX('Policy Characteristics'!F:F,MATCH($C1057,'Policy Characteristics'!$C:$C,0))),"",INDEX('Policy Characteristics'!F:F,MATCH($C1057,'Policy Characteristics'!$C:$C,0)))</f>
        <v>0</v>
      </c>
      <c r="M1057" s="233">
        <f>IF(ISBLANK(INDEX('Policy Characteristics'!G:G,MATCH($C1057,'Policy Characteristics'!$C:$C,0))),"",INDEX('Policy Characteristics'!G:G,MATCH($C1057,'Policy Characteristics'!$C:$C,0)))</f>
        <v>1</v>
      </c>
      <c r="N1057" s="233">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28" t="str">
        <f>IF(ISBLANK(INDEX('Policy Characteristics'!B:B,MATCH($C1058,'Policy Characteristics'!$C:$C,0))),"",INDEX('Policy Characteristics'!B:B,MATCH($C1058,'Policy Characteristics'!$C:$C,0)))</f>
        <v>Feedstock Shifting</v>
      </c>
      <c r="C1058" s="76" t="str">
        <f t="shared" si="33"/>
        <v>Fraction of Feedstock Shifted</v>
      </c>
      <c r="D1058" s="78" t="s">
        <v>1319</v>
      </c>
      <c r="E1058" s="88" t="s">
        <v>645</v>
      </c>
      <c r="F1058" t="s">
        <v>1281</v>
      </c>
      <c r="G1058" s="88" t="s">
        <v>649</v>
      </c>
      <c r="H1058" s="80">
        <v>2653</v>
      </c>
      <c r="I1058" s="241" t="s">
        <v>44</v>
      </c>
      <c r="J1058" s="230"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3">
        <f>IF(ISBLANK(INDEX('Policy Characteristics'!F:F,MATCH($C1058,'Policy Characteristics'!$C:$C,0))),"",INDEX('Policy Characteristics'!F:F,MATCH($C1058,'Policy Characteristics'!$C:$C,0)))</f>
        <v>0</v>
      </c>
      <c r="M1058" s="233">
        <f>IF(ISBLANK(INDEX('Policy Characteristics'!G:G,MATCH($C1058,'Policy Characteristics'!$C:$C,0))),"",INDEX('Policy Characteristics'!G:G,MATCH($C1058,'Policy Characteristics'!$C:$C,0)))</f>
        <v>1</v>
      </c>
      <c r="N1058" s="233">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28" t="str">
        <f>IF(ISBLANK(INDEX('Policy Characteristics'!B:B,MATCH($C1059,'Policy Characteristics'!$C:$C,0))),"",INDEX('Policy Characteristics'!B:B,MATCH($C1059,'Policy Characteristics'!$C:$C,0)))</f>
        <v>Feedstock Shifting</v>
      </c>
      <c r="C1059" s="76" t="str">
        <f t="shared" ref="C1059:C1114" si="34">C$865</f>
        <v>Fraction of Feedstock Shifted</v>
      </c>
      <c r="D1059" s="78" t="s">
        <v>1319</v>
      </c>
      <c r="E1059" s="88" t="s">
        <v>646</v>
      </c>
      <c r="F1059" t="s">
        <v>1281</v>
      </c>
      <c r="G1059" s="88" t="s">
        <v>650</v>
      </c>
      <c r="H1059" s="80">
        <v>2654</v>
      </c>
      <c r="I1059" s="241" t="s">
        <v>44</v>
      </c>
      <c r="J1059" s="230"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3">
        <f>IF(ISBLANK(INDEX('Policy Characteristics'!F:F,MATCH($C1059,'Policy Characteristics'!$C:$C,0))),"",INDEX('Policy Characteristics'!F:F,MATCH($C1059,'Policy Characteristics'!$C:$C,0)))</f>
        <v>0</v>
      </c>
      <c r="M1059" s="233">
        <f>IF(ISBLANK(INDEX('Policy Characteristics'!G:G,MATCH($C1059,'Policy Characteristics'!$C:$C,0))),"",INDEX('Policy Characteristics'!G:G,MATCH($C1059,'Policy Characteristics'!$C:$C,0)))</f>
        <v>1</v>
      </c>
      <c r="N1059" s="233">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28" t="str">
        <f>IF(ISBLANK(INDEX('Policy Characteristics'!B:B,MATCH($C1060,'Policy Characteristics'!$C:$C,0))),"",INDEX('Policy Characteristics'!B:B,MATCH($C1060,'Policy Characteristics'!$C:$C,0)))</f>
        <v>Feedstock Shifting</v>
      </c>
      <c r="C1060" s="76" t="str">
        <f t="shared" si="34"/>
        <v>Fraction of Feedstock Shifted</v>
      </c>
      <c r="D1060" s="78" t="s">
        <v>1319</v>
      </c>
      <c r="E1060" s="88" t="s">
        <v>647</v>
      </c>
      <c r="F1060" t="s">
        <v>1281</v>
      </c>
      <c r="G1060" s="88" t="s">
        <v>653</v>
      </c>
      <c r="H1060" s="80">
        <v>2655</v>
      </c>
      <c r="I1060" s="241" t="s">
        <v>44</v>
      </c>
      <c r="J1060" s="230"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3">
        <f>IF(ISBLANK(INDEX('Policy Characteristics'!F:F,MATCH($C1060,'Policy Characteristics'!$C:$C,0))),"",INDEX('Policy Characteristics'!F:F,MATCH($C1060,'Policy Characteristics'!$C:$C,0)))</f>
        <v>0</v>
      </c>
      <c r="M1060" s="233">
        <f>IF(ISBLANK(INDEX('Policy Characteristics'!G:G,MATCH($C1060,'Policy Characteristics'!$C:$C,0))),"",INDEX('Policy Characteristics'!G:G,MATCH($C1060,'Policy Characteristics'!$C:$C,0)))</f>
        <v>1</v>
      </c>
      <c r="N1060" s="233">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28" t="str">
        <f>IF(ISBLANK(INDEX('Policy Characteristics'!B:B,MATCH($C1061,'Policy Characteristics'!$C:$C,0))),"",INDEX('Policy Characteristics'!B:B,MATCH($C1061,'Policy Characteristics'!$C:$C,0)))</f>
        <v>Feedstock Shifting</v>
      </c>
      <c r="C1061" s="76" t="str">
        <f t="shared" si="34"/>
        <v>Fraction of Feedstock Shifted</v>
      </c>
      <c r="D1061" s="78" t="s">
        <v>1319</v>
      </c>
      <c r="E1061" s="88" t="s">
        <v>946</v>
      </c>
      <c r="F1061" t="s">
        <v>1281</v>
      </c>
      <c r="G1061" s="88" t="s">
        <v>949</v>
      </c>
      <c r="H1061" s="80">
        <v>2656</v>
      </c>
      <c r="I1061" s="241" t="s">
        <v>44</v>
      </c>
      <c r="J1061" s="230"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3">
        <f>IF(ISBLANK(INDEX('Policy Characteristics'!F:F,MATCH($C1061,'Policy Characteristics'!$C:$C,0))),"",INDEX('Policy Characteristics'!F:F,MATCH($C1061,'Policy Characteristics'!$C:$C,0)))</f>
        <v>0</v>
      </c>
      <c r="M1061" s="233">
        <f>IF(ISBLANK(INDEX('Policy Characteristics'!G:G,MATCH($C1061,'Policy Characteristics'!$C:$C,0))),"",INDEX('Policy Characteristics'!G:G,MATCH($C1061,'Policy Characteristics'!$C:$C,0)))</f>
        <v>1</v>
      </c>
      <c r="N1061" s="233">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28" t="str">
        <f>IF(ISBLANK(INDEX('Policy Characteristics'!B:B,MATCH($C1062,'Policy Characteristics'!$C:$C,0))),"",INDEX('Policy Characteristics'!B:B,MATCH($C1062,'Policy Characteristics'!$C:$C,0)))</f>
        <v>Feedstock Shifting</v>
      </c>
      <c r="C1062" s="76" t="str">
        <f t="shared" si="34"/>
        <v>Fraction of Feedstock Shifted</v>
      </c>
      <c r="D1062" s="78" t="s">
        <v>1319</v>
      </c>
      <c r="E1062" s="88" t="s">
        <v>947</v>
      </c>
      <c r="F1062" t="s">
        <v>1281</v>
      </c>
      <c r="G1062" s="88" t="s">
        <v>951</v>
      </c>
      <c r="H1062" s="80">
        <v>2657</v>
      </c>
      <c r="I1062" s="241" t="s">
        <v>44</v>
      </c>
      <c r="J1062" s="230"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3">
        <f>IF(ISBLANK(INDEX('Policy Characteristics'!F:F,MATCH($C1062,'Policy Characteristics'!$C:$C,0))),"",INDEX('Policy Characteristics'!F:F,MATCH($C1062,'Policy Characteristics'!$C:$C,0)))</f>
        <v>0</v>
      </c>
      <c r="M1062" s="233">
        <f>IF(ISBLANK(INDEX('Policy Characteristics'!G:G,MATCH($C1062,'Policy Characteristics'!$C:$C,0))),"",INDEX('Policy Characteristics'!G:G,MATCH($C1062,'Policy Characteristics'!$C:$C,0)))</f>
        <v>1</v>
      </c>
      <c r="N1062" s="233">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28" t="str">
        <f>IF(ISBLANK(INDEX('Policy Characteristics'!B:B,MATCH($C1063,'Policy Characteristics'!$C:$C,0))),"",INDEX('Policy Characteristics'!B:B,MATCH($C1063,'Policy Characteristics'!$C:$C,0)))</f>
        <v>Feedstock Shifting</v>
      </c>
      <c r="C1063" s="76" t="str">
        <f t="shared" si="34"/>
        <v>Fraction of Feedstock Shifted</v>
      </c>
      <c r="D1063" s="78" t="s">
        <v>1319</v>
      </c>
      <c r="E1063" s="88" t="s">
        <v>948</v>
      </c>
      <c r="F1063" t="s">
        <v>1281</v>
      </c>
      <c r="G1063" s="88" t="s">
        <v>952</v>
      </c>
      <c r="H1063" s="80">
        <v>2658</v>
      </c>
      <c r="I1063" s="241" t="s">
        <v>44</v>
      </c>
      <c r="J1063" s="230"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3">
        <f>IF(ISBLANK(INDEX('Policy Characteristics'!F:F,MATCH($C1063,'Policy Characteristics'!$C:$C,0))),"",INDEX('Policy Characteristics'!F:F,MATCH($C1063,'Policy Characteristics'!$C:$C,0)))</f>
        <v>0</v>
      </c>
      <c r="M1063" s="233">
        <f>IF(ISBLANK(INDEX('Policy Characteristics'!G:G,MATCH($C1063,'Policy Characteristics'!$C:$C,0))),"",INDEX('Policy Characteristics'!G:G,MATCH($C1063,'Policy Characteristics'!$C:$C,0)))</f>
        <v>1</v>
      </c>
      <c r="N1063" s="233">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28" t="str">
        <f>IF(ISBLANK(INDEX('Policy Characteristics'!B:B,MATCH($C1064,'Policy Characteristics'!$C:$C,0))),"",INDEX('Policy Characteristics'!B:B,MATCH($C1064,'Policy Characteristics'!$C:$C,0)))</f>
        <v>Feedstock Shifting</v>
      </c>
      <c r="C1064" s="76" t="str">
        <f t="shared" si="34"/>
        <v>Fraction of Feedstock Shifted</v>
      </c>
      <c r="D1064" s="78" t="s">
        <v>1319</v>
      </c>
      <c r="E1064" s="88" t="s">
        <v>945</v>
      </c>
      <c r="F1064" t="s">
        <v>1281</v>
      </c>
      <c r="G1064" s="88" t="s">
        <v>950</v>
      </c>
      <c r="H1064" s="80">
        <v>2659</v>
      </c>
      <c r="I1064" s="241" t="s">
        <v>44</v>
      </c>
      <c r="J1064" s="230"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3">
        <f>IF(ISBLANK(INDEX('Policy Characteristics'!F:F,MATCH($C1064,'Policy Characteristics'!$C:$C,0))),"",INDEX('Policy Characteristics'!F:F,MATCH($C1064,'Policy Characteristics'!$C:$C,0)))</f>
        <v>0</v>
      </c>
      <c r="M1064" s="233">
        <f>IF(ISBLANK(INDEX('Policy Characteristics'!G:G,MATCH($C1064,'Policy Characteristics'!$C:$C,0))),"",INDEX('Policy Characteristics'!G:G,MATCH($C1064,'Policy Characteristics'!$C:$C,0)))</f>
        <v>1</v>
      </c>
      <c r="N1064" s="233">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28" t="str">
        <f>IF(ISBLANK(INDEX('Policy Characteristics'!B:B,MATCH($C1065,'Policy Characteristics'!$C:$C,0))),"",INDEX('Policy Characteristics'!B:B,MATCH($C1065,'Policy Characteristics'!$C:$C,0)))</f>
        <v>Feedstock Shifting</v>
      </c>
      <c r="C1065" s="76" t="str">
        <f t="shared" si="34"/>
        <v>Fraction of Feedstock Shifted</v>
      </c>
      <c r="D1065" s="78" t="s">
        <v>1320</v>
      </c>
      <c r="E1065" s="88" t="s">
        <v>642</v>
      </c>
      <c r="F1065" t="s">
        <v>1282</v>
      </c>
      <c r="G1065" s="88" t="s">
        <v>648</v>
      </c>
      <c r="H1065" s="80">
        <v>2660</v>
      </c>
      <c r="I1065" s="241" t="s">
        <v>44</v>
      </c>
      <c r="J1065" s="230"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3">
        <f>IF(ISBLANK(INDEX('Policy Characteristics'!F:F,MATCH($C1065,'Policy Characteristics'!$C:$C,0))),"",INDEX('Policy Characteristics'!F:F,MATCH($C1065,'Policy Characteristics'!$C:$C,0)))</f>
        <v>0</v>
      </c>
      <c r="M1065" s="233">
        <f>IF(ISBLANK(INDEX('Policy Characteristics'!G:G,MATCH($C1065,'Policy Characteristics'!$C:$C,0))),"",INDEX('Policy Characteristics'!G:G,MATCH($C1065,'Policy Characteristics'!$C:$C,0)))</f>
        <v>1</v>
      </c>
      <c r="N1065" s="233">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28" t="str">
        <f>IF(ISBLANK(INDEX('Policy Characteristics'!B:B,MATCH($C1066,'Policy Characteristics'!$C:$C,0))),"",INDEX('Policy Characteristics'!B:B,MATCH($C1066,'Policy Characteristics'!$C:$C,0)))</f>
        <v>Feedstock Shifting</v>
      </c>
      <c r="C1066" s="76" t="str">
        <f t="shared" si="34"/>
        <v>Fraction of Feedstock Shifted</v>
      </c>
      <c r="D1066" s="78" t="s">
        <v>1320</v>
      </c>
      <c r="E1066" s="88" t="s">
        <v>643</v>
      </c>
      <c r="F1066" t="s">
        <v>1282</v>
      </c>
      <c r="G1066" s="88" t="s">
        <v>651</v>
      </c>
      <c r="H1066" s="80">
        <v>2661</v>
      </c>
      <c r="I1066" s="241" t="s">
        <v>44</v>
      </c>
      <c r="J1066" s="230"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3">
        <f>IF(ISBLANK(INDEX('Policy Characteristics'!F:F,MATCH($C1066,'Policy Characteristics'!$C:$C,0))),"",INDEX('Policy Characteristics'!F:F,MATCH($C1066,'Policy Characteristics'!$C:$C,0)))</f>
        <v>0</v>
      </c>
      <c r="M1066" s="233">
        <f>IF(ISBLANK(INDEX('Policy Characteristics'!G:G,MATCH($C1066,'Policy Characteristics'!$C:$C,0))),"",INDEX('Policy Characteristics'!G:G,MATCH($C1066,'Policy Characteristics'!$C:$C,0)))</f>
        <v>1</v>
      </c>
      <c r="N1066" s="233">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28" t="str">
        <f>IF(ISBLANK(INDEX('Policy Characteristics'!B:B,MATCH($C1067,'Policy Characteristics'!$C:$C,0))),"",INDEX('Policy Characteristics'!B:B,MATCH($C1067,'Policy Characteristics'!$C:$C,0)))</f>
        <v>Feedstock Shifting</v>
      </c>
      <c r="C1067" s="76" t="str">
        <f t="shared" si="34"/>
        <v>Fraction of Feedstock Shifted</v>
      </c>
      <c r="D1067" s="78" t="s">
        <v>1320</v>
      </c>
      <c r="E1067" s="88" t="s">
        <v>644</v>
      </c>
      <c r="F1067" t="s">
        <v>1282</v>
      </c>
      <c r="G1067" s="88" t="s">
        <v>652</v>
      </c>
      <c r="H1067" s="80">
        <v>2662</v>
      </c>
      <c r="I1067" s="241" t="s">
        <v>44</v>
      </c>
      <c r="J1067" s="230"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3">
        <f>IF(ISBLANK(INDEX('Policy Characteristics'!F:F,MATCH($C1067,'Policy Characteristics'!$C:$C,0))),"",INDEX('Policy Characteristics'!F:F,MATCH($C1067,'Policy Characteristics'!$C:$C,0)))</f>
        <v>0</v>
      </c>
      <c r="M1067" s="233">
        <f>IF(ISBLANK(INDEX('Policy Characteristics'!G:G,MATCH($C1067,'Policy Characteristics'!$C:$C,0))),"",INDEX('Policy Characteristics'!G:G,MATCH($C1067,'Policy Characteristics'!$C:$C,0)))</f>
        <v>1</v>
      </c>
      <c r="N1067" s="233">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28" t="str">
        <f>IF(ISBLANK(INDEX('Policy Characteristics'!B:B,MATCH($C1068,'Policy Characteristics'!$C:$C,0))),"",INDEX('Policy Characteristics'!B:B,MATCH($C1068,'Policy Characteristics'!$C:$C,0)))</f>
        <v>Feedstock Shifting</v>
      </c>
      <c r="C1068" s="76" t="str">
        <f t="shared" si="34"/>
        <v>Fraction of Feedstock Shifted</v>
      </c>
      <c r="D1068" s="78" t="s">
        <v>1320</v>
      </c>
      <c r="E1068" s="88" t="s">
        <v>645</v>
      </c>
      <c r="F1068" t="s">
        <v>1282</v>
      </c>
      <c r="G1068" s="88" t="s">
        <v>649</v>
      </c>
      <c r="H1068" s="80">
        <v>2663</v>
      </c>
      <c r="I1068" s="241" t="s">
        <v>44</v>
      </c>
      <c r="J1068" s="230"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3">
        <f>IF(ISBLANK(INDEX('Policy Characteristics'!F:F,MATCH($C1068,'Policy Characteristics'!$C:$C,0))),"",INDEX('Policy Characteristics'!F:F,MATCH($C1068,'Policy Characteristics'!$C:$C,0)))</f>
        <v>0</v>
      </c>
      <c r="M1068" s="233">
        <f>IF(ISBLANK(INDEX('Policy Characteristics'!G:G,MATCH($C1068,'Policy Characteristics'!$C:$C,0))),"",INDEX('Policy Characteristics'!G:G,MATCH($C1068,'Policy Characteristics'!$C:$C,0)))</f>
        <v>1</v>
      </c>
      <c r="N1068" s="233">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28" t="str">
        <f>IF(ISBLANK(INDEX('Policy Characteristics'!B:B,MATCH($C1069,'Policy Characteristics'!$C:$C,0))),"",INDEX('Policy Characteristics'!B:B,MATCH($C1069,'Policy Characteristics'!$C:$C,0)))</f>
        <v>Feedstock Shifting</v>
      </c>
      <c r="C1069" s="76" t="str">
        <f t="shared" si="34"/>
        <v>Fraction of Feedstock Shifted</v>
      </c>
      <c r="D1069" s="78" t="s">
        <v>1320</v>
      </c>
      <c r="E1069" s="88" t="s">
        <v>646</v>
      </c>
      <c r="F1069" t="s">
        <v>1282</v>
      </c>
      <c r="G1069" s="88" t="s">
        <v>650</v>
      </c>
      <c r="H1069" s="80">
        <v>2664</v>
      </c>
      <c r="I1069" s="241" t="s">
        <v>44</v>
      </c>
      <c r="J1069" s="230"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3">
        <f>IF(ISBLANK(INDEX('Policy Characteristics'!F:F,MATCH($C1069,'Policy Characteristics'!$C:$C,0))),"",INDEX('Policy Characteristics'!F:F,MATCH($C1069,'Policy Characteristics'!$C:$C,0)))</f>
        <v>0</v>
      </c>
      <c r="M1069" s="233">
        <f>IF(ISBLANK(INDEX('Policy Characteristics'!G:G,MATCH($C1069,'Policy Characteristics'!$C:$C,0))),"",INDEX('Policy Characteristics'!G:G,MATCH($C1069,'Policy Characteristics'!$C:$C,0)))</f>
        <v>1</v>
      </c>
      <c r="N1069" s="233">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28" t="str">
        <f>IF(ISBLANK(INDEX('Policy Characteristics'!B:B,MATCH($C1070,'Policy Characteristics'!$C:$C,0))),"",INDEX('Policy Characteristics'!B:B,MATCH($C1070,'Policy Characteristics'!$C:$C,0)))</f>
        <v>Feedstock Shifting</v>
      </c>
      <c r="C1070" s="76" t="str">
        <f t="shared" si="34"/>
        <v>Fraction of Feedstock Shifted</v>
      </c>
      <c r="D1070" s="78" t="s">
        <v>1320</v>
      </c>
      <c r="E1070" s="88" t="s">
        <v>647</v>
      </c>
      <c r="F1070" t="s">
        <v>1282</v>
      </c>
      <c r="G1070" s="88" t="s">
        <v>653</v>
      </c>
      <c r="H1070" s="80">
        <v>2665</v>
      </c>
      <c r="I1070" s="241" t="s">
        <v>44</v>
      </c>
      <c r="J1070" s="230"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3">
        <f>IF(ISBLANK(INDEX('Policy Characteristics'!F:F,MATCH($C1070,'Policy Characteristics'!$C:$C,0))),"",INDEX('Policy Characteristics'!F:F,MATCH($C1070,'Policy Characteristics'!$C:$C,0)))</f>
        <v>0</v>
      </c>
      <c r="M1070" s="233">
        <f>IF(ISBLANK(INDEX('Policy Characteristics'!G:G,MATCH($C1070,'Policy Characteristics'!$C:$C,0))),"",INDEX('Policy Characteristics'!G:G,MATCH($C1070,'Policy Characteristics'!$C:$C,0)))</f>
        <v>1</v>
      </c>
      <c r="N1070" s="233">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28" t="str">
        <f>IF(ISBLANK(INDEX('Policy Characteristics'!B:B,MATCH($C1071,'Policy Characteristics'!$C:$C,0))),"",INDEX('Policy Characteristics'!B:B,MATCH($C1071,'Policy Characteristics'!$C:$C,0)))</f>
        <v>Feedstock Shifting</v>
      </c>
      <c r="C1071" s="76" t="str">
        <f t="shared" si="34"/>
        <v>Fraction of Feedstock Shifted</v>
      </c>
      <c r="D1071" s="78" t="s">
        <v>1320</v>
      </c>
      <c r="E1071" s="88" t="s">
        <v>946</v>
      </c>
      <c r="F1071" t="s">
        <v>1282</v>
      </c>
      <c r="G1071" s="88" t="s">
        <v>949</v>
      </c>
      <c r="H1071" s="80">
        <v>2666</v>
      </c>
      <c r="I1071" s="241" t="s">
        <v>44</v>
      </c>
      <c r="J1071" s="230"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3">
        <f>IF(ISBLANK(INDEX('Policy Characteristics'!F:F,MATCH($C1071,'Policy Characteristics'!$C:$C,0))),"",INDEX('Policy Characteristics'!F:F,MATCH($C1071,'Policy Characteristics'!$C:$C,0)))</f>
        <v>0</v>
      </c>
      <c r="M1071" s="233">
        <f>IF(ISBLANK(INDEX('Policy Characteristics'!G:G,MATCH($C1071,'Policy Characteristics'!$C:$C,0))),"",INDEX('Policy Characteristics'!G:G,MATCH($C1071,'Policy Characteristics'!$C:$C,0)))</f>
        <v>1</v>
      </c>
      <c r="N1071" s="233">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28" t="str">
        <f>IF(ISBLANK(INDEX('Policy Characteristics'!B:B,MATCH($C1072,'Policy Characteristics'!$C:$C,0))),"",INDEX('Policy Characteristics'!B:B,MATCH($C1072,'Policy Characteristics'!$C:$C,0)))</f>
        <v>Feedstock Shifting</v>
      </c>
      <c r="C1072" s="76" t="str">
        <f t="shared" si="34"/>
        <v>Fraction of Feedstock Shifted</v>
      </c>
      <c r="D1072" s="78" t="s">
        <v>1320</v>
      </c>
      <c r="E1072" s="88" t="s">
        <v>947</v>
      </c>
      <c r="F1072" t="s">
        <v>1282</v>
      </c>
      <c r="G1072" s="88" t="s">
        <v>951</v>
      </c>
      <c r="H1072" s="80">
        <v>2667</v>
      </c>
      <c r="I1072" s="241" t="s">
        <v>44</v>
      </c>
      <c r="J1072" s="230"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3">
        <f>IF(ISBLANK(INDEX('Policy Characteristics'!F:F,MATCH($C1072,'Policy Characteristics'!$C:$C,0))),"",INDEX('Policy Characteristics'!F:F,MATCH($C1072,'Policy Characteristics'!$C:$C,0)))</f>
        <v>0</v>
      </c>
      <c r="M1072" s="233">
        <f>IF(ISBLANK(INDEX('Policy Characteristics'!G:G,MATCH($C1072,'Policy Characteristics'!$C:$C,0))),"",INDEX('Policy Characteristics'!G:G,MATCH($C1072,'Policy Characteristics'!$C:$C,0)))</f>
        <v>1</v>
      </c>
      <c r="N1072" s="233">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28" t="str">
        <f>IF(ISBLANK(INDEX('Policy Characteristics'!B:B,MATCH($C1073,'Policy Characteristics'!$C:$C,0))),"",INDEX('Policy Characteristics'!B:B,MATCH($C1073,'Policy Characteristics'!$C:$C,0)))</f>
        <v>Feedstock Shifting</v>
      </c>
      <c r="C1073" s="76" t="str">
        <f t="shared" si="34"/>
        <v>Fraction of Feedstock Shifted</v>
      </c>
      <c r="D1073" s="78" t="s">
        <v>1320</v>
      </c>
      <c r="E1073" s="88" t="s">
        <v>948</v>
      </c>
      <c r="F1073" t="s">
        <v>1282</v>
      </c>
      <c r="G1073" s="88" t="s">
        <v>952</v>
      </c>
      <c r="H1073" s="80">
        <v>2668</v>
      </c>
      <c r="I1073" s="241" t="s">
        <v>44</v>
      </c>
      <c r="J1073" s="230"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3">
        <f>IF(ISBLANK(INDEX('Policy Characteristics'!F:F,MATCH($C1073,'Policy Characteristics'!$C:$C,0))),"",INDEX('Policy Characteristics'!F:F,MATCH($C1073,'Policy Characteristics'!$C:$C,0)))</f>
        <v>0</v>
      </c>
      <c r="M1073" s="233">
        <f>IF(ISBLANK(INDEX('Policy Characteristics'!G:G,MATCH($C1073,'Policy Characteristics'!$C:$C,0))),"",INDEX('Policy Characteristics'!G:G,MATCH($C1073,'Policy Characteristics'!$C:$C,0)))</f>
        <v>1</v>
      </c>
      <c r="N1073" s="233">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28" t="str">
        <f>IF(ISBLANK(INDEX('Policy Characteristics'!B:B,MATCH($C1074,'Policy Characteristics'!$C:$C,0))),"",INDEX('Policy Characteristics'!B:B,MATCH($C1074,'Policy Characteristics'!$C:$C,0)))</f>
        <v>Feedstock Shifting</v>
      </c>
      <c r="C1074" s="76" t="str">
        <f t="shared" si="34"/>
        <v>Fraction of Feedstock Shifted</v>
      </c>
      <c r="D1074" s="78" t="s">
        <v>1320</v>
      </c>
      <c r="E1074" s="88" t="s">
        <v>945</v>
      </c>
      <c r="F1074" t="s">
        <v>1282</v>
      </c>
      <c r="G1074" s="88" t="s">
        <v>950</v>
      </c>
      <c r="H1074" s="80">
        <v>2669</v>
      </c>
      <c r="I1074" s="241" t="s">
        <v>44</v>
      </c>
      <c r="J1074" s="230"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3">
        <f>IF(ISBLANK(INDEX('Policy Characteristics'!F:F,MATCH($C1074,'Policy Characteristics'!$C:$C,0))),"",INDEX('Policy Characteristics'!F:F,MATCH($C1074,'Policy Characteristics'!$C:$C,0)))</f>
        <v>0</v>
      </c>
      <c r="M1074" s="233">
        <f>IF(ISBLANK(INDEX('Policy Characteristics'!G:G,MATCH($C1074,'Policy Characteristics'!$C:$C,0))),"",INDEX('Policy Characteristics'!G:G,MATCH($C1074,'Policy Characteristics'!$C:$C,0)))</f>
        <v>1</v>
      </c>
      <c r="N1074" s="233">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28" t="str">
        <f>IF(ISBLANK(INDEX('Policy Characteristics'!B:B,MATCH($C1075,'Policy Characteristics'!$C:$C,0))),"",INDEX('Policy Characteristics'!B:B,MATCH($C1075,'Policy Characteristics'!$C:$C,0)))</f>
        <v>Feedstock Shifting</v>
      </c>
      <c r="C1075" s="76" t="str">
        <f t="shared" si="34"/>
        <v>Fraction of Feedstock Shifted</v>
      </c>
      <c r="D1075" s="78" t="s">
        <v>1321</v>
      </c>
      <c r="E1075" s="88" t="s">
        <v>642</v>
      </c>
      <c r="F1075" t="s">
        <v>1283</v>
      </c>
      <c r="G1075" s="88" t="s">
        <v>648</v>
      </c>
      <c r="H1075" s="80">
        <v>2670</v>
      </c>
      <c r="I1075" s="241" t="s">
        <v>44</v>
      </c>
      <c r="J1075" s="230"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3">
        <f>IF(ISBLANK(INDEX('Policy Characteristics'!F:F,MATCH($C1075,'Policy Characteristics'!$C:$C,0))),"",INDEX('Policy Characteristics'!F:F,MATCH($C1075,'Policy Characteristics'!$C:$C,0)))</f>
        <v>0</v>
      </c>
      <c r="M1075" s="233">
        <f>IF(ISBLANK(INDEX('Policy Characteristics'!G:G,MATCH($C1075,'Policy Characteristics'!$C:$C,0))),"",INDEX('Policy Characteristics'!G:G,MATCH($C1075,'Policy Characteristics'!$C:$C,0)))</f>
        <v>1</v>
      </c>
      <c r="N1075" s="233">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28" t="str">
        <f>IF(ISBLANK(INDEX('Policy Characteristics'!B:B,MATCH($C1076,'Policy Characteristics'!$C:$C,0))),"",INDEX('Policy Characteristics'!B:B,MATCH($C1076,'Policy Characteristics'!$C:$C,0)))</f>
        <v>Feedstock Shifting</v>
      </c>
      <c r="C1076" s="76" t="str">
        <f t="shared" si="34"/>
        <v>Fraction of Feedstock Shifted</v>
      </c>
      <c r="D1076" s="78" t="s">
        <v>1321</v>
      </c>
      <c r="E1076" s="88" t="s">
        <v>643</v>
      </c>
      <c r="F1076" t="s">
        <v>1283</v>
      </c>
      <c r="G1076" s="88" t="s">
        <v>651</v>
      </c>
      <c r="H1076" s="80">
        <v>2671</v>
      </c>
      <c r="I1076" s="241" t="s">
        <v>44</v>
      </c>
      <c r="J1076" s="230"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3">
        <f>IF(ISBLANK(INDEX('Policy Characteristics'!F:F,MATCH($C1076,'Policy Characteristics'!$C:$C,0))),"",INDEX('Policy Characteristics'!F:F,MATCH($C1076,'Policy Characteristics'!$C:$C,0)))</f>
        <v>0</v>
      </c>
      <c r="M1076" s="233">
        <f>IF(ISBLANK(INDEX('Policy Characteristics'!G:G,MATCH($C1076,'Policy Characteristics'!$C:$C,0))),"",INDEX('Policy Characteristics'!G:G,MATCH($C1076,'Policy Characteristics'!$C:$C,0)))</f>
        <v>1</v>
      </c>
      <c r="N1076" s="233">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28" t="str">
        <f>IF(ISBLANK(INDEX('Policy Characteristics'!B:B,MATCH($C1077,'Policy Characteristics'!$C:$C,0))),"",INDEX('Policy Characteristics'!B:B,MATCH($C1077,'Policy Characteristics'!$C:$C,0)))</f>
        <v>Feedstock Shifting</v>
      </c>
      <c r="C1077" s="76" t="str">
        <f t="shared" si="34"/>
        <v>Fraction of Feedstock Shifted</v>
      </c>
      <c r="D1077" s="78" t="s">
        <v>1321</v>
      </c>
      <c r="E1077" s="88" t="s">
        <v>644</v>
      </c>
      <c r="F1077" t="s">
        <v>1283</v>
      </c>
      <c r="G1077" s="88" t="s">
        <v>652</v>
      </c>
      <c r="H1077" s="80">
        <v>2672</v>
      </c>
      <c r="I1077" s="241" t="s">
        <v>44</v>
      </c>
      <c r="J1077" s="230"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3">
        <f>IF(ISBLANK(INDEX('Policy Characteristics'!F:F,MATCH($C1077,'Policy Characteristics'!$C:$C,0))),"",INDEX('Policy Characteristics'!F:F,MATCH($C1077,'Policy Characteristics'!$C:$C,0)))</f>
        <v>0</v>
      </c>
      <c r="M1077" s="233">
        <f>IF(ISBLANK(INDEX('Policy Characteristics'!G:G,MATCH($C1077,'Policy Characteristics'!$C:$C,0))),"",INDEX('Policy Characteristics'!G:G,MATCH($C1077,'Policy Characteristics'!$C:$C,0)))</f>
        <v>1</v>
      </c>
      <c r="N1077" s="233">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28" t="str">
        <f>IF(ISBLANK(INDEX('Policy Characteristics'!B:B,MATCH($C1078,'Policy Characteristics'!$C:$C,0))),"",INDEX('Policy Characteristics'!B:B,MATCH($C1078,'Policy Characteristics'!$C:$C,0)))</f>
        <v>Feedstock Shifting</v>
      </c>
      <c r="C1078" s="76" t="str">
        <f t="shared" si="34"/>
        <v>Fraction of Feedstock Shifted</v>
      </c>
      <c r="D1078" s="78" t="s">
        <v>1321</v>
      </c>
      <c r="E1078" s="88" t="s">
        <v>645</v>
      </c>
      <c r="F1078" t="s">
        <v>1283</v>
      </c>
      <c r="G1078" s="88" t="s">
        <v>649</v>
      </c>
      <c r="H1078" s="80">
        <v>2673</v>
      </c>
      <c r="I1078" s="241" t="s">
        <v>44</v>
      </c>
      <c r="J1078" s="230"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3">
        <f>IF(ISBLANK(INDEX('Policy Characteristics'!F:F,MATCH($C1078,'Policy Characteristics'!$C:$C,0))),"",INDEX('Policy Characteristics'!F:F,MATCH($C1078,'Policy Characteristics'!$C:$C,0)))</f>
        <v>0</v>
      </c>
      <c r="M1078" s="233">
        <f>IF(ISBLANK(INDEX('Policy Characteristics'!G:G,MATCH($C1078,'Policy Characteristics'!$C:$C,0))),"",INDEX('Policy Characteristics'!G:G,MATCH($C1078,'Policy Characteristics'!$C:$C,0)))</f>
        <v>1</v>
      </c>
      <c r="N1078" s="233">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28" t="str">
        <f>IF(ISBLANK(INDEX('Policy Characteristics'!B:B,MATCH($C1079,'Policy Characteristics'!$C:$C,0))),"",INDEX('Policy Characteristics'!B:B,MATCH($C1079,'Policy Characteristics'!$C:$C,0)))</f>
        <v>Feedstock Shifting</v>
      </c>
      <c r="C1079" s="76" t="str">
        <f t="shared" si="34"/>
        <v>Fraction of Feedstock Shifted</v>
      </c>
      <c r="D1079" s="78" t="s">
        <v>1321</v>
      </c>
      <c r="E1079" s="88" t="s">
        <v>646</v>
      </c>
      <c r="F1079" t="s">
        <v>1283</v>
      </c>
      <c r="G1079" s="88" t="s">
        <v>650</v>
      </c>
      <c r="H1079" s="80">
        <v>2674</v>
      </c>
      <c r="I1079" s="241" t="s">
        <v>44</v>
      </c>
      <c r="J1079" s="230"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3">
        <f>IF(ISBLANK(INDEX('Policy Characteristics'!F:F,MATCH($C1079,'Policy Characteristics'!$C:$C,0))),"",INDEX('Policy Characteristics'!F:F,MATCH($C1079,'Policy Characteristics'!$C:$C,0)))</f>
        <v>0</v>
      </c>
      <c r="M1079" s="233">
        <f>IF(ISBLANK(INDEX('Policy Characteristics'!G:G,MATCH($C1079,'Policy Characteristics'!$C:$C,0))),"",INDEX('Policy Characteristics'!G:G,MATCH($C1079,'Policy Characteristics'!$C:$C,0)))</f>
        <v>1</v>
      </c>
      <c r="N1079" s="233">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28" t="str">
        <f>IF(ISBLANK(INDEX('Policy Characteristics'!B:B,MATCH($C1080,'Policy Characteristics'!$C:$C,0))),"",INDEX('Policy Characteristics'!B:B,MATCH($C1080,'Policy Characteristics'!$C:$C,0)))</f>
        <v>Feedstock Shifting</v>
      </c>
      <c r="C1080" s="76" t="str">
        <f t="shared" si="34"/>
        <v>Fraction of Feedstock Shifted</v>
      </c>
      <c r="D1080" s="78" t="s">
        <v>1321</v>
      </c>
      <c r="E1080" s="88" t="s">
        <v>647</v>
      </c>
      <c r="F1080" t="s">
        <v>1283</v>
      </c>
      <c r="G1080" s="88" t="s">
        <v>653</v>
      </c>
      <c r="H1080" s="80">
        <v>2675</v>
      </c>
      <c r="I1080" s="241" t="s">
        <v>44</v>
      </c>
      <c r="J1080" s="230"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3">
        <f>IF(ISBLANK(INDEX('Policy Characteristics'!F:F,MATCH($C1080,'Policy Characteristics'!$C:$C,0))),"",INDEX('Policy Characteristics'!F:F,MATCH($C1080,'Policy Characteristics'!$C:$C,0)))</f>
        <v>0</v>
      </c>
      <c r="M1080" s="233">
        <f>IF(ISBLANK(INDEX('Policy Characteristics'!G:G,MATCH($C1080,'Policy Characteristics'!$C:$C,0))),"",INDEX('Policy Characteristics'!G:G,MATCH($C1080,'Policy Characteristics'!$C:$C,0)))</f>
        <v>1</v>
      </c>
      <c r="N1080" s="233">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28" t="str">
        <f>IF(ISBLANK(INDEX('Policy Characteristics'!B:B,MATCH($C1081,'Policy Characteristics'!$C:$C,0))),"",INDEX('Policy Characteristics'!B:B,MATCH($C1081,'Policy Characteristics'!$C:$C,0)))</f>
        <v>Feedstock Shifting</v>
      </c>
      <c r="C1081" s="76" t="str">
        <f t="shared" si="34"/>
        <v>Fraction of Feedstock Shifted</v>
      </c>
      <c r="D1081" s="78" t="s">
        <v>1321</v>
      </c>
      <c r="E1081" s="88" t="s">
        <v>946</v>
      </c>
      <c r="F1081" t="s">
        <v>1283</v>
      </c>
      <c r="G1081" s="88" t="s">
        <v>949</v>
      </c>
      <c r="H1081" s="80">
        <v>2676</v>
      </c>
      <c r="I1081" s="241" t="s">
        <v>44</v>
      </c>
      <c r="J1081" s="230"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3">
        <f>IF(ISBLANK(INDEX('Policy Characteristics'!F:F,MATCH($C1081,'Policy Characteristics'!$C:$C,0))),"",INDEX('Policy Characteristics'!F:F,MATCH($C1081,'Policy Characteristics'!$C:$C,0)))</f>
        <v>0</v>
      </c>
      <c r="M1081" s="233">
        <f>IF(ISBLANK(INDEX('Policy Characteristics'!G:G,MATCH($C1081,'Policy Characteristics'!$C:$C,0))),"",INDEX('Policy Characteristics'!G:G,MATCH($C1081,'Policy Characteristics'!$C:$C,0)))</f>
        <v>1</v>
      </c>
      <c r="N1081" s="233">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28" t="str">
        <f>IF(ISBLANK(INDEX('Policy Characteristics'!B:B,MATCH($C1082,'Policy Characteristics'!$C:$C,0))),"",INDEX('Policy Characteristics'!B:B,MATCH($C1082,'Policy Characteristics'!$C:$C,0)))</f>
        <v>Feedstock Shifting</v>
      </c>
      <c r="C1082" s="76" t="str">
        <f t="shared" si="34"/>
        <v>Fraction of Feedstock Shifted</v>
      </c>
      <c r="D1082" s="78" t="s">
        <v>1321</v>
      </c>
      <c r="E1082" s="88" t="s">
        <v>947</v>
      </c>
      <c r="F1082" t="s">
        <v>1283</v>
      </c>
      <c r="G1082" s="88" t="s">
        <v>951</v>
      </c>
      <c r="H1082" s="80">
        <v>2677</v>
      </c>
      <c r="I1082" s="241" t="s">
        <v>44</v>
      </c>
      <c r="J1082" s="230"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3">
        <f>IF(ISBLANK(INDEX('Policy Characteristics'!F:F,MATCH($C1082,'Policy Characteristics'!$C:$C,0))),"",INDEX('Policy Characteristics'!F:F,MATCH($C1082,'Policy Characteristics'!$C:$C,0)))</f>
        <v>0</v>
      </c>
      <c r="M1082" s="233">
        <f>IF(ISBLANK(INDEX('Policy Characteristics'!G:G,MATCH($C1082,'Policy Characteristics'!$C:$C,0))),"",INDEX('Policy Characteristics'!G:G,MATCH($C1082,'Policy Characteristics'!$C:$C,0)))</f>
        <v>1</v>
      </c>
      <c r="N1082" s="233">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28" t="str">
        <f>IF(ISBLANK(INDEX('Policy Characteristics'!B:B,MATCH($C1083,'Policy Characteristics'!$C:$C,0))),"",INDEX('Policy Characteristics'!B:B,MATCH($C1083,'Policy Characteristics'!$C:$C,0)))</f>
        <v>Feedstock Shifting</v>
      </c>
      <c r="C1083" s="76" t="str">
        <f t="shared" si="34"/>
        <v>Fraction of Feedstock Shifted</v>
      </c>
      <c r="D1083" s="78" t="s">
        <v>1321</v>
      </c>
      <c r="E1083" s="88" t="s">
        <v>948</v>
      </c>
      <c r="F1083" t="s">
        <v>1283</v>
      </c>
      <c r="G1083" s="88" t="s">
        <v>952</v>
      </c>
      <c r="H1083" s="80">
        <v>2678</v>
      </c>
      <c r="I1083" s="241" t="s">
        <v>44</v>
      </c>
      <c r="J1083" s="230"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3">
        <f>IF(ISBLANK(INDEX('Policy Characteristics'!F:F,MATCH($C1083,'Policy Characteristics'!$C:$C,0))),"",INDEX('Policy Characteristics'!F:F,MATCH($C1083,'Policy Characteristics'!$C:$C,0)))</f>
        <v>0</v>
      </c>
      <c r="M1083" s="233">
        <f>IF(ISBLANK(INDEX('Policy Characteristics'!G:G,MATCH($C1083,'Policy Characteristics'!$C:$C,0))),"",INDEX('Policy Characteristics'!G:G,MATCH($C1083,'Policy Characteristics'!$C:$C,0)))</f>
        <v>1</v>
      </c>
      <c r="N1083" s="233">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28" t="str">
        <f>IF(ISBLANK(INDEX('Policy Characteristics'!B:B,MATCH($C1084,'Policy Characteristics'!$C:$C,0))),"",INDEX('Policy Characteristics'!B:B,MATCH($C1084,'Policy Characteristics'!$C:$C,0)))</f>
        <v>Feedstock Shifting</v>
      </c>
      <c r="C1084" s="76" t="str">
        <f t="shared" si="34"/>
        <v>Fraction of Feedstock Shifted</v>
      </c>
      <c r="D1084" s="78" t="s">
        <v>1321</v>
      </c>
      <c r="E1084" s="88" t="s">
        <v>945</v>
      </c>
      <c r="F1084" t="s">
        <v>1283</v>
      </c>
      <c r="G1084" s="88" t="s">
        <v>950</v>
      </c>
      <c r="H1084" s="80">
        <v>2679</v>
      </c>
      <c r="I1084" s="241" t="s">
        <v>44</v>
      </c>
      <c r="J1084" s="230"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3">
        <f>IF(ISBLANK(INDEX('Policy Characteristics'!F:F,MATCH($C1084,'Policy Characteristics'!$C:$C,0))),"",INDEX('Policy Characteristics'!F:F,MATCH($C1084,'Policy Characteristics'!$C:$C,0)))</f>
        <v>0</v>
      </c>
      <c r="M1084" s="233">
        <f>IF(ISBLANK(INDEX('Policy Characteristics'!G:G,MATCH($C1084,'Policy Characteristics'!$C:$C,0))),"",INDEX('Policy Characteristics'!G:G,MATCH($C1084,'Policy Characteristics'!$C:$C,0)))</f>
        <v>1</v>
      </c>
      <c r="N1084" s="233">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28" t="str">
        <f>IF(ISBLANK(INDEX('Policy Characteristics'!B:B,MATCH($C1085,'Policy Characteristics'!$C:$C,0))),"",INDEX('Policy Characteristics'!B:B,MATCH($C1085,'Policy Characteristics'!$C:$C,0)))</f>
        <v>Feedstock Shifting</v>
      </c>
      <c r="C1085" s="76" t="str">
        <f t="shared" si="34"/>
        <v>Fraction of Feedstock Shifted</v>
      </c>
      <c r="D1085" s="78" t="s">
        <v>1322</v>
      </c>
      <c r="E1085" s="88" t="s">
        <v>642</v>
      </c>
      <c r="F1085" t="s">
        <v>1284</v>
      </c>
      <c r="G1085" s="88" t="s">
        <v>648</v>
      </c>
      <c r="H1085" s="80">
        <v>2680</v>
      </c>
      <c r="I1085" s="241" t="s">
        <v>44</v>
      </c>
      <c r="J1085" s="230"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3">
        <f>IF(ISBLANK(INDEX('Policy Characteristics'!F:F,MATCH($C1085,'Policy Characteristics'!$C:$C,0))),"",INDEX('Policy Characteristics'!F:F,MATCH($C1085,'Policy Characteristics'!$C:$C,0)))</f>
        <v>0</v>
      </c>
      <c r="M1085" s="233">
        <f>IF(ISBLANK(INDEX('Policy Characteristics'!G:G,MATCH($C1085,'Policy Characteristics'!$C:$C,0))),"",INDEX('Policy Characteristics'!G:G,MATCH($C1085,'Policy Characteristics'!$C:$C,0)))</f>
        <v>1</v>
      </c>
      <c r="N1085" s="233">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28" t="str">
        <f>IF(ISBLANK(INDEX('Policy Characteristics'!B:B,MATCH($C1086,'Policy Characteristics'!$C:$C,0))),"",INDEX('Policy Characteristics'!B:B,MATCH($C1086,'Policy Characteristics'!$C:$C,0)))</f>
        <v>Feedstock Shifting</v>
      </c>
      <c r="C1086" s="76" t="str">
        <f t="shared" si="34"/>
        <v>Fraction of Feedstock Shifted</v>
      </c>
      <c r="D1086" s="78" t="s">
        <v>1322</v>
      </c>
      <c r="E1086" s="88" t="s">
        <v>643</v>
      </c>
      <c r="F1086" t="s">
        <v>1284</v>
      </c>
      <c r="G1086" s="88" t="s">
        <v>651</v>
      </c>
      <c r="H1086" s="80">
        <v>2681</v>
      </c>
      <c r="I1086" s="241" t="s">
        <v>44</v>
      </c>
      <c r="J1086" s="230"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3">
        <f>IF(ISBLANK(INDEX('Policy Characteristics'!F:F,MATCH($C1086,'Policy Characteristics'!$C:$C,0))),"",INDEX('Policy Characteristics'!F:F,MATCH($C1086,'Policy Characteristics'!$C:$C,0)))</f>
        <v>0</v>
      </c>
      <c r="M1086" s="233">
        <f>IF(ISBLANK(INDEX('Policy Characteristics'!G:G,MATCH($C1086,'Policy Characteristics'!$C:$C,0))),"",INDEX('Policy Characteristics'!G:G,MATCH($C1086,'Policy Characteristics'!$C:$C,0)))</f>
        <v>1</v>
      </c>
      <c r="N1086" s="233">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28" t="str">
        <f>IF(ISBLANK(INDEX('Policy Characteristics'!B:B,MATCH($C1087,'Policy Characteristics'!$C:$C,0))),"",INDEX('Policy Characteristics'!B:B,MATCH($C1087,'Policy Characteristics'!$C:$C,0)))</f>
        <v>Feedstock Shifting</v>
      </c>
      <c r="C1087" s="76" t="str">
        <f t="shared" si="34"/>
        <v>Fraction of Feedstock Shifted</v>
      </c>
      <c r="D1087" s="78" t="s">
        <v>1322</v>
      </c>
      <c r="E1087" s="88" t="s">
        <v>644</v>
      </c>
      <c r="F1087" t="s">
        <v>1284</v>
      </c>
      <c r="G1087" s="88" t="s">
        <v>652</v>
      </c>
      <c r="H1087" s="80">
        <v>2682</v>
      </c>
      <c r="I1087" s="241" t="s">
        <v>44</v>
      </c>
      <c r="J1087" s="230"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3">
        <f>IF(ISBLANK(INDEX('Policy Characteristics'!F:F,MATCH($C1087,'Policy Characteristics'!$C:$C,0))),"",INDEX('Policy Characteristics'!F:F,MATCH($C1087,'Policy Characteristics'!$C:$C,0)))</f>
        <v>0</v>
      </c>
      <c r="M1087" s="233">
        <f>IF(ISBLANK(INDEX('Policy Characteristics'!G:G,MATCH($C1087,'Policy Characteristics'!$C:$C,0))),"",INDEX('Policy Characteristics'!G:G,MATCH($C1087,'Policy Characteristics'!$C:$C,0)))</f>
        <v>1</v>
      </c>
      <c r="N1087" s="233">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28" t="str">
        <f>IF(ISBLANK(INDEX('Policy Characteristics'!B:B,MATCH($C1088,'Policy Characteristics'!$C:$C,0))),"",INDEX('Policy Characteristics'!B:B,MATCH($C1088,'Policy Characteristics'!$C:$C,0)))</f>
        <v>Feedstock Shifting</v>
      </c>
      <c r="C1088" s="76" t="str">
        <f t="shared" si="34"/>
        <v>Fraction of Feedstock Shifted</v>
      </c>
      <c r="D1088" s="78" t="s">
        <v>1322</v>
      </c>
      <c r="E1088" s="88" t="s">
        <v>645</v>
      </c>
      <c r="F1088" t="s">
        <v>1284</v>
      </c>
      <c r="G1088" s="88" t="s">
        <v>649</v>
      </c>
      <c r="H1088" s="80">
        <v>2683</v>
      </c>
      <c r="I1088" s="241" t="s">
        <v>44</v>
      </c>
      <c r="J1088" s="230"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3">
        <f>IF(ISBLANK(INDEX('Policy Characteristics'!F:F,MATCH($C1088,'Policy Characteristics'!$C:$C,0))),"",INDEX('Policy Characteristics'!F:F,MATCH($C1088,'Policy Characteristics'!$C:$C,0)))</f>
        <v>0</v>
      </c>
      <c r="M1088" s="233">
        <f>IF(ISBLANK(INDEX('Policy Characteristics'!G:G,MATCH($C1088,'Policy Characteristics'!$C:$C,0))),"",INDEX('Policy Characteristics'!G:G,MATCH($C1088,'Policy Characteristics'!$C:$C,0)))</f>
        <v>1</v>
      </c>
      <c r="N1088" s="233">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28" t="str">
        <f>IF(ISBLANK(INDEX('Policy Characteristics'!B:B,MATCH($C1089,'Policy Characteristics'!$C:$C,0))),"",INDEX('Policy Characteristics'!B:B,MATCH($C1089,'Policy Characteristics'!$C:$C,0)))</f>
        <v>Feedstock Shifting</v>
      </c>
      <c r="C1089" s="76" t="str">
        <f t="shared" si="34"/>
        <v>Fraction of Feedstock Shifted</v>
      </c>
      <c r="D1089" s="78" t="s">
        <v>1322</v>
      </c>
      <c r="E1089" s="88" t="s">
        <v>646</v>
      </c>
      <c r="F1089" t="s">
        <v>1284</v>
      </c>
      <c r="G1089" s="88" t="s">
        <v>650</v>
      </c>
      <c r="H1089" s="80">
        <v>2684</v>
      </c>
      <c r="I1089" s="241" t="s">
        <v>44</v>
      </c>
      <c r="J1089" s="230"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3">
        <f>IF(ISBLANK(INDEX('Policy Characteristics'!F:F,MATCH($C1089,'Policy Characteristics'!$C:$C,0))),"",INDEX('Policy Characteristics'!F:F,MATCH($C1089,'Policy Characteristics'!$C:$C,0)))</f>
        <v>0</v>
      </c>
      <c r="M1089" s="233">
        <f>IF(ISBLANK(INDEX('Policy Characteristics'!G:G,MATCH($C1089,'Policy Characteristics'!$C:$C,0))),"",INDEX('Policy Characteristics'!G:G,MATCH($C1089,'Policy Characteristics'!$C:$C,0)))</f>
        <v>1</v>
      </c>
      <c r="N1089" s="233">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28" t="str">
        <f>IF(ISBLANK(INDEX('Policy Characteristics'!B:B,MATCH($C1090,'Policy Characteristics'!$C:$C,0))),"",INDEX('Policy Characteristics'!B:B,MATCH($C1090,'Policy Characteristics'!$C:$C,0)))</f>
        <v>Feedstock Shifting</v>
      </c>
      <c r="C1090" s="76" t="str">
        <f t="shared" si="34"/>
        <v>Fraction of Feedstock Shifted</v>
      </c>
      <c r="D1090" s="78" t="s">
        <v>1322</v>
      </c>
      <c r="E1090" s="88" t="s">
        <v>647</v>
      </c>
      <c r="F1090" t="s">
        <v>1284</v>
      </c>
      <c r="G1090" s="88" t="s">
        <v>653</v>
      </c>
      <c r="H1090" s="80">
        <v>2685</v>
      </c>
      <c r="I1090" s="241" t="s">
        <v>44</v>
      </c>
      <c r="J1090" s="230"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3">
        <f>IF(ISBLANK(INDEX('Policy Characteristics'!F:F,MATCH($C1090,'Policy Characteristics'!$C:$C,0))),"",INDEX('Policy Characteristics'!F:F,MATCH($C1090,'Policy Characteristics'!$C:$C,0)))</f>
        <v>0</v>
      </c>
      <c r="M1090" s="233">
        <f>IF(ISBLANK(INDEX('Policy Characteristics'!G:G,MATCH($C1090,'Policy Characteristics'!$C:$C,0))),"",INDEX('Policy Characteristics'!G:G,MATCH($C1090,'Policy Characteristics'!$C:$C,0)))</f>
        <v>1</v>
      </c>
      <c r="N1090" s="233">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28" t="str">
        <f>IF(ISBLANK(INDEX('Policy Characteristics'!B:B,MATCH($C1091,'Policy Characteristics'!$C:$C,0))),"",INDEX('Policy Characteristics'!B:B,MATCH($C1091,'Policy Characteristics'!$C:$C,0)))</f>
        <v>Feedstock Shifting</v>
      </c>
      <c r="C1091" s="76" t="str">
        <f t="shared" si="34"/>
        <v>Fraction of Feedstock Shifted</v>
      </c>
      <c r="D1091" s="78" t="s">
        <v>1322</v>
      </c>
      <c r="E1091" s="88" t="s">
        <v>946</v>
      </c>
      <c r="F1091" t="s">
        <v>1284</v>
      </c>
      <c r="G1091" s="88" t="s">
        <v>949</v>
      </c>
      <c r="H1091" s="80">
        <v>2686</v>
      </c>
      <c r="I1091" s="241" t="s">
        <v>44</v>
      </c>
      <c r="J1091" s="230"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3">
        <f>IF(ISBLANK(INDEX('Policy Characteristics'!F:F,MATCH($C1091,'Policy Characteristics'!$C:$C,0))),"",INDEX('Policy Characteristics'!F:F,MATCH($C1091,'Policy Characteristics'!$C:$C,0)))</f>
        <v>0</v>
      </c>
      <c r="M1091" s="233">
        <f>IF(ISBLANK(INDEX('Policy Characteristics'!G:G,MATCH($C1091,'Policy Characteristics'!$C:$C,0))),"",INDEX('Policy Characteristics'!G:G,MATCH($C1091,'Policy Characteristics'!$C:$C,0)))</f>
        <v>1</v>
      </c>
      <c r="N1091" s="233">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28" t="str">
        <f>IF(ISBLANK(INDEX('Policy Characteristics'!B:B,MATCH($C1092,'Policy Characteristics'!$C:$C,0))),"",INDEX('Policy Characteristics'!B:B,MATCH($C1092,'Policy Characteristics'!$C:$C,0)))</f>
        <v>Feedstock Shifting</v>
      </c>
      <c r="C1092" s="76" t="str">
        <f t="shared" si="34"/>
        <v>Fraction of Feedstock Shifted</v>
      </c>
      <c r="D1092" s="78" t="s">
        <v>1322</v>
      </c>
      <c r="E1092" s="88" t="s">
        <v>947</v>
      </c>
      <c r="F1092" t="s">
        <v>1284</v>
      </c>
      <c r="G1092" s="88" t="s">
        <v>951</v>
      </c>
      <c r="H1092" s="80">
        <v>2687</v>
      </c>
      <c r="I1092" s="241" t="s">
        <v>44</v>
      </c>
      <c r="J1092" s="230"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3">
        <f>IF(ISBLANK(INDEX('Policy Characteristics'!F:F,MATCH($C1092,'Policy Characteristics'!$C:$C,0))),"",INDEX('Policy Characteristics'!F:F,MATCH($C1092,'Policy Characteristics'!$C:$C,0)))</f>
        <v>0</v>
      </c>
      <c r="M1092" s="233">
        <f>IF(ISBLANK(INDEX('Policy Characteristics'!G:G,MATCH($C1092,'Policy Characteristics'!$C:$C,0))),"",INDEX('Policy Characteristics'!G:G,MATCH($C1092,'Policy Characteristics'!$C:$C,0)))</f>
        <v>1</v>
      </c>
      <c r="N1092" s="233">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28" t="str">
        <f>IF(ISBLANK(INDEX('Policy Characteristics'!B:B,MATCH($C1093,'Policy Characteristics'!$C:$C,0))),"",INDEX('Policy Characteristics'!B:B,MATCH($C1093,'Policy Characteristics'!$C:$C,0)))</f>
        <v>Feedstock Shifting</v>
      </c>
      <c r="C1093" s="76" t="str">
        <f t="shared" si="34"/>
        <v>Fraction of Feedstock Shifted</v>
      </c>
      <c r="D1093" s="78" t="s">
        <v>1322</v>
      </c>
      <c r="E1093" s="88" t="s">
        <v>948</v>
      </c>
      <c r="F1093" t="s">
        <v>1284</v>
      </c>
      <c r="G1093" s="88" t="s">
        <v>952</v>
      </c>
      <c r="H1093" s="80">
        <v>2688</v>
      </c>
      <c r="I1093" s="241" t="s">
        <v>44</v>
      </c>
      <c r="J1093" s="230"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3">
        <f>IF(ISBLANK(INDEX('Policy Characteristics'!F:F,MATCH($C1093,'Policy Characteristics'!$C:$C,0))),"",INDEX('Policy Characteristics'!F:F,MATCH($C1093,'Policy Characteristics'!$C:$C,0)))</f>
        <v>0</v>
      </c>
      <c r="M1093" s="233">
        <f>IF(ISBLANK(INDEX('Policy Characteristics'!G:G,MATCH($C1093,'Policy Characteristics'!$C:$C,0))),"",INDEX('Policy Characteristics'!G:G,MATCH($C1093,'Policy Characteristics'!$C:$C,0)))</f>
        <v>1</v>
      </c>
      <c r="N1093" s="233">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28" t="str">
        <f>IF(ISBLANK(INDEX('Policy Characteristics'!B:B,MATCH($C1094,'Policy Characteristics'!$C:$C,0))),"",INDEX('Policy Characteristics'!B:B,MATCH($C1094,'Policy Characteristics'!$C:$C,0)))</f>
        <v>Feedstock Shifting</v>
      </c>
      <c r="C1094" s="76" t="str">
        <f t="shared" si="34"/>
        <v>Fraction of Feedstock Shifted</v>
      </c>
      <c r="D1094" s="78" t="s">
        <v>1322</v>
      </c>
      <c r="E1094" s="88" t="s">
        <v>945</v>
      </c>
      <c r="F1094" t="s">
        <v>1284</v>
      </c>
      <c r="G1094" s="88" t="s">
        <v>950</v>
      </c>
      <c r="H1094" s="80">
        <v>2689</v>
      </c>
      <c r="I1094" s="241" t="s">
        <v>44</v>
      </c>
      <c r="J1094" s="230"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3">
        <f>IF(ISBLANK(INDEX('Policy Characteristics'!F:F,MATCH($C1094,'Policy Characteristics'!$C:$C,0))),"",INDEX('Policy Characteristics'!F:F,MATCH($C1094,'Policy Characteristics'!$C:$C,0)))</f>
        <v>0</v>
      </c>
      <c r="M1094" s="233">
        <f>IF(ISBLANK(INDEX('Policy Characteristics'!G:G,MATCH($C1094,'Policy Characteristics'!$C:$C,0))),"",INDEX('Policy Characteristics'!G:G,MATCH($C1094,'Policy Characteristics'!$C:$C,0)))</f>
        <v>1</v>
      </c>
      <c r="N1094" s="233">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28" t="str">
        <f>IF(ISBLANK(INDEX('Policy Characteristics'!B:B,MATCH($C1095,'Policy Characteristics'!$C:$C,0))),"",INDEX('Policy Characteristics'!B:B,MATCH($C1095,'Policy Characteristics'!$C:$C,0)))</f>
        <v>Feedstock Shifting</v>
      </c>
      <c r="C1095" s="76" t="str">
        <f t="shared" si="34"/>
        <v>Fraction of Feedstock Shifted</v>
      </c>
      <c r="D1095" s="78" t="s">
        <v>1323</v>
      </c>
      <c r="E1095" s="88" t="s">
        <v>642</v>
      </c>
      <c r="F1095" t="s">
        <v>1326</v>
      </c>
      <c r="G1095" s="88" t="s">
        <v>648</v>
      </c>
      <c r="H1095" s="80">
        <v>2690</v>
      </c>
      <c r="I1095" s="241" t="s">
        <v>44</v>
      </c>
      <c r="J1095" s="230"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3">
        <f>IF(ISBLANK(INDEX('Policy Characteristics'!F:F,MATCH($C1095,'Policy Characteristics'!$C:$C,0))),"",INDEX('Policy Characteristics'!F:F,MATCH($C1095,'Policy Characteristics'!$C:$C,0)))</f>
        <v>0</v>
      </c>
      <c r="M1095" s="233">
        <f>IF(ISBLANK(INDEX('Policy Characteristics'!G:G,MATCH($C1095,'Policy Characteristics'!$C:$C,0))),"",INDEX('Policy Characteristics'!G:G,MATCH($C1095,'Policy Characteristics'!$C:$C,0)))</f>
        <v>1</v>
      </c>
      <c r="N1095" s="233">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28" t="str">
        <f>IF(ISBLANK(INDEX('Policy Characteristics'!B:B,MATCH($C1096,'Policy Characteristics'!$C:$C,0))),"",INDEX('Policy Characteristics'!B:B,MATCH($C1096,'Policy Characteristics'!$C:$C,0)))</f>
        <v>Feedstock Shifting</v>
      </c>
      <c r="C1096" s="76" t="str">
        <f t="shared" si="34"/>
        <v>Fraction of Feedstock Shifted</v>
      </c>
      <c r="D1096" s="78" t="s">
        <v>1323</v>
      </c>
      <c r="E1096" s="88" t="s">
        <v>643</v>
      </c>
      <c r="F1096" t="s">
        <v>1326</v>
      </c>
      <c r="G1096" s="88" t="s">
        <v>651</v>
      </c>
      <c r="H1096" s="80">
        <v>2691</v>
      </c>
      <c r="I1096" s="241" t="s">
        <v>44</v>
      </c>
      <c r="J1096" s="230"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3">
        <f>IF(ISBLANK(INDEX('Policy Characteristics'!F:F,MATCH($C1096,'Policy Characteristics'!$C:$C,0))),"",INDEX('Policy Characteristics'!F:F,MATCH($C1096,'Policy Characteristics'!$C:$C,0)))</f>
        <v>0</v>
      </c>
      <c r="M1096" s="233">
        <f>IF(ISBLANK(INDEX('Policy Characteristics'!G:G,MATCH($C1096,'Policy Characteristics'!$C:$C,0))),"",INDEX('Policy Characteristics'!G:G,MATCH($C1096,'Policy Characteristics'!$C:$C,0)))</f>
        <v>1</v>
      </c>
      <c r="N1096" s="233">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28" t="str">
        <f>IF(ISBLANK(INDEX('Policy Characteristics'!B:B,MATCH($C1097,'Policy Characteristics'!$C:$C,0))),"",INDEX('Policy Characteristics'!B:B,MATCH($C1097,'Policy Characteristics'!$C:$C,0)))</f>
        <v>Feedstock Shifting</v>
      </c>
      <c r="C1097" s="76" t="str">
        <f t="shared" si="34"/>
        <v>Fraction of Feedstock Shifted</v>
      </c>
      <c r="D1097" s="78" t="s">
        <v>1323</v>
      </c>
      <c r="E1097" s="88" t="s">
        <v>644</v>
      </c>
      <c r="F1097" t="s">
        <v>1326</v>
      </c>
      <c r="G1097" s="88" t="s">
        <v>652</v>
      </c>
      <c r="H1097" s="80">
        <v>2692</v>
      </c>
      <c r="I1097" s="241" t="s">
        <v>44</v>
      </c>
      <c r="J1097" s="230"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3">
        <f>IF(ISBLANK(INDEX('Policy Characteristics'!F:F,MATCH($C1097,'Policy Characteristics'!$C:$C,0))),"",INDEX('Policy Characteristics'!F:F,MATCH($C1097,'Policy Characteristics'!$C:$C,0)))</f>
        <v>0</v>
      </c>
      <c r="M1097" s="233">
        <f>IF(ISBLANK(INDEX('Policy Characteristics'!G:G,MATCH($C1097,'Policy Characteristics'!$C:$C,0))),"",INDEX('Policy Characteristics'!G:G,MATCH($C1097,'Policy Characteristics'!$C:$C,0)))</f>
        <v>1</v>
      </c>
      <c r="N1097" s="233">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28" t="str">
        <f>IF(ISBLANK(INDEX('Policy Characteristics'!B:B,MATCH($C1098,'Policy Characteristics'!$C:$C,0))),"",INDEX('Policy Characteristics'!B:B,MATCH($C1098,'Policy Characteristics'!$C:$C,0)))</f>
        <v>Feedstock Shifting</v>
      </c>
      <c r="C1098" s="76" t="str">
        <f t="shared" si="34"/>
        <v>Fraction of Feedstock Shifted</v>
      </c>
      <c r="D1098" s="78" t="s">
        <v>1323</v>
      </c>
      <c r="E1098" s="88" t="s">
        <v>645</v>
      </c>
      <c r="F1098" t="s">
        <v>1326</v>
      </c>
      <c r="G1098" s="88" t="s">
        <v>649</v>
      </c>
      <c r="H1098" s="80">
        <v>2693</v>
      </c>
      <c r="I1098" s="241" t="s">
        <v>44</v>
      </c>
      <c r="J1098" s="230"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3">
        <f>IF(ISBLANK(INDEX('Policy Characteristics'!F:F,MATCH($C1098,'Policy Characteristics'!$C:$C,0))),"",INDEX('Policy Characteristics'!F:F,MATCH($C1098,'Policy Characteristics'!$C:$C,0)))</f>
        <v>0</v>
      </c>
      <c r="M1098" s="233">
        <f>IF(ISBLANK(INDEX('Policy Characteristics'!G:G,MATCH($C1098,'Policy Characteristics'!$C:$C,0))),"",INDEX('Policy Characteristics'!G:G,MATCH($C1098,'Policy Characteristics'!$C:$C,0)))</f>
        <v>1</v>
      </c>
      <c r="N1098" s="233">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28" t="str">
        <f>IF(ISBLANK(INDEX('Policy Characteristics'!B:B,MATCH($C1099,'Policy Characteristics'!$C:$C,0))),"",INDEX('Policy Characteristics'!B:B,MATCH($C1099,'Policy Characteristics'!$C:$C,0)))</f>
        <v>Feedstock Shifting</v>
      </c>
      <c r="C1099" s="76" t="str">
        <f t="shared" si="34"/>
        <v>Fraction of Feedstock Shifted</v>
      </c>
      <c r="D1099" s="78" t="s">
        <v>1323</v>
      </c>
      <c r="E1099" s="88" t="s">
        <v>646</v>
      </c>
      <c r="F1099" t="s">
        <v>1326</v>
      </c>
      <c r="G1099" s="88" t="s">
        <v>650</v>
      </c>
      <c r="H1099" s="80">
        <v>2694</v>
      </c>
      <c r="I1099" s="241" t="s">
        <v>44</v>
      </c>
      <c r="J1099" s="230"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3">
        <f>IF(ISBLANK(INDEX('Policy Characteristics'!F:F,MATCH($C1099,'Policy Characteristics'!$C:$C,0))),"",INDEX('Policy Characteristics'!F:F,MATCH($C1099,'Policy Characteristics'!$C:$C,0)))</f>
        <v>0</v>
      </c>
      <c r="M1099" s="233">
        <f>IF(ISBLANK(INDEX('Policy Characteristics'!G:G,MATCH($C1099,'Policy Characteristics'!$C:$C,0))),"",INDEX('Policy Characteristics'!G:G,MATCH($C1099,'Policy Characteristics'!$C:$C,0)))</f>
        <v>1</v>
      </c>
      <c r="N1099" s="233">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28" t="str">
        <f>IF(ISBLANK(INDEX('Policy Characteristics'!B:B,MATCH($C1100,'Policy Characteristics'!$C:$C,0))),"",INDEX('Policy Characteristics'!B:B,MATCH($C1100,'Policy Characteristics'!$C:$C,0)))</f>
        <v>Feedstock Shifting</v>
      </c>
      <c r="C1100" s="76" t="str">
        <f t="shared" si="34"/>
        <v>Fraction of Feedstock Shifted</v>
      </c>
      <c r="D1100" s="78" t="s">
        <v>1323</v>
      </c>
      <c r="E1100" s="88" t="s">
        <v>647</v>
      </c>
      <c r="F1100" t="s">
        <v>1326</v>
      </c>
      <c r="G1100" s="88" t="s">
        <v>653</v>
      </c>
      <c r="H1100" s="80">
        <v>2695</v>
      </c>
      <c r="I1100" s="241" t="s">
        <v>44</v>
      </c>
      <c r="J1100" s="230"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3">
        <f>IF(ISBLANK(INDEX('Policy Characteristics'!F:F,MATCH($C1100,'Policy Characteristics'!$C:$C,0))),"",INDEX('Policy Characteristics'!F:F,MATCH($C1100,'Policy Characteristics'!$C:$C,0)))</f>
        <v>0</v>
      </c>
      <c r="M1100" s="233">
        <f>IF(ISBLANK(INDEX('Policy Characteristics'!G:G,MATCH($C1100,'Policy Characteristics'!$C:$C,0))),"",INDEX('Policy Characteristics'!G:G,MATCH($C1100,'Policy Characteristics'!$C:$C,0)))</f>
        <v>1</v>
      </c>
      <c r="N1100" s="233">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28" t="str">
        <f>IF(ISBLANK(INDEX('Policy Characteristics'!B:B,MATCH($C1101,'Policy Characteristics'!$C:$C,0))),"",INDEX('Policy Characteristics'!B:B,MATCH($C1101,'Policy Characteristics'!$C:$C,0)))</f>
        <v>Feedstock Shifting</v>
      </c>
      <c r="C1101" s="76" t="str">
        <f t="shared" si="34"/>
        <v>Fraction of Feedstock Shifted</v>
      </c>
      <c r="D1101" s="78" t="s">
        <v>1323</v>
      </c>
      <c r="E1101" s="88" t="s">
        <v>946</v>
      </c>
      <c r="F1101" t="s">
        <v>1326</v>
      </c>
      <c r="G1101" s="88" t="s">
        <v>949</v>
      </c>
      <c r="H1101" s="80">
        <v>2696</v>
      </c>
      <c r="I1101" s="241" t="s">
        <v>44</v>
      </c>
      <c r="J1101" s="230"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3">
        <f>IF(ISBLANK(INDEX('Policy Characteristics'!F:F,MATCH($C1101,'Policy Characteristics'!$C:$C,0))),"",INDEX('Policy Characteristics'!F:F,MATCH($C1101,'Policy Characteristics'!$C:$C,0)))</f>
        <v>0</v>
      </c>
      <c r="M1101" s="233">
        <f>IF(ISBLANK(INDEX('Policy Characteristics'!G:G,MATCH($C1101,'Policy Characteristics'!$C:$C,0))),"",INDEX('Policy Characteristics'!G:G,MATCH($C1101,'Policy Characteristics'!$C:$C,0)))</f>
        <v>1</v>
      </c>
      <c r="N1101" s="233">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28" t="str">
        <f>IF(ISBLANK(INDEX('Policy Characteristics'!B:B,MATCH($C1102,'Policy Characteristics'!$C:$C,0))),"",INDEX('Policy Characteristics'!B:B,MATCH($C1102,'Policy Characteristics'!$C:$C,0)))</f>
        <v>Feedstock Shifting</v>
      </c>
      <c r="C1102" s="76" t="str">
        <f t="shared" si="34"/>
        <v>Fraction of Feedstock Shifted</v>
      </c>
      <c r="D1102" s="78" t="s">
        <v>1323</v>
      </c>
      <c r="E1102" s="88" t="s">
        <v>947</v>
      </c>
      <c r="F1102" t="s">
        <v>1326</v>
      </c>
      <c r="G1102" s="88" t="s">
        <v>951</v>
      </c>
      <c r="H1102" s="80">
        <v>2697</v>
      </c>
      <c r="I1102" s="241" t="s">
        <v>44</v>
      </c>
      <c r="J1102" s="230"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3">
        <f>IF(ISBLANK(INDEX('Policy Characteristics'!F:F,MATCH($C1102,'Policy Characteristics'!$C:$C,0))),"",INDEX('Policy Characteristics'!F:F,MATCH($C1102,'Policy Characteristics'!$C:$C,0)))</f>
        <v>0</v>
      </c>
      <c r="M1102" s="233">
        <f>IF(ISBLANK(INDEX('Policy Characteristics'!G:G,MATCH($C1102,'Policy Characteristics'!$C:$C,0))),"",INDEX('Policy Characteristics'!G:G,MATCH($C1102,'Policy Characteristics'!$C:$C,0)))</f>
        <v>1</v>
      </c>
      <c r="N1102" s="233">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28" t="str">
        <f>IF(ISBLANK(INDEX('Policy Characteristics'!B:B,MATCH($C1103,'Policy Characteristics'!$C:$C,0))),"",INDEX('Policy Characteristics'!B:B,MATCH($C1103,'Policy Characteristics'!$C:$C,0)))</f>
        <v>Feedstock Shifting</v>
      </c>
      <c r="C1103" s="76" t="str">
        <f t="shared" si="34"/>
        <v>Fraction of Feedstock Shifted</v>
      </c>
      <c r="D1103" s="78" t="s">
        <v>1323</v>
      </c>
      <c r="E1103" s="88" t="s">
        <v>948</v>
      </c>
      <c r="F1103" t="s">
        <v>1326</v>
      </c>
      <c r="G1103" s="88" t="s">
        <v>952</v>
      </c>
      <c r="H1103" s="80">
        <v>2698</v>
      </c>
      <c r="I1103" s="241" t="s">
        <v>44</v>
      </c>
      <c r="J1103" s="230"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3">
        <f>IF(ISBLANK(INDEX('Policy Characteristics'!F:F,MATCH($C1103,'Policy Characteristics'!$C:$C,0))),"",INDEX('Policy Characteristics'!F:F,MATCH($C1103,'Policy Characteristics'!$C:$C,0)))</f>
        <v>0</v>
      </c>
      <c r="M1103" s="233">
        <f>IF(ISBLANK(INDEX('Policy Characteristics'!G:G,MATCH($C1103,'Policy Characteristics'!$C:$C,0))),"",INDEX('Policy Characteristics'!G:G,MATCH($C1103,'Policy Characteristics'!$C:$C,0)))</f>
        <v>1</v>
      </c>
      <c r="N1103" s="233">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28" t="str">
        <f>IF(ISBLANK(INDEX('Policy Characteristics'!B:B,MATCH($C1104,'Policy Characteristics'!$C:$C,0))),"",INDEX('Policy Characteristics'!B:B,MATCH($C1104,'Policy Characteristics'!$C:$C,0)))</f>
        <v>Feedstock Shifting</v>
      </c>
      <c r="C1104" s="76" t="str">
        <f t="shared" si="34"/>
        <v>Fraction of Feedstock Shifted</v>
      </c>
      <c r="D1104" s="78" t="s">
        <v>1323</v>
      </c>
      <c r="E1104" s="88" t="s">
        <v>945</v>
      </c>
      <c r="F1104" t="s">
        <v>1326</v>
      </c>
      <c r="G1104" s="88" t="s">
        <v>950</v>
      </c>
      <c r="H1104" s="80">
        <v>2699</v>
      </c>
      <c r="I1104" s="241" t="s">
        <v>44</v>
      </c>
      <c r="J1104" s="230"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3">
        <f>IF(ISBLANK(INDEX('Policy Characteristics'!F:F,MATCH($C1104,'Policy Characteristics'!$C:$C,0))),"",INDEX('Policy Characteristics'!F:F,MATCH($C1104,'Policy Characteristics'!$C:$C,0)))</f>
        <v>0</v>
      </c>
      <c r="M1104" s="233">
        <f>IF(ISBLANK(INDEX('Policy Characteristics'!G:G,MATCH($C1104,'Policy Characteristics'!$C:$C,0))),"",INDEX('Policy Characteristics'!G:G,MATCH($C1104,'Policy Characteristics'!$C:$C,0)))</f>
        <v>1</v>
      </c>
      <c r="N1104" s="233">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28" t="str">
        <f>IF(ISBLANK(INDEX('Policy Characteristics'!B:B,MATCH($C1105,'Policy Characteristics'!$C:$C,0))),"",INDEX('Policy Characteristics'!B:B,MATCH($C1105,'Policy Characteristics'!$C:$C,0)))</f>
        <v>Feedstock Shifting</v>
      </c>
      <c r="C1105" s="76" t="str">
        <f t="shared" si="34"/>
        <v>Fraction of Feedstock Shifted</v>
      </c>
      <c r="D1105" s="78" t="s">
        <v>1324</v>
      </c>
      <c r="E1105" s="88" t="s">
        <v>642</v>
      </c>
      <c r="F1105" t="s">
        <v>1285</v>
      </c>
      <c r="G1105" s="88" t="s">
        <v>648</v>
      </c>
      <c r="H1105" s="80">
        <v>2700</v>
      </c>
      <c r="I1105" s="241" t="s">
        <v>44</v>
      </c>
      <c r="J1105" s="230"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3">
        <f>IF(ISBLANK(INDEX('Policy Characteristics'!F:F,MATCH($C1105,'Policy Characteristics'!$C:$C,0))),"",INDEX('Policy Characteristics'!F:F,MATCH($C1105,'Policy Characteristics'!$C:$C,0)))</f>
        <v>0</v>
      </c>
      <c r="M1105" s="233">
        <f>IF(ISBLANK(INDEX('Policy Characteristics'!G:G,MATCH($C1105,'Policy Characteristics'!$C:$C,0))),"",INDEX('Policy Characteristics'!G:G,MATCH($C1105,'Policy Characteristics'!$C:$C,0)))</f>
        <v>1</v>
      </c>
      <c r="N1105" s="233">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28" t="str">
        <f>IF(ISBLANK(INDEX('Policy Characteristics'!B:B,MATCH($C1106,'Policy Characteristics'!$C:$C,0))),"",INDEX('Policy Characteristics'!B:B,MATCH($C1106,'Policy Characteristics'!$C:$C,0)))</f>
        <v>Feedstock Shifting</v>
      </c>
      <c r="C1106" s="76" t="str">
        <f t="shared" si="34"/>
        <v>Fraction of Feedstock Shifted</v>
      </c>
      <c r="D1106" s="78" t="s">
        <v>1324</v>
      </c>
      <c r="E1106" s="88" t="s">
        <v>643</v>
      </c>
      <c r="F1106" t="s">
        <v>1285</v>
      </c>
      <c r="G1106" s="88" t="s">
        <v>651</v>
      </c>
      <c r="H1106" s="80">
        <v>2701</v>
      </c>
      <c r="I1106" s="241" t="s">
        <v>44</v>
      </c>
      <c r="J1106" s="230"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3">
        <f>IF(ISBLANK(INDEX('Policy Characteristics'!F:F,MATCH($C1106,'Policy Characteristics'!$C:$C,0))),"",INDEX('Policy Characteristics'!F:F,MATCH($C1106,'Policy Characteristics'!$C:$C,0)))</f>
        <v>0</v>
      </c>
      <c r="M1106" s="233">
        <f>IF(ISBLANK(INDEX('Policy Characteristics'!G:G,MATCH($C1106,'Policy Characteristics'!$C:$C,0))),"",INDEX('Policy Characteristics'!G:G,MATCH($C1106,'Policy Characteristics'!$C:$C,0)))</f>
        <v>1</v>
      </c>
      <c r="N1106" s="233">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28" t="str">
        <f>IF(ISBLANK(INDEX('Policy Characteristics'!B:B,MATCH($C1107,'Policy Characteristics'!$C:$C,0))),"",INDEX('Policy Characteristics'!B:B,MATCH($C1107,'Policy Characteristics'!$C:$C,0)))</f>
        <v>Feedstock Shifting</v>
      </c>
      <c r="C1107" s="76" t="str">
        <f t="shared" si="34"/>
        <v>Fraction of Feedstock Shifted</v>
      </c>
      <c r="D1107" s="78" t="s">
        <v>1324</v>
      </c>
      <c r="E1107" s="88" t="s">
        <v>644</v>
      </c>
      <c r="F1107" t="s">
        <v>1285</v>
      </c>
      <c r="G1107" s="88" t="s">
        <v>652</v>
      </c>
      <c r="H1107" s="80">
        <v>2702</v>
      </c>
      <c r="I1107" s="241" t="s">
        <v>44</v>
      </c>
      <c r="J1107" s="230"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3">
        <f>IF(ISBLANK(INDEX('Policy Characteristics'!F:F,MATCH($C1107,'Policy Characteristics'!$C:$C,0))),"",INDEX('Policy Characteristics'!F:F,MATCH($C1107,'Policy Characteristics'!$C:$C,0)))</f>
        <v>0</v>
      </c>
      <c r="M1107" s="233">
        <f>IF(ISBLANK(INDEX('Policy Characteristics'!G:G,MATCH($C1107,'Policy Characteristics'!$C:$C,0))),"",INDEX('Policy Characteristics'!G:G,MATCH($C1107,'Policy Characteristics'!$C:$C,0)))</f>
        <v>1</v>
      </c>
      <c r="N1107" s="233">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28" t="str">
        <f>IF(ISBLANK(INDEX('Policy Characteristics'!B:B,MATCH($C1108,'Policy Characteristics'!$C:$C,0))),"",INDEX('Policy Characteristics'!B:B,MATCH($C1108,'Policy Characteristics'!$C:$C,0)))</f>
        <v>Feedstock Shifting</v>
      </c>
      <c r="C1108" s="76" t="str">
        <f t="shared" si="34"/>
        <v>Fraction of Feedstock Shifted</v>
      </c>
      <c r="D1108" s="78" t="s">
        <v>1324</v>
      </c>
      <c r="E1108" s="88" t="s">
        <v>645</v>
      </c>
      <c r="F1108" t="s">
        <v>1285</v>
      </c>
      <c r="G1108" s="88" t="s">
        <v>649</v>
      </c>
      <c r="H1108" s="80">
        <v>2703</v>
      </c>
      <c r="I1108" s="241" t="s">
        <v>44</v>
      </c>
      <c r="J1108" s="230"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3">
        <f>IF(ISBLANK(INDEX('Policy Characteristics'!F:F,MATCH($C1108,'Policy Characteristics'!$C:$C,0))),"",INDEX('Policy Characteristics'!F:F,MATCH($C1108,'Policy Characteristics'!$C:$C,0)))</f>
        <v>0</v>
      </c>
      <c r="M1108" s="233">
        <f>IF(ISBLANK(INDEX('Policy Characteristics'!G:G,MATCH($C1108,'Policy Characteristics'!$C:$C,0))),"",INDEX('Policy Characteristics'!G:G,MATCH($C1108,'Policy Characteristics'!$C:$C,0)))</f>
        <v>1</v>
      </c>
      <c r="N1108" s="233">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28" t="str">
        <f>IF(ISBLANK(INDEX('Policy Characteristics'!B:B,MATCH($C1109,'Policy Characteristics'!$C:$C,0))),"",INDEX('Policy Characteristics'!B:B,MATCH($C1109,'Policy Characteristics'!$C:$C,0)))</f>
        <v>Feedstock Shifting</v>
      </c>
      <c r="C1109" s="76" t="str">
        <f t="shared" si="34"/>
        <v>Fraction of Feedstock Shifted</v>
      </c>
      <c r="D1109" s="78" t="s">
        <v>1324</v>
      </c>
      <c r="E1109" s="88" t="s">
        <v>646</v>
      </c>
      <c r="F1109" t="s">
        <v>1285</v>
      </c>
      <c r="G1109" s="88" t="s">
        <v>650</v>
      </c>
      <c r="H1109" s="80">
        <v>2704</v>
      </c>
      <c r="I1109" s="241" t="s">
        <v>44</v>
      </c>
      <c r="J1109" s="230"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3">
        <f>IF(ISBLANK(INDEX('Policy Characteristics'!F:F,MATCH($C1109,'Policy Characteristics'!$C:$C,0))),"",INDEX('Policy Characteristics'!F:F,MATCH($C1109,'Policy Characteristics'!$C:$C,0)))</f>
        <v>0</v>
      </c>
      <c r="M1109" s="233">
        <f>IF(ISBLANK(INDEX('Policy Characteristics'!G:G,MATCH($C1109,'Policy Characteristics'!$C:$C,0))),"",INDEX('Policy Characteristics'!G:G,MATCH($C1109,'Policy Characteristics'!$C:$C,0)))</f>
        <v>1</v>
      </c>
      <c r="N1109" s="233">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28" t="str">
        <f>IF(ISBLANK(INDEX('Policy Characteristics'!B:B,MATCH($C1110,'Policy Characteristics'!$C:$C,0))),"",INDEX('Policy Characteristics'!B:B,MATCH($C1110,'Policy Characteristics'!$C:$C,0)))</f>
        <v>Feedstock Shifting</v>
      </c>
      <c r="C1110" s="76" t="str">
        <f t="shared" si="34"/>
        <v>Fraction of Feedstock Shifted</v>
      </c>
      <c r="D1110" s="78" t="s">
        <v>1324</v>
      </c>
      <c r="E1110" s="88" t="s">
        <v>647</v>
      </c>
      <c r="F1110" t="s">
        <v>1285</v>
      </c>
      <c r="G1110" s="88" t="s">
        <v>653</v>
      </c>
      <c r="H1110" s="80">
        <v>2705</v>
      </c>
      <c r="I1110" s="241" t="s">
        <v>44</v>
      </c>
      <c r="J1110" s="230"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3">
        <f>IF(ISBLANK(INDEX('Policy Characteristics'!F:F,MATCH($C1110,'Policy Characteristics'!$C:$C,0))),"",INDEX('Policy Characteristics'!F:F,MATCH($C1110,'Policy Characteristics'!$C:$C,0)))</f>
        <v>0</v>
      </c>
      <c r="M1110" s="233">
        <f>IF(ISBLANK(INDEX('Policy Characteristics'!G:G,MATCH($C1110,'Policy Characteristics'!$C:$C,0))),"",INDEX('Policy Characteristics'!G:G,MATCH($C1110,'Policy Characteristics'!$C:$C,0)))</f>
        <v>1</v>
      </c>
      <c r="N1110" s="233">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28" t="str">
        <f>IF(ISBLANK(INDEX('Policy Characteristics'!B:B,MATCH($C1111,'Policy Characteristics'!$C:$C,0))),"",INDEX('Policy Characteristics'!B:B,MATCH($C1111,'Policy Characteristics'!$C:$C,0)))</f>
        <v>Feedstock Shifting</v>
      </c>
      <c r="C1111" s="76" t="str">
        <f t="shared" si="34"/>
        <v>Fraction of Feedstock Shifted</v>
      </c>
      <c r="D1111" s="78" t="s">
        <v>1324</v>
      </c>
      <c r="E1111" s="88" t="s">
        <v>946</v>
      </c>
      <c r="F1111" t="s">
        <v>1285</v>
      </c>
      <c r="G1111" s="88" t="s">
        <v>949</v>
      </c>
      <c r="H1111" s="80">
        <v>2706</v>
      </c>
      <c r="I1111" s="241" t="s">
        <v>44</v>
      </c>
      <c r="J1111" s="230"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3">
        <f>IF(ISBLANK(INDEX('Policy Characteristics'!F:F,MATCH($C1111,'Policy Characteristics'!$C:$C,0))),"",INDEX('Policy Characteristics'!F:F,MATCH($C1111,'Policy Characteristics'!$C:$C,0)))</f>
        <v>0</v>
      </c>
      <c r="M1111" s="233">
        <f>IF(ISBLANK(INDEX('Policy Characteristics'!G:G,MATCH($C1111,'Policy Characteristics'!$C:$C,0))),"",INDEX('Policy Characteristics'!G:G,MATCH($C1111,'Policy Characteristics'!$C:$C,0)))</f>
        <v>1</v>
      </c>
      <c r="N1111" s="233">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28" t="str">
        <f>IF(ISBLANK(INDEX('Policy Characteristics'!B:B,MATCH($C1112,'Policy Characteristics'!$C:$C,0))),"",INDEX('Policy Characteristics'!B:B,MATCH($C1112,'Policy Characteristics'!$C:$C,0)))</f>
        <v>Feedstock Shifting</v>
      </c>
      <c r="C1112" s="76" t="str">
        <f t="shared" si="34"/>
        <v>Fraction of Feedstock Shifted</v>
      </c>
      <c r="D1112" s="78" t="s">
        <v>1324</v>
      </c>
      <c r="E1112" s="88" t="s">
        <v>947</v>
      </c>
      <c r="F1112" t="s">
        <v>1285</v>
      </c>
      <c r="G1112" s="88" t="s">
        <v>951</v>
      </c>
      <c r="H1112" s="80">
        <v>2707</v>
      </c>
      <c r="I1112" s="241" t="s">
        <v>44</v>
      </c>
      <c r="J1112" s="230"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3">
        <f>IF(ISBLANK(INDEX('Policy Characteristics'!F:F,MATCH($C1112,'Policy Characteristics'!$C:$C,0))),"",INDEX('Policy Characteristics'!F:F,MATCH($C1112,'Policy Characteristics'!$C:$C,0)))</f>
        <v>0</v>
      </c>
      <c r="M1112" s="233">
        <f>IF(ISBLANK(INDEX('Policy Characteristics'!G:G,MATCH($C1112,'Policy Characteristics'!$C:$C,0))),"",INDEX('Policy Characteristics'!G:G,MATCH($C1112,'Policy Characteristics'!$C:$C,0)))</f>
        <v>1</v>
      </c>
      <c r="N1112" s="233">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28" t="str">
        <f>IF(ISBLANK(INDEX('Policy Characteristics'!B:B,MATCH($C1113,'Policy Characteristics'!$C:$C,0))),"",INDEX('Policy Characteristics'!B:B,MATCH($C1113,'Policy Characteristics'!$C:$C,0)))</f>
        <v>Feedstock Shifting</v>
      </c>
      <c r="C1113" s="76" t="str">
        <f t="shared" si="34"/>
        <v>Fraction of Feedstock Shifted</v>
      </c>
      <c r="D1113" s="78" t="s">
        <v>1324</v>
      </c>
      <c r="E1113" s="88" t="s">
        <v>948</v>
      </c>
      <c r="F1113" t="s">
        <v>1285</v>
      </c>
      <c r="G1113" s="88" t="s">
        <v>952</v>
      </c>
      <c r="H1113" s="80">
        <v>2708</v>
      </c>
      <c r="I1113" s="241" t="s">
        <v>44</v>
      </c>
      <c r="J1113" s="230"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3">
        <f>IF(ISBLANK(INDEX('Policy Characteristics'!F:F,MATCH($C1113,'Policy Characteristics'!$C:$C,0))),"",INDEX('Policy Characteristics'!F:F,MATCH($C1113,'Policy Characteristics'!$C:$C,0)))</f>
        <v>0</v>
      </c>
      <c r="M1113" s="233">
        <f>IF(ISBLANK(INDEX('Policy Characteristics'!G:G,MATCH($C1113,'Policy Characteristics'!$C:$C,0))),"",INDEX('Policy Characteristics'!G:G,MATCH($C1113,'Policy Characteristics'!$C:$C,0)))</f>
        <v>1</v>
      </c>
      <c r="N1113" s="233">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28" t="str">
        <f>IF(ISBLANK(INDEX('Policy Characteristics'!B:B,MATCH($C1114,'Policy Characteristics'!$C:$C,0))),"",INDEX('Policy Characteristics'!B:B,MATCH($C1114,'Policy Characteristics'!$C:$C,0)))</f>
        <v>Feedstock Shifting</v>
      </c>
      <c r="C1114" s="76" t="str">
        <f t="shared" si="34"/>
        <v>Fraction of Feedstock Shifted</v>
      </c>
      <c r="D1114" s="78" t="s">
        <v>1324</v>
      </c>
      <c r="E1114" s="88" t="s">
        <v>945</v>
      </c>
      <c r="F1114" t="s">
        <v>1285</v>
      </c>
      <c r="G1114" s="88" t="s">
        <v>950</v>
      </c>
      <c r="H1114" s="80">
        <v>2709</v>
      </c>
      <c r="I1114" s="241" t="s">
        <v>44</v>
      </c>
      <c r="J1114" s="230"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3">
        <f>IF(ISBLANK(INDEX('Policy Characteristics'!F:F,MATCH($C1114,'Policy Characteristics'!$C:$C,0))),"",INDEX('Policy Characteristics'!F:F,MATCH($C1114,'Policy Characteristics'!$C:$C,0)))</f>
        <v>0</v>
      </c>
      <c r="M1114" s="233">
        <f>IF(ISBLANK(INDEX('Policy Characteristics'!G:G,MATCH($C1114,'Policy Characteristics'!$C:$C,0))),"",INDEX('Policy Characteristics'!G:G,MATCH($C1114,'Policy Characteristics'!$C:$C,0)))</f>
        <v>1</v>
      </c>
      <c r="N1114" s="233">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28" t="str">
        <f>IF(ISBLANK(INDEX('Policy Characteristics'!B:B,MATCH($C1115,'Policy Characteristics'!$C:$C,0))),"",INDEX('Policy Characteristics'!B:B,MATCH($C1115,'Policy Characteristics'!$C:$C,0)))</f>
        <v>Hydrogen Combustion</v>
      </c>
      <c r="C1115" t="s">
        <v>1710</v>
      </c>
      <c r="D1115" s="88" t="s">
        <v>1300</v>
      </c>
      <c r="E1115" t="s">
        <v>1686</v>
      </c>
      <c r="F1115" t="s">
        <v>1325</v>
      </c>
      <c r="G1115" s="88" t="s">
        <v>1693</v>
      </c>
      <c r="H1115" s="15">
        <v>2034</v>
      </c>
      <c r="I1115" s="241" t="s">
        <v>44</v>
      </c>
      <c r="J1115" s="230"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3">
        <f>IF(ISBLANK(INDEX('Policy Characteristics'!F:F,MATCH($C1115,'Policy Characteristics'!$C:$C,0))),"",INDEX('Policy Characteristics'!F:F,MATCH($C1115,'Policy Characteristics'!$C:$C,0)))</f>
        <v>0</v>
      </c>
      <c r="M1115" s="233">
        <f>IF(ISBLANK(INDEX('Policy Characteristics'!G:G,MATCH($C1115,'Policy Characteristics'!$C:$C,0))),"",INDEX('Policy Characteristics'!G:G,MATCH($C1115,'Policy Characteristics'!$C:$C,0)))</f>
        <v>1</v>
      </c>
      <c r="N1115" s="233">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28"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1300</v>
      </c>
      <c r="E1116" t="s">
        <v>1687</v>
      </c>
      <c r="F1116" t="s">
        <v>1325</v>
      </c>
      <c r="G1116" s="88" t="s">
        <v>1694</v>
      </c>
      <c r="H1116" s="15">
        <v>2035</v>
      </c>
      <c r="I1116" s="241" t="s">
        <v>44</v>
      </c>
      <c r="J1116" s="230"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3">
        <f>IF(ISBLANK(INDEX('Policy Characteristics'!F:F,MATCH($C1116,'Policy Characteristics'!$C:$C,0))),"",INDEX('Policy Characteristics'!F:F,MATCH($C1116,'Policy Characteristics'!$C:$C,0)))</f>
        <v>0</v>
      </c>
      <c r="M1116" s="233">
        <f>IF(ISBLANK(INDEX('Policy Characteristics'!G:G,MATCH($C1116,'Policy Characteristics'!$C:$C,0))),"",INDEX('Policy Characteristics'!G:G,MATCH($C1116,'Policy Characteristics'!$C:$C,0)))</f>
        <v>1</v>
      </c>
      <c r="N1116" s="233">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28"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1300</v>
      </c>
      <c r="E1117" t="s">
        <v>1688</v>
      </c>
      <c r="F1117" t="s">
        <v>1325</v>
      </c>
      <c r="G1117" s="88" t="s">
        <v>1695</v>
      </c>
      <c r="H1117" s="15">
        <v>2036</v>
      </c>
      <c r="I1117" s="241" t="s">
        <v>44</v>
      </c>
      <c r="J1117" s="230"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3">
        <f>IF(ISBLANK(INDEX('Policy Characteristics'!F:F,MATCH($C1117,'Policy Characteristics'!$C:$C,0))),"",INDEX('Policy Characteristics'!F:F,MATCH($C1117,'Policy Characteristics'!$C:$C,0)))</f>
        <v>0</v>
      </c>
      <c r="M1117" s="233">
        <f>IF(ISBLANK(INDEX('Policy Characteristics'!G:G,MATCH($C1117,'Policy Characteristics'!$C:$C,0))),"",INDEX('Policy Characteristics'!G:G,MATCH($C1117,'Policy Characteristics'!$C:$C,0)))</f>
        <v>1</v>
      </c>
      <c r="N1117" s="233">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28"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1300</v>
      </c>
      <c r="E1118" t="s">
        <v>1689</v>
      </c>
      <c r="F1118" t="s">
        <v>1325</v>
      </c>
      <c r="G1118" s="88" t="s">
        <v>1696</v>
      </c>
      <c r="H1118" s="15">
        <v>2037</v>
      </c>
      <c r="I1118" s="241" t="s">
        <v>44</v>
      </c>
      <c r="J1118" s="230"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3">
        <f>IF(ISBLANK(INDEX('Policy Characteristics'!F:F,MATCH($C1118,'Policy Characteristics'!$C:$C,0))),"",INDEX('Policy Characteristics'!F:F,MATCH($C1118,'Policy Characteristics'!$C:$C,0)))</f>
        <v>0</v>
      </c>
      <c r="M1118" s="233">
        <f>IF(ISBLANK(INDEX('Policy Characteristics'!G:G,MATCH($C1118,'Policy Characteristics'!$C:$C,0))),"",INDEX('Policy Characteristics'!G:G,MATCH($C1118,'Policy Characteristics'!$C:$C,0)))</f>
        <v>1</v>
      </c>
      <c r="N1118" s="233">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28"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1300</v>
      </c>
      <c r="E1119" t="s">
        <v>1690</v>
      </c>
      <c r="F1119" t="s">
        <v>1325</v>
      </c>
      <c r="G1119" s="88" t="s">
        <v>1697</v>
      </c>
      <c r="H1119" s="15">
        <v>2038</v>
      </c>
      <c r="I1119" s="241" t="s">
        <v>44</v>
      </c>
      <c r="J1119" s="230"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3">
        <f>IF(ISBLANK(INDEX('Policy Characteristics'!F:F,MATCH($C1119,'Policy Characteristics'!$C:$C,0))),"",INDEX('Policy Characteristics'!F:F,MATCH($C1119,'Policy Characteristics'!$C:$C,0)))</f>
        <v>0</v>
      </c>
      <c r="M1119" s="233">
        <f>IF(ISBLANK(INDEX('Policy Characteristics'!G:G,MATCH($C1119,'Policy Characteristics'!$C:$C,0))),"",INDEX('Policy Characteristics'!G:G,MATCH($C1119,'Policy Characteristics'!$C:$C,0)))</f>
        <v>1</v>
      </c>
      <c r="N1119" s="233">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28"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1300</v>
      </c>
      <c r="E1120" t="s">
        <v>1691</v>
      </c>
      <c r="F1120" t="s">
        <v>1325</v>
      </c>
      <c r="G1120" s="88" t="s">
        <v>1698</v>
      </c>
      <c r="H1120" s="15">
        <v>2039</v>
      </c>
      <c r="I1120" s="241" t="s">
        <v>43</v>
      </c>
      <c r="J1120" s="230"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3">
        <f>IF(ISBLANK(INDEX('Policy Characteristics'!F:F,MATCH($C1120,'Policy Characteristics'!$C:$C,0))),"",INDEX('Policy Characteristics'!F:F,MATCH($C1120,'Policy Characteristics'!$C:$C,0)))</f>
        <v>0</v>
      </c>
      <c r="M1120" s="233">
        <f>IF(ISBLANK(INDEX('Policy Characteristics'!G:G,MATCH($C1120,'Policy Characteristics'!$C:$C,0))),"",INDEX('Policy Characteristics'!G:G,MATCH($C1120,'Policy Characteristics'!$C:$C,0)))</f>
        <v>1</v>
      </c>
      <c r="N1120" s="233">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28"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1300</v>
      </c>
      <c r="E1121" t="s">
        <v>1692</v>
      </c>
      <c r="F1121" t="s">
        <v>1325</v>
      </c>
      <c r="G1121" s="88" t="s">
        <v>1699</v>
      </c>
      <c r="H1121" s="15">
        <v>2040</v>
      </c>
      <c r="I1121" s="241" t="s">
        <v>44</v>
      </c>
      <c r="J1121" s="230"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3">
        <f>IF(ISBLANK(INDEX('Policy Characteristics'!F:F,MATCH($C1121,'Policy Characteristics'!$C:$C,0))),"",INDEX('Policy Characteristics'!F:F,MATCH($C1121,'Policy Characteristics'!$C:$C,0)))</f>
        <v>0</v>
      </c>
      <c r="M1121" s="233">
        <f>IF(ISBLANK(INDEX('Policy Characteristics'!G:G,MATCH($C1121,'Policy Characteristics'!$C:$C,0))),"",INDEX('Policy Characteristics'!G:G,MATCH($C1121,'Policy Characteristics'!$C:$C,0)))</f>
        <v>1</v>
      </c>
      <c r="N1121" s="233">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28"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1300</v>
      </c>
      <c r="E1122" t="s">
        <v>1828</v>
      </c>
      <c r="F1122" t="s">
        <v>1325</v>
      </c>
      <c r="G1122" s="88" t="s">
        <v>1828</v>
      </c>
      <c r="H1122" s="15">
        <v>2041</v>
      </c>
      <c r="I1122" s="241" t="s">
        <v>44</v>
      </c>
      <c r="J1122" s="230"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3">
        <f>IF(ISBLANK(INDEX('Policy Characteristics'!F:F,MATCH($C1122,'Policy Characteristics'!$C:$C,0))),"",INDEX('Policy Characteristics'!F:F,MATCH($C1122,'Policy Characteristics'!$C:$C,0)))</f>
        <v>0</v>
      </c>
      <c r="M1122" s="233">
        <f>IF(ISBLANK(INDEX('Policy Characteristics'!G:G,MATCH($C1122,'Policy Characteristics'!$C:$C,0))),"",INDEX('Policy Characteristics'!G:G,MATCH($C1122,'Policy Characteristics'!$C:$C,0)))</f>
        <v>1</v>
      </c>
      <c r="N1122" s="233">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28"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1301</v>
      </c>
      <c r="E1123" t="s">
        <v>1686</v>
      </c>
      <c r="F1123" t="s">
        <v>999</v>
      </c>
      <c r="G1123" s="88" t="s">
        <v>1693</v>
      </c>
      <c r="H1123" s="15">
        <v>2042</v>
      </c>
      <c r="I1123" s="241" t="s">
        <v>44</v>
      </c>
      <c r="J1123" s="230"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3">
        <f>IF(ISBLANK(INDEX('Policy Characteristics'!F:F,MATCH($C1123,'Policy Characteristics'!$C:$C,0))),"",INDEX('Policy Characteristics'!F:F,MATCH($C1123,'Policy Characteristics'!$C:$C,0)))</f>
        <v>0</v>
      </c>
      <c r="M1123" s="233">
        <f>IF(ISBLANK(INDEX('Policy Characteristics'!G:G,MATCH($C1123,'Policy Characteristics'!$C:$C,0))),"",INDEX('Policy Characteristics'!G:G,MATCH($C1123,'Policy Characteristics'!$C:$C,0)))</f>
        <v>1</v>
      </c>
      <c r="N1123" s="233">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28"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1301</v>
      </c>
      <c r="E1124" t="s">
        <v>1687</v>
      </c>
      <c r="F1124" t="s">
        <v>999</v>
      </c>
      <c r="G1124" s="88" t="s">
        <v>1694</v>
      </c>
      <c r="H1124" s="15">
        <v>2043</v>
      </c>
      <c r="I1124" s="241" t="s">
        <v>43</v>
      </c>
      <c r="J1124" s="230"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3">
        <f>IF(ISBLANK(INDEX('Policy Characteristics'!F:F,MATCH($C1124,'Policy Characteristics'!$C:$C,0))),"",INDEX('Policy Characteristics'!F:F,MATCH($C1124,'Policy Characteristics'!$C:$C,0)))</f>
        <v>0</v>
      </c>
      <c r="M1124" s="233">
        <f>IF(ISBLANK(INDEX('Policy Characteristics'!G:G,MATCH($C1124,'Policy Characteristics'!$C:$C,0))),"",INDEX('Policy Characteristics'!G:G,MATCH($C1124,'Policy Characteristics'!$C:$C,0)))</f>
        <v>1</v>
      </c>
      <c r="N1124" s="233">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28"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1301</v>
      </c>
      <c r="E1125" t="s">
        <v>1688</v>
      </c>
      <c r="F1125" t="s">
        <v>999</v>
      </c>
      <c r="G1125" s="88" t="s">
        <v>1695</v>
      </c>
      <c r="H1125" s="15">
        <v>2044</v>
      </c>
      <c r="I1125" s="241" t="s">
        <v>44</v>
      </c>
      <c r="J1125" s="230"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3">
        <f>IF(ISBLANK(INDEX('Policy Characteristics'!F:F,MATCH($C1125,'Policy Characteristics'!$C:$C,0))),"",INDEX('Policy Characteristics'!F:F,MATCH($C1125,'Policy Characteristics'!$C:$C,0)))</f>
        <v>0</v>
      </c>
      <c r="M1125" s="233">
        <f>IF(ISBLANK(INDEX('Policy Characteristics'!G:G,MATCH($C1125,'Policy Characteristics'!$C:$C,0))),"",INDEX('Policy Characteristics'!G:G,MATCH($C1125,'Policy Characteristics'!$C:$C,0)))</f>
        <v>1</v>
      </c>
      <c r="N1125" s="233">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28"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1301</v>
      </c>
      <c r="E1126" t="s">
        <v>1689</v>
      </c>
      <c r="F1126" t="s">
        <v>999</v>
      </c>
      <c r="G1126" s="88" t="s">
        <v>1696</v>
      </c>
      <c r="H1126" s="15">
        <v>2045</v>
      </c>
      <c r="I1126" s="241" t="s">
        <v>44</v>
      </c>
      <c r="J1126" s="230"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3">
        <f>IF(ISBLANK(INDEX('Policy Characteristics'!F:F,MATCH($C1126,'Policy Characteristics'!$C:$C,0))),"",INDEX('Policy Characteristics'!F:F,MATCH($C1126,'Policy Characteristics'!$C:$C,0)))</f>
        <v>0</v>
      </c>
      <c r="M1126" s="233">
        <f>IF(ISBLANK(INDEX('Policy Characteristics'!G:G,MATCH($C1126,'Policy Characteristics'!$C:$C,0))),"",INDEX('Policy Characteristics'!G:G,MATCH($C1126,'Policy Characteristics'!$C:$C,0)))</f>
        <v>1</v>
      </c>
      <c r="N1126" s="233">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28"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1301</v>
      </c>
      <c r="E1127" t="s">
        <v>1690</v>
      </c>
      <c r="F1127" t="s">
        <v>999</v>
      </c>
      <c r="G1127" s="88" t="s">
        <v>1697</v>
      </c>
      <c r="H1127" s="15">
        <v>2046</v>
      </c>
      <c r="I1127" s="241" t="s">
        <v>44</v>
      </c>
      <c r="J1127" s="230"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3">
        <f>IF(ISBLANK(INDEX('Policy Characteristics'!F:F,MATCH($C1127,'Policy Characteristics'!$C:$C,0))),"",INDEX('Policy Characteristics'!F:F,MATCH($C1127,'Policy Characteristics'!$C:$C,0)))</f>
        <v>0</v>
      </c>
      <c r="M1127" s="233">
        <f>IF(ISBLANK(INDEX('Policy Characteristics'!G:G,MATCH($C1127,'Policy Characteristics'!$C:$C,0))),"",INDEX('Policy Characteristics'!G:G,MATCH($C1127,'Policy Characteristics'!$C:$C,0)))</f>
        <v>1</v>
      </c>
      <c r="N1127" s="233">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28"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1301</v>
      </c>
      <c r="E1128" t="s">
        <v>1691</v>
      </c>
      <c r="F1128" t="s">
        <v>999</v>
      </c>
      <c r="G1128" s="88" t="s">
        <v>1698</v>
      </c>
      <c r="H1128" s="15">
        <v>2047</v>
      </c>
      <c r="I1128" s="241" t="s">
        <v>44</v>
      </c>
      <c r="J1128" s="230"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3">
        <f>IF(ISBLANK(INDEX('Policy Characteristics'!F:F,MATCH($C1128,'Policy Characteristics'!$C:$C,0))),"",INDEX('Policy Characteristics'!F:F,MATCH($C1128,'Policy Characteristics'!$C:$C,0)))</f>
        <v>0</v>
      </c>
      <c r="M1128" s="233">
        <f>IF(ISBLANK(INDEX('Policy Characteristics'!G:G,MATCH($C1128,'Policy Characteristics'!$C:$C,0))),"",INDEX('Policy Characteristics'!G:G,MATCH($C1128,'Policy Characteristics'!$C:$C,0)))</f>
        <v>1</v>
      </c>
      <c r="N1128" s="233">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28"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1301</v>
      </c>
      <c r="E1129" t="s">
        <v>1692</v>
      </c>
      <c r="F1129" t="s">
        <v>999</v>
      </c>
      <c r="G1129" s="88" t="s">
        <v>1699</v>
      </c>
      <c r="H1129" s="15">
        <v>2048</v>
      </c>
      <c r="I1129" s="241" t="s">
        <v>44</v>
      </c>
      <c r="J1129" s="230"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3">
        <f>IF(ISBLANK(INDEX('Policy Characteristics'!F:F,MATCH($C1129,'Policy Characteristics'!$C:$C,0))),"",INDEX('Policy Characteristics'!F:F,MATCH($C1129,'Policy Characteristics'!$C:$C,0)))</f>
        <v>0</v>
      </c>
      <c r="M1129" s="233">
        <f>IF(ISBLANK(INDEX('Policy Characteristics'!G:G,MATCH($C1129,'Policy Characteristics'!$C:$C,0))),"",INDEX('Policy Characteristics'!G:G,MATCH($C1129,'Policy Characteristics'!$C:$C,0)))</f>
        <v>1</v>
      </c>
      <c r="N1129" s="233">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28"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1301</v>
      </c>
      <c r="E1130" t="s">
        <v>1828</v>
      </c>
      <c r="F1130" t="s">
        <v>999</v>
      </c>
      <c r="G1130" s="88" t="s">
        <v>1828</v>
      </c>
      <c r="H1130" s="15">
        <v>2049</v>
      </c>
      <c r="I1130" s="241" t="s">
        <v>44</v>
      </c>
      <c r="J1130" s="230"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3">
        <f>IF(ISBLANK(INDEX('Policy Characteristics'!F:F,MATCH($C1130,'Policy Characteristics'!$C:$C,0))),"",INDEX('Policy Characteristics'!F:F,MATCH($C1130,'Policy Characteristics'!$C:$C,0)))</f>
        <v>0</v>
      </c>
      <c r="M1130" s="233">
        <f>IF(ISBLANK(INDEX('Policy Characteristics'!G:G,MATCH($C1130,'Policy Characteristics'!$C:$C,0))),"",INDEX('Policy Characteristics'!G:G,MATCH($C1130,'Policy Characteristics'!$C:$C,0)))</f>
        <v>1</v>
      </c>
      <c r="N1130" s="233">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28"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1302</v>
      </c>
      <c r="E1131" t="s">
        <v>1686</v>
      </c>
      <c r="F1131" t="s">
        <v>1266</v>
      </c>
      <c r="G1131" s="88" t="s">
        <v>1693</v>
      </c>
      <c r="H1131" s="15">
        <v>2050</v>
      </c>
      <c r="I1131" s="241" t="s">
        <v>43</v>
      </c>
      <c r="J1131" s="230"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3">
        <f>IF(ISBLANK(INDEX('Policy Characteristics'!F:F,MATCH($C1131,'Policy Characteristics'!$C:$C,0))),"",INDEX('Policy Characteristics'!F:F,MATCH($C1131,'Policy Characteristics'!$C:$C,0)))</f>
        <v>0</v>
      </c>
      <c r="M1131" s="233">
        <f>IF(ISBLANK(INDEX('Policy Characteristics'!G:G,MATCH($C1131,'Policy Characteristics'!$C:$C,0))),"",INDEX('Policy Characteristics'!G:G,MATCH($C1131,'Policy Characteristics'!$C:$C,0)))</f>
        <v>1</v>
      </c>
      <c r="N1131" s="233">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28"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1302</v>
      </c>
      <c r="E1132" t="s">
        <v>1687</v>
      </c>
      <c r="F1132" t="s">
        <v>1266</v>
      </c>
      <c r="G1132" s="88" t="s">
        <v>1694</v>
      </c>
      <c r="H1132" s="15">
        <v>2051</v>
      </c>
      <c r="I1132" s="241" t="s">
        <v>43</v>
      </c>
      <c r="J1132" s="230"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3">
        <f>IF(ISBLANK(INDEX('Policy Characteristics'!F:F,MATCH($C1132,'Policy Characteristics'!$C:$C,0))),"",INDEX('Policy Characteristics'!F:F,MATCH($C1132,'Policy Characteristics'!$C:$C,0)))</f>
        <v>0</v>
      </c>
      <c r="M1132" s="233">
        <f>IF(ISBLANK(INDEX('Policy Characteristics'!G:G,MATCH($C1132,'Policy Characteristics'!$C:$C,0))),"",INDEX('Policy Characteristics'!G:G,MATCH($C1132,'Policy Characteristics'!$C:$C,0)))</f>
        <v>1</v>
      </c>
      <c r="N1132" s="233">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28"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1302</v>
      </c>
      <c r="E1133" t="s">
        <v>1688</v>
      </c>
      <c r="F1133" t="s">
        <v>1266</v>
      </c>
      <c r="G1133" s="88" t="s">
        <v>1695</v>
      </c>
      <c r="H1133" s="15">
        <v>2052</v>
      </c>
      <c r="I1133" s="241" t="s">
        <v>43</v>
      </c>
      <c r="J1133" s="230"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3">
        <f>IF(ISBLANK(INDEX('Policy Characteristics'!F:F,MATCH($C1133,'Policy Characteristics'!$C:$C,0))),"",INDEX('Policy Characteristics'!F:F,MATCH($C1133,'Policy Characteristics'!$C:$C,0)))</f>
        <v>0</v>
      </c>
      <c r="M1133" s="233">
        <f>IF(ISBLANK(INDEX('Policy Characteristics'!G:G,MATCH($C1133,'Policy Characteristics'!$C:$C,0))),"",INDEX('Policy Characteristics'!G:G,MATCH($C1133,'Policy Characteristics'!$C:$C,0)))</f>
        <v>1</v>
      </c>
      <c r="N1133" s="233">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28"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1302</v>
      </c>
      <c r="E1134" t="s">
        <v>1689</v>
      </c>
      <c r="F1134" t="s">
        <v>1266</v>
      </c>
      <c r="G1134" s="88" t="s">
        <v>1696</v>
      </c>
      <c r="H1134" s="15">
        <v>2053</v>
      </c>
      <c r="I1134" s="241" t="s">
        <v>43</v>
      </c>
      <c r="J1134" s="230"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3">
        <f>IF(ISBLANK(INDEX('Policy Characteristics'!F:F,MATCH($C1134,'Policy Characteristics'!$C:$C,0))),"",INDEX('Policy Characteristics'!F:F,MATCH($C1134,'Policy Characteristics'!$C:$C,0)))</f>
        <v>0</v>
      </c>
      <c r="M1134" s="233">
        <f>IF(ISBLANK(INDEX('Policy Characteristics'!G:G,MATCH($C1134,'Policy Characteristics'!$C:$C,0))),"",INDEX('Policy Characteristics'!G:G,MATCH($C1134,'Policy Characteristics'!$C:$C,0)))</f>
        <v>1</v>
      </c>
      <c r="N1134" s="233">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28"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1302</v>
      </c>
      <c r="E1135" t="s">
        <v>1690</v>
      </c>
      <c r="F1135" t="s">
        <v>1266</v>
      </c>
      <c r="G1135" s="88" t="s">
        <v>1697</v>
      </c>
      <c r="H1135" s="15">
        <v>2054</v>
      </c>
      <c r="I1135" s="241" t="s">
        <v>44</v>
      </c>
      <c r="J1135" s="230"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3">
        <f>IF(ISBLANK(INDEX('Policy Characteristics'!F:F,MATCH($C1135,'Policy Characteristics'!$C:$C,0))),"",INDEX('Policy Characteristics'!F:F,MATCH($C1135,'Policy Characteristics'!$C:$C,0)))</f>
        <v>0</v>
      </c>
      <c r="M1135" s="233">
        <f>IF(ISBLANK(INDEX('Policy Characteristics'!G:G,MATCH($C1135,'Policy Characteristics'!$C:$C,0))),"",INDEX('Policy Characteristics'!G:G,MATCH($C1135,'Policy Characteristics'!$C:$C,0)))</f>
        <v>1</v>
      </c>
      <c r="N1135" s="233">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28"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1302</v>
      </c>
      <c r="E1136" t="s">
        <v>1691</v>
      </c>
      <c r="F1136" t="s">
        <v>1266</v>
      </c>
      <c r="G1136" s="88" t="s">
        <v>1698</v>
      </c>
      <c r="H1136" s="15">
        <v>2055</v>
      </c>
      <c r="I1136" s="241" t="s">
        <v>44</v>
      </c>
      <c r="J1136" s="230"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3">
        <f>IF(ISBLANK(INDEX('Policy Characteristics'!F:F,MATCH($C1136,'Policy Characteristics'!$C:$C,0))),"",INDEX('Policy Characteristics'!F:F,MATCH($C1136,'Policy Characteristics'!$C:$C,0)))</f>
        <v>0</v>
      </c>
      <c r="M1136" s="233">
        <f>IF(ISBLANK(INDEX('Policy Characteristics'!G:G,MATCH($C1136,'Policy Characteristics'!$C:$C,0))),"",INDEX('Policy Characteristics'!G:G,MATCH($C1136,'Policy Characteristics'!$C:$C,0)))</f>
        <v>1</v>
      </c>
      <c r="N1136" s="233">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28"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1302</v>
      </c>
      <c r="E1137" t="s">
        <v>1692</v>
      </c>
      <c r="F1137" t="s">
        <v>1266</v>
      </c>
      <c r="G1137" s="88" t="s">
        <v>1699</v>
      </c>
      <c r="H1137" s="15">
        <v>2056</v>
      </c>
      <c r="I1137" s="241" t="s">
        <v>44</v>
      </c>
      <c r="J1137" s="230"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3">
        <f>IF(ISBLANK(INDEX('Policy Characteristics'!F:F,MATCH($C1137,'Policy Characteristics'!$C:$C,0))),"",INDEX('Policy Characteristics'!F:F,MATCH($C1137,'Policy Characteristics'!$C:$C,0)))</f>
        <v>0</v>
      </c>
      <c r="M1137" s="233">
        <f>IF(ISBLANK(INDEX('Policy Characteristics'!G:G,MATCH($C1137,'Policy Characteristics'!$C:$C,0))),"",INDEX('Policy Characteristics'!G:G,MATCH($C1137,'Policy Characteristics'!$C:$C,0)))</f>
        <v>1</v>
      </c>
      <c r="N1137" s="233">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28"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1302</v>
      </c>
      <c r="E1138" t="s">
        <v>1828</v>
      </c>
      <c r="F1138" t="s">
        <v>1266</v>
      </c>
      <c r="G1138" s="88" t="s">
        <v>1828</v>
      </c>
      <c r="H1138" s="15">
        <v>2057</v>
      </c>
      <c r="I1138" s="241" t="s">
        <v>44</v>
      </c>
      <c r="J1138" s="230"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3">
        <f>IF(ISBLANK(INDEX('Policy Characteristics'!F:F,MATCH($C1138,'Policy Characteristics'!$C:$C,0))),"",INDEX('Policy Characteristics'!F:F,MATCH($C1138,'Policy Characteristics'!$C:$C,0)))</f>
        <v>0</v>
      </c>
      <c r="M1138" s="233">
        <f>IF(ISBLANK(INDEX('Policy Characteristics'!G:G,MATCH($C1138,'Policy Characteristics'!$C:$C,0))),"",INDEX('Policy Characteristics'!G:G,MATCH($C1138,'Policy Characteristics'!$C:$C,0)))</f>
        <v>1</v>
      </c>
      <c r="N1138" s="233">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28"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1303</v>
      </c>
      <c r="E1139" t="s">
        <v>1686</v>
      </c>
      <c r="F1139" t="s">
        <v>1267</v>
      </c>
      <c r="G1139" s="88" t="s">
        <v>1693</v>
      </c>
      <c r="H1139" s="15">
        <v>2058</v>
      </c>
      <c r="I1139" s="241" t="s">
        <v>43</v>
      </c>
      <c r="J1139" s="230"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3">
        <f>IF(ISBLANK(INDEX('Policy Characteristics'!F:F,MATCH($C1139,'Policy Characteristics'!$C:$C,0))),"",INDEX('Policy Characteristics'!F:F,MATCH($C1139,'Policy Characteristics'!$C:$C,0)))</f>
        <v>0</v>
      </c>
      <c r="M1139" s="233">
        <f>IF(ISBLANK(INDEX('Policy Characteristics'!G:G,MATCH($C1139,'Policy Characteristics'!$C:$C,0))),"",INDEX('Policy Characteristics'!G:G,MATCH($C1139,'Policy Characteristics'!$C:$C,0)))</f>
        <v>1</v>
      </c>
      <c r="N1139" s="233">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28"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1303</v>
      </c>
      <c r="E1140" t="s">
        <v>1687</v>
      </c>
      <c r="F1140" t="s">
        <v>1267</v>
      </c>
      <c r="G1140" s="88" t="s">
        <v>1694</v>
      </c>
      <c r="H1140" s="15">
        <v>2059</v>
      </c>
      <c r="I1140" s="241" t="s">
        <v>43</v>
      </c>
      <c r="J1140" s="230"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3">
        <f>IF(ISBLANK(INDEX('Policy Characteristics'!F:F,MATCH($C1140,'Policy Characteristics'!$C:$C,0))),"",INDEX('Policy Characteristics'!F:F,MATCH($C1140,'Policy Characteristics'!$C:$C,0)))</f>
        <v>0</v>
      </c>
      <c r="M1140" s="233">
        <f>IF(ISBLANK(INDEX('Policy Characteristics'!G:G,MATCH($C1140,'Policy Characteristics'!$C:$C,0))),"",INDEX('Policy Characteristics'!G:G,MATCH($C1140,'Policy Characteristics'!$C:$C,0)))</f>
        <v>1</v>
      </c>
      <c r="N1140" s="233">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28"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1303</v>
      </c>
      <c r="E1141" t="s">
        <v>1688</v>
      </c>
      <c r="F1141" t="s">
        <v>1267</v>
      </c>
      <c r="G1141" s="88" t="s">
        <v>1695</v>
      </c>
      <c r="H1141" s="15">
        <v>2060</v>
      </c>
      <c r="I1141" s="241" t="s">
        <v>44</v>
      </c>
      <c r="J1141" s="230"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3">
        <f>IF(ISBLANK(INDEX('Policy Characteristics'!F:F,MATCH($C1141,'Policy Characteristics'!$C:$C,0))),"",INDEX('Policy Characteristics'!F:F,MATCH($C1141,'Policy Characteristics'!$C:$C,0)))</f>
        <v>0</v>
      </c>
      <c r="M1141" s="233">
        <f>IF(ISBLANK(INDEX('Policy Characteristics'!G:G,MATCH($C1141,'Policy Characteristics'!$C:$C,0))),"",INDEX('Policy Characteristics'!G:G,MATCH($C1141,'Policy Characteristics'!$C:$C,0)))</f>
        <v>1</v>
      </c>
      <c r="N1141" s="233">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28"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1303</v>
      </c>
      <c r="E1142" t="s">
        <v>1689</v>
      </c>
      <c r="F1142" t="s">
        <v>1267</v>
      </c>
      <c r="G1142" s="88" t="s">
        <v>1696</v>
      </c>
      <c r="H1142" s="15">
        <v>2061</v>
      </c>
      <c r="I1142" s="241" t="s">
        <v>44</v>
      </c>
      <c r="J1142" s="230"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3">
        <f>IF(ISBLANK(INDEX('Policy Characteristics'!F:F,MATCH($C1142,'Policy Characteristics'!$C:$C,0))),"",INDEX('Policy Characteristics'!F:F,MATCH($C1142,'Policy Characteristics'!$C:$C,0)))</f>
        <v>0</v>
      </c>
      <c r="M1142" s="233">
        <f>IF(ISBLANK(INDEX('Policy Characteristics'!G:G,MATCH($C1142,'Policy Characteristics'!$C:$C,0))),"",INDEX('Policy Characteristics'!G:G,MATCH($C1142,'Policy Characteristics'!$C:$C,0)))</f>
        <v>1</v>
      </c>
      <c r="N1142" s="233">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28"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1303</v>
      </c>
      <c r="E1143" t="s">
        <v>1690</v>
      </c>
      <c r="F1143" t="s">
        <v>1267</v>
      </c>
      <c r="G1143" s="88" t="s">
        <v>1697</v>
      </c>
      <c r="H1143" s="15">
        <v>2062</v>
      </c>
      <c r="I1143" s="241" t="s">
        <v>44</v>
      </c>
      <c r="J1143" s="230"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3">
        <f>IF(ISBLANK(INDEX('Policy Characteristics'!F:F,MATCH($C1143,'Policy Characteristics'!$C:$C,0))),"",INDEX('Policy Characteristics'!F:F,MATCH($C1143,'Policy Characteristics'!$C:$C,0)))</f>
        <v>0</v>
      </c>
      <c r="M1143" s="233">
        <f>IF(ISBLANK(INDEX('Policy Characteristics'!G:G,MATCH($C1143,'Policy Characteristics'!$C:$C,0))),"",INDEX('Policy Characteristics'!G:G,MATCH($C1143,'Policy Characteristics'!$C:$C,0)))</f>
        <v>1</v>
      </c>
      <c r="N1143" s="233">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28"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1303</v>
      </c>
      <c r="E1144" t="s">
        <v>1691</v>
      </c>
      <c r="F1144" t="s">
        <v>1267</v>
      </c>
      <c r="G1144" s="88" t="s">
        <v>1698</v>
      </c>
      <c r="H1144" s="15">
        <v>2063</v>
      </c>
      <c r="I1144" s="241" t="s">
        <v>44</v>
      </c>
      <c r="J1144" s="230"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3">
        <f>IF(ISBLANK(INDEX('Policy Characteristics'!F:F,MATCH($C1144,'Policy Characteristics'!$C:$C,0))),"",INDEX('Policy Characteristics'!F:F,MATCH($C1144,'Policy Characteristics'!$C:$C,0)))</f>
        <v>0</v>
      </c>
      <c r="M1144" s="233">
        <f>IF(ISBLANK(INDEX('Policy Characteristics'!G:G,MATCH($C1144,'Policy Characteristics'!$C:$C,0))),"",INDEX('Policy Characteristics'!G:G,MATCH($C1144,'Policy Characteristics'!$C:$C,0)))</f>
        <v>1</v>
      </c>
      <c r="N1144" s="233">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28"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1303</v>
      </c>
      <c r="E1145" t="s">
        <v>1692</v>
      </c>
      <c r="F1145" t="s">
        <v>1267</v>
      </c>
      <c r="G1145" s="88" t="s">
        <v>1699</v>
      </c>
      <c r="H1145" s="15">
        <v>2064</v>
      </c>
      <c r="I1145" s="241" t="s">
        <v>44</v>
      </c>
      <c r="J1145" s="230"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3">
        <f>IF(ISBLANK(INDEX('Policy Characteristics'!F:F,MATCH($C1145,'Policy Characteristics'!$C:$C,0))),"",INDEX('Policy Characteristics'!F:F,MATCH($C1145,'Policy Characteristics'!$C:$C,0)))</f>
        <v>0</v>
      </c>
      <c r="M1145" s="233">
        <f>IF(ISBLANK(INDEX('Policy Characteristics'!G:G,MATCH($C1145,'Policy Characteristics'!$C:$C,0))),"",INDEX('Policy Characteristics'!G:G,MATCH($C1145,'Policy Characteristics'!$C:$C,0)))</f>
        <v>1</v>
      </c>
      <c r="N1145" s="233">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28"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1303</v>
      </c>
      <c r="E1146" t="s">
        <v>1828</v>
      </c>
      <c r="F1146" t="s">
        <v>1267</v>
      </c>
      <c r="G1146" s="88" t="s">
        <v>1828</v>
      </c>
      <c r="H1146" s="15">
        <v>2065</v>
      </c>
      <c r="I1146" s="241" t="s">
        <v>44</v>
      </c>
      <c r="J1146" s="230"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3">
        <f>IF(ISBLANK(INDEX('Policy Characteristics'!F:F,MATCH($C1146,'Policy Characteristics'!$C:$C,0))),"",INDEX('Policy Characteristics'!F:F,MATCH($C1146,'Policy Characteristics'!$C:$C,0)))</f>
        <v>0</v>
      </c>
      <c r="M1146" s="233">
        <f>IF(ISBLANK(INDEX('Policy Characteristics'!G:G,MATCH($C1146,'Policy Characteristics'!$C:$C,0))),"",INDEX('Policy Characteristics'!G:G,MATCH($C1146,'Policy Characteristics'!$C:$C,0)))</f>
        <v>1</v>
      </c>
      <c r="N1146" s="233">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28"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1304</v>
      </c>
      <c r="E1147" t="s">
        <v>1686</v>
      </c>
      <c r="F1147" t="s">
        <v>1268</v>
      </c>
      <c r="G1147" s="88" t="s">
        <v>1693</v>
      </c>
      <c r="H1147" s="15">
        <v>2066</v>
      </c>
      <c r="I1147" s="241" t="s">
        <v>43</v>
      </c>
      <c r="J1147" s="230"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3">
        <f>IF(ISBLANK(INDEX('Policy Characteristics'!F:F,MATCH($C1147,'Policy Characteristics'!$C:$C,0))),"",INDEX('Policy Characteristics'!F:F,MATCH($C1147,'Policy Characteristics'!$C:$C,0)))</f>
        <v>0</v>
      </c>
      <c r="M1147" s="233">
        <f>IF(ISBLANK(INDEX('Policy Characteristics'!G:G,MATCH($C1147,'Policy Characteristics'!$C:$C,0))),"",INDEX('Policy Characteristics'!G:G,MATCH($C1147,'Policy Characteristics'!$C:$C,0)))</f>
        <v>1</v>
      </c>
      <c r="N1147" s="233">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28"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1304</v>
      </c>
      <c r="E1148" t="s">
        <v>1687</v>
      </c>
      <c r="F1148" t="s">
        <v>1268</v>
      </c>
      <c r="G1148" s="88" t="s">
        <v>1694</v>
      </c>
      <c r="H1148" s="15">
        <v>2067</v>
      </c>
      <c r="I1148" s="241" t="s">
        <v>43</v>
      </c>
      <c r="J1148" s="230"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3">
        <f>IF(ISBLANK(INDEX('Policy Characteristics'!F:F,MATCH($C1148,'Policy Characteristics'!$C:$C,0))),"",INDEX('Policy Characteristics'!F:F,MATCH($C1148,'Policy Characteristics'!$C:$C,0)))</f>
        <v>0</v>
      </c>
      <c r="M1148" s="233">
        <f>IF(ISBLANK(INDEX('Policy Characteristics'!G:G,MATCH($C1148,'Policy Characteristics'!$C:$C,0))),"",INDEX('Policy Characteristics'!G:G,MATCH($C1148,'Policy Characteristics'!$C:$C,0)))</f>
        <v>1</v>
      </c>
      <c r="N1148" s="233">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28"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1304</v>
      </c>
      <c r="E1149" t="s">
        <v>1688</v>
      </c>
      <c r="F1149" t="s">
        <v>1268</v>
      </c>
      <c r="G1149" s="88" t="s">
        <v>1695</v>
      </c>
      <c r="H1149" s="15">
        <v>2068</v>
      </c>
      <c r="I1149" s="241" t="s">
        <v>43</v>
      </c>
      <c r="J1149" s="230"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3">
        <f>IF(ISBLANK(INDEX('Policy Characteristics'!F:F,MATCH($C1149,'Policy Characteristics'!$C:$C,0))),"",INDEX('Policy Characteristics'!F:F,MATCH($C1149,'Policy Characteristics'!$C:$C,0)))</f>
        <v>0</v>
      </c>
      <c r="M1149" s="233">
        <f>IF(ISBLANK(INDEX('Policy Characteristics'!G:G,MATCH($C1149,'Policy Characteristics'!$C:$C,0))),"",INDEX('Policy Characteristics'!G:G,MATCH($C1149,'Policy Characteristics'!$C:$C,0)))</f>
        <v>1</v>
      </c>
      <c r="N1149" s="233">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28"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1304</v>
      </c>
      <c r="E1150" t="s">
        <v>1689</v>
      </c>
      <c r="F1150" t="s">
        <v>1268</v>
      </c>
      <c r="G1150" s="88" t="s">
        <v>1696</v>
      </c>
      <c r="H1150" s="15">
        <v>2069</v>
      </c>
      <c r="I1150" s="241" t="s">
        <v>44</v>
      </c>
      <c r="J1150" s="230"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3">
        <f>IF(ISBLANK(INDEX('Policy Characteristics'!F:F,MATCH($C1150,'Policy Characteristics'!$C:$C,0))),"",INDEX('Policy Characteristics'!F:F,MATCH($C1150,'Policy Characteristics'!$C:$C,0)))</f>
        <v>0</v>
      </c>
      <c r="M1150" s="233">
        <f>IF(ISBLANK(INDEX('Policy Characteristics'!G:G,MATCH($C1150,'Policy Characteristics'!$C:$C,0))),"",INDEX('Policy Characteristics'!G:G,MATCH($C1150,'Policy Characteristics'!$C:$C,0)))</f>
        <v>1</v>
      </c>
      <c r="N1150" s="233">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28"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1304</v>
      </c>
      <c r="E1151" t="s">
        <v>1690</v>
      </c>
      <c r="F1151" t="s">
        <v>1268</v>
      </c>
      <c r="G1151" s="88" t="s">
        <v>1697</v>
      </c>
      <c r="H1151" s="15">
        <v>2070</v>
      </c>
      <c r="I1151" s="241" t="s">
        <v>43</v>
      </c>
      <c r="J1151" s="230"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3">
        <f>IF(ISBLANK(INDEX('Policy Characteristics'!F:F,MATCH($C1151,'Policy Characteristics'!$C:$C,0))),"",INDEX('Policy Characteristics'!F:F,MATCH($C1151,'Policy Characteristics'!$C:$C,0)))</f>
        <v>0</v>
      </c>
      <c r="M1151" s="233">
        <f>IF(ISBLANK(INDEX('Policy Characteristics'!G:G,MATCH($C1151,'Policy Characteristics'!$C:$C,0))),"",INDEX('Policy Characteristics'!G:G,MATCH($C1151,'Policy Characteristics'!$C:$C,0)))</f>
        <v>1</v>
      </c>
      <c r="N1151" s="233">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28"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1304</v>
      </c>
      <c r="E1152" t="s">
        <v>1691</v>
      </c>
      <c r="F1152" t="s">
        <v>1268</v>
      </c>
      <c r="G1152" s="88" t="s">
        <v>1698</v>
      </c>
      <c r="H1152" s="15">
        <v>2071</v>
      </c>
      <c r="I1152" s="241" t="s">
        <v>43</v>
      </c>
      <c r="J1152" s="230"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3">
        <f>IF(ISBLANK(INDEX('Policy Characteristics'!F:F,MATCH($C1152,'Policy Characteristics'!$C:$C,0))),"",INDEX('Policy Characteristics'!F:F,MATCH($C1152,'Policy Characteristics'!$C:$C,0)))</f>
        <v>0</v>
      </c>
      <c r="M1152" s="233">
        <f>IF(ISBLANK(INDEX('Policy Characteristics'!G:G,MATCH($C1152,'Policy Characteristics'!$C:$C,0))),"",INDEX('Policy Characteristics'!G:G,MATCH($C1152,'Policy Characteristics'!$C:$C,0)))</f>
        <v>1</v>
      </c>
      <c r="N1152" s="233">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28"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1304</v>
      </c>
      <c r="E1153" t="s">
        <v>1692</v>
      </c>
      <c r="F1153" t="s">
        <v>1268</v>
      </c>
      <c r="G1153" s="88" t="s">
        <v>1699</v>
      </c>
      <c r="H1153" s="15">
        <v>2072</v>
      </c>
      <c r="I1153" s="241" t="s">
        <v>44</v>
      </c>
      <c r="J1153" s="230"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3">
        <f>IF(ISBLANK(INDEX('Policy Characteristics'!F:F,MATCH($C1153,'Policy Characteristics'!$C:$C,0))),"",INDEX('Policy Characteristics'!F:F,MATCH($C1153,'Policy Characteristics'!$C:$C,0)))</f>
        <v>0</v>
      </c>
      <c r="M1153" s="233">
        <f>IF(ISBLANK(INDEX('Policy Characteristics'!G:G,MATCH($C1153,'Policy Characteristics'!$C:$C,0))),"",INDEX('Policy Characteristics'!G:G,MATCH($C1153,'Policy Characteristics'!$C:$C,0)))</f>
        <v>1</v>
      </c>
      <c r="N1153" s="233">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28"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1304</v>
      </c>
      <c r="E1154" t="s">
        <v>1828</v>
      </c>
      <c r="F1154" t="s">
        <v>1268</v>
      </c>
      <c r="G1154" s="88" t="s">
        <v>1828</v>
      </c>
      <c r="H1154" s="15">
        <v>2073</v>
      </c>
      <c r="I1154" s="241" t="s">
        <v>43</v>
      </c>
      <c r="J1154" s="230"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3">
        <f>IF(ISBLANK(INDEX('Policy Characteristics'!F:F,MATCH($C1154,'Policy Characteristics'!$C:$C,0))),"",INDEX('Policy Characteristics'!F:F,MATCH($C1154,'Policy Characteristics'!$C:$C,0)))</f>
        <v>0</v>
      </c>
      <c r="M1154" s="233">
        <f>IF(ISBLANK(INDEX('Policy Characteristics'!G:G,MATCH($C1154,'Policy Characteristics'!$C:$C,0))),"",INDEX('Policy Characteristics'!G:G,MATCH($C1154,'Policy Characteristics'!$C:$C,0)))</f>
        <v>1</v>
      </c>
      <c r="N1154" s="233">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28"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1305</v>
      </c>
      <c r="E1155" t="s">
        <v>1686</v>
      </c>
      <c r="F1155" t="s">
        <v>1269</v>
      </c>
      <c r="G1155" s="88" t="s">
        <v>1693</v>
      </c>
      <c r="H1155" s="15">
        <v>2074</v>
      </c>
      <c r="I1155" s="241" t="s">
        <v>43</v>
      </c>
      <c r="J1155" s="230"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3">
        <f>IF(ISBLANK(INDEX('Policy Characteristics'!F:F,MATCH($C1155,'Policy Characteristics'!$C:$C,0))),"",INDEX('Policy Characteristics'!F:F,MATCH($C1155,'Policy Characteristics'!$C:$C,0)))</f>
        <v>0</v>
      </c>
      <c r="M1155" s="233">
        <f>IF(ISBLANK(INDEX('Policy Characteristics'!G:G,MATCH($C1155,'Policy Characteristics'!$C:$C,0))),"",INDEX('Policy Characteristics'!G:G,MATCH($C1155,'Policy Characteristics'!$C:$C,0)))</f>
        <v>1</v>
      </c>
      <c r="N1155" s="233">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28"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1305</v>
      </c>
      <c r="E1156" t="s">
        <v>1687</v>
      </c>
      <c r="F1156" t="s">
        <v>1269</v>
      </c>
      <c r="G1156" s="88" t="s">
        <v>1694</v>
      </c>
      <c r="H1156" s="15">
        <v>2075</v>
      </c>
      <c r="I1156" s="241" t="s">
        <v>43</v>
      </c>
      <c r="J1156" s="230"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3">
        <f>IF(ISBLANK(INDEX('Policy Characteristics'!F:F,MATCH($C1156,'Policy Characteristics'!$C:$C,0))),"",INDEX('Policy Characteristics'!F:F,MATCH($C1156,'Policy Characteristics'!$C:$C,0)))</f>
        <v>0</v>
      </c>
      <c r="M1156" s="233">
        <f>IF(ISBLANK(INDEX('Policy Characteristics'!G:G,MATCH($C1156,'Policy Characteristics'!$C:$C,0))),"",INDEX('Policy Characteristics'!G:G,MATCH($C1156,'Policy Characteristics'!$C:$C,0)))</f>
        <v>1</v>
      </c>
      <c r="N1156" s="233">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28"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1305</v>
      </c>
      <c r="E1157" t="s">
        <v>1688</v>
      </c>
      <c r="F1157" t="s">
        <v>1269</v>
      </c>
      <c r="G1157" s="88" t="s">
        <v>1695</v>
      </c>
      <c r="H1157" s="15">
        <v>2076</v>
      </c>
      <c r="I1157" s="241" t="s">
        <v>43</v>
      </c>
      <c r="J1157" s="230"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3">
        <f>IF(ISBLANK(INDEX('Policy Characteristics'!F:F,MATCH($C1157,'Policy Characteristics'!$C:$C,0))),"",INDEX('Policy Characteristics'!F:F,MATCH($C1157,'Policy Characteristics'!$C:$C,0)))</f>
        <v>0</v>
      </c>
      <c r="M1157" s="233">
        <f>IF(ISBLANK(INDEX('Policy Characteristics'!G:G,MATCH($C1157,'Policy Characteristics'!$C:$C,0))),"",INDEX('Policy Characteristics'!G:G,MATCH($C1157,'Policy Characteristics'!$C:$C,0)))</f>
        <v>1</v>
      </c>
      <c r="N1157" s="233">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28"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1305</v>
      </c>
      <c r="E1158" t="s">
        <v>1689</v>
      </c>
      <c r="F1158" t="s">
        <v>1269</v>
      </c>
      <c r="G1158" s="88" t="s">
        <v>1696</v>
      </c>
      <c r="H1158" s="15">
        <v>2077</v>
      </c>
      <c r="I1158" s="241" t="s">
        <v>44</v>
      </c>
      <c r="J1158" s="230"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3">
        <f>IF(ISBLANK(INDEX('Policy Characteristics'!F:F,MATCH($C1158,'Policy Characteristics'!$C:$C,0))),"",INDEX('Policy Characteristics'!F:F,MATCH($C1158,'Policy Characteristics'!$C:$C,0)))</f>
        <v>0</v>
      </c>
      <c r="M1158" s="233">
        <f>IF(ISBLANK(INDEX('Policy Characteristics'!G:G,MATCH($C1158,'Policy Characteristics'!$C:$C,0))),"",INDEX('Policy Characteristics'!G:G,MATCH($C1158,'Policy Characteristics'!$C:$C,0)))</f>
        <v>1</v>
      </c>
      <c r="N1158" s="233">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28"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1305</v>
      </c>
      <c r="E1159" t="s">
        <v>1690</v>
      </c>
      <c r="F1159" t="s">
        <v>1269</v>
      </c>
      <c r="G1159" s="88" t="s">
        <v>1697</v>
      </c>
      <c r="H1159" s="15">
        <v>2078</v>
      </c>
      <c r="I1159" s="241" t="s">
        <v>44</v>
      </c>
      <c r="J1159" s="230"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3">
        <f>IF(ISBLANK(INDEX('Policy Characteristics'!F:F,MATCH($C1159,'Policy Characteristics'!$C:$C,0))),"",INDEX('Policy Characteristics'!F:F,MATCH($C1159,'Policy Characteristics'!$C:$C,0)))</f>
        <v>0</v>
      </c>
      <c r="M1159" s="233">
        <f>IF(ISBLANK(INDEX('Policy Characteristics'!G:G,MATCH($C1159,'Policy Characteristics'!$C:$C,0))),"",INDEX('Policy Characteristics'!G:G,MATCH($C1159,'Policy Characteristics'!$C:$C,0)))</f>
        <v>1</v>
      </c>
      <c r="N1159" s="233">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28"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1305</v>
      </c>
      <c r="E1160" t="s">
        <v>1691</v>
      </c>
      <c r="F1160" t="s">
        <v>1269</v>
      </c>
      <c r="G1160" s="88" t="s">
        <v>1698</v>
      </c>
      <c r="H1160" s="15">
        <v>2079</v>
      </c>
      <c r="I1160" s="241" t="s">
        <v>43</v>
      </c>
      <c r="J1160" s="230"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3">
        <f>IF(ISBLANK(INDEX('Policy Characteristics'!F:F,MATCH($C1160,'Policy Characteristics'!$C:$C,0))),"",INDEX('Policy Characteristics'!F:F,MATCH($C1160,'Policy Characteristics'!$C:$C,0)))</f>
        <v>0</v>
      </c>
      <c r="M1160" s="233">
        <f>IF(ISBLANK(INDEX('Policy Characteristics'!G:G,MATCH($C1160,'Policy Characteristics'!$C:$C,0))),"",INDEX('Policy Characteristics'!G:G,MATCH($C1160,'Policy Characteristics'!$C:$C,0)))</f>
        <v>1</v>
      </c>
      <c r="N1160" s="233">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28"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1305</v>
      </c>
      <c r="E1161" t="s">
        <v>1692</v>
      </c>
      <c r="F1161" t="s">
        <v>1269</v>
      </c>
      <c r="G1161" s="88" t="s">
        <v>1699</v>
      </c>
      <c r="H1161" s="15">
        <v>2080</v>
      </c>
      <c r="I1161" s="241" t="s">
        <v>44</v>
      </c>
      <c r="J1161" s="230"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3">
        <f>IF(ISBLANK(INDEX('Policy Characteristics'!F:F,MATCH($C1161,'Policy Characteristics'!$C:$C,0))),"",INDEX('Policy Characteristics'!F:F,MATCH($C1161,'Policy Characteristics'!$C:$C,0)))</f>
        <v>0</v>
      </c>
      <c r="M1161" s="233">
        <f>IF(ISBLANK(INDEX('Policy Characteristics'!G:G,MATCH($C1161,'Policy Characteristics'!$C:$C,0))),"",INDEX('Policy Characteristics'!G:G,MATCH($C1161,'Policy Characteristics'!$C:$C,0)))</f>
        <v>1</v>
      </c>
      <c r="N1161" s="233">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28"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1305</v>
      </c>
      <c r="E1162" t="s">
        <v>1828</v>
      </c>
      <c r="F1162" t="s">
        <v>1269</v>
      </c>
      <c r="G1162" s="88" t="s">
        <v>1828</v>
      </c>
      <c r="H1162" s="15">
        <v>2081</v>
      </c>
      <c r="I1162" s="241" t="s">
        <v>44</v>
      </c>
      <c r="J1162" s="230"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3">
        <f>IF(ISBLANK(INDEX('Policy Characteristics'!F:F,MATCH($C1162,'Policy Characteristics'!$C:$C,0))),"",INDEX('Policy Characteristics'!F:F,MATCH($C1162,'Policy Characteristics'!$C:$C,0)))</f>
        <v>0</v>
      </c>
      <c r="M1162" s="233">
        <f>IF(ISBLANK(INDEX('Policy Characteristics'!G:G,MATCH($C1162,'Policy Characteristics'!$C:$C,0))),"",INDEX('Policy Characteristics'!G:G,MATCH($C1162,'Policy Characteristics'!$C:$C,0)))</f>
        <v>1</v>
      </c>
      <c r="N1162" s="233">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28"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1306</v>
      </c>
      <c r="E1163" t="s">
        <v>1686</v>
      </c>
      <c r="F1163" t="s">
        <v>1270</v>
      </c>
      <c r="G1163" s="88" t="s">
        <v>1693</v>
      </c>
      <c r="H1163" s="15">
        <v>2082</v>
      </c>
      <c r="I1163" s="241" t="s">
        <v>43</v>
      </c>
      <c r="J1163" s="230"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3">
        <f>IF(ISBLANK(INDEX('Policy Characteristics'!F:F,MATCH($C1163,'Policy Characteristics'!$C:$C,0))),"",INDEX('Policy Characteristics'!F:F,MATCH($C1163,'Policy Characteristics'!$C:$C,0)))</f>
        <v>0</v>
      </c>
      <c r="M1163" s="233">
        <f>IF(ISBLANK(INDEX('Policy Characteristics'!G:G,MATCH($C1163,'Policy Characteristics'!$C:$C,0))),"",INDEX('Policy Characteristics'!G:G,MATCH($C1163,'Policy Characteristics'!$C:$C,0)))</f>
        <v>1</v>
      </c>
      <c r="N1163" s="233">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28"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1306</v>
      </c>
      <c r="E1164" t="s">
        <v>1687</v>
      </c>
      <c r="F1164" t="s">
        <v>1270</v>
      </c>
      <c r="G1164" s="88" t="s">
        <v>1694</v>
      </c>
      <c r="H1164" s="15">
        <v>2083</v>
      </c>
      <c r="I1164" s="241" t="s">
        <v>43</v>
      </c>
      <c r="J1164" s="230"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3">
        <f>IF(ISBLANK(INDEX('Policy Characteristics'!F:F,MATCH($C1164,'Policy Characteristics'!$C:$C,0))),"",INDEX('Policy Characteristics'!F:F,MATCH($C1164,'Policy Characteristics'!$C:$C,0)))</f>
        <v>0</v>
      </c>
      <c r="M1164" s="233">
        <f>IF(ISBLANK(INDEX('Policy Characteristics'!G:G,MATCH($C1164,'Policy Characteristics'!$C:$C,0))),"",INDEX('Policy Characteristics'!G:G,MATCH($C1164,'Policy Characteristics'!$C:$C,0)))</f>
        <v>1</v>
      </c>
      <c r="N1164" s="233">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28"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1306</v>
      </c>
      <c r="E1165" t="s">
        <v>1688</v>
      </c>
      <c r="F1165" t="s">
        <v>1270</v>
      </c>
      <c r="G1165" s="88" t="s">
        <v>1695</v>
      </c>
      <c r="H1165" s="15">
        <v>2084</v>
      </c>
      <c r="I1165" s="241" t="s">
        <v>43</v>
      </c>
      <c r="J1165" s="230"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3">
        <f>IF(ISBLANK(INDEX('Policy Characteristics'!F:F,MATCH($C1165,'Policy Characteristics'!$C:$C,0))),"",INDEX('Policy Characteristics'!F:F,MATCH($C1165,'Policy Characteristics'!$C:$C,0)))</f>
        <v>0</v>
      </c>
      <c r="M1165" s="233">
        <f>IF(ISBLANK(INDEX('Policy Characteristics'!G:G,MATCH($C1165,'Policy Characteristics'!$C:$C,0))),"",INDEX('Policy Characteristics'!G:G,MATCH($C1165,'Policy Characteristics'!$C:$C,0)))</f>
        <v>1</v>
      </c>
      <c r="N1165" s="233">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28"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1306</v>
      </c>
      <c r="E1166" t="s">
        <v>1689</v>
      </c>
      <c r="F1166" t="s">
        <v>1270</v>
      </c>
      <c r="G1166" s="88" t="s">
        <v>1696</v>
      </c>
      <c r="H1166" s="15">
        <v>2085</v>
      </c>
      <c r="I1166" s="241" t="s">
        <v>44</v>
      </c>
      <c r="J1166" s="230"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3">
        <f>IF(ISBLANK(INDEX('Policy Characteristics'!F:F,MATCH($C1166,'Policy Characteristics'!$C:$C,0))),"",INDEX('Policy Characteristics'!F:F,MATCH($C1166,'Policy Characteristics'!$C:$C,0)))</f>
        <v>0</v>
      </c>
      <c r="M1166" s="233">
        <f>IF(ISBLANK(INDEX('Policy Characteristics'!G:G,MATCH($C1166,'Policy Characteristics'!$C:$C,0))),"",INDEX('Policy Characteristics'!G:G,MATCH($C1166,'Policy Characteristics'!$C:$C,0)))</f>
        <v>1</v>
      </c>
      <c r="N1166" s="233">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28"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1306</v>
      </c>
      <c r="E1167" t="s">
        <v>1690</v>
      </c>
      <c r="F1167" t="s">
        <v>1270</v>
      </c>
      <c r="G1167" s="88" t="s">
        <v>1697</v>
      </c>
      <c r="H1167" s="15">
        <v>2086</v>
      </c>
      <c r="I1167" s="241" t="s">
        <v>44</v>
      </c>
      <c r="J1167" s="230"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3">
        <f>IF(ISBLANK(INDEX('Policy Characteristics'!F:F,MATCH($C1167,'Policy Characteristics'!$C:$C,0))),"",INDEX('Policy Characteristics'!F:F,MATCH($C1167,'Policy Characteristics'!$C:$C,0)))</f>
        <v>0</v>
      </c>
      <c r="M1167" s="233">
        <f>IF(ISBLANK(INDEX('Policy Characteristics'!G:G,MATCH($C1167,'Policy Characteristics'!$C:$C,0))),"",INDEX('Policy Characteristics'!G:G,MATCH($C1167,'Policy Characteristics'!$C:$C,0)))</f>
        <v>1</v>
      </c>
      <c r="N1167" s="233">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28"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1306</v>
      </c>
      <c r="E1168" t="s">
        <v>1691</v>
      </c>
      <c r="F1168" t="s">
        <v>1270</v>
      </c>
      <c r="G1168" s="88" t="s">
        <v>1698</v>
      </c>
      <c r="H1168" s="15">
        <v>2087</v>
      </c>
      <c r="I1168" s="241" t="s">
        <v>43</v>
      </c>
      <c r="J1168" s="230"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3">
        <f>IF(ISBLANK(INDEX('Policy Characteristics'!F:F,MATCH($C1168,'Policy Characteristics'!$C:$C,0))),"",INDEX('Policy Characteristics'!F:F,MATCH($C1168,'Policy Characteristics'!$C:$C,0)))</f>
        <v>0</v>
      </c>
      <c r="M1168" s="233">
        <f>IF(ISBLANK(INDEX('Policy Characteristics'!G:G,MATCH($C1168,'Policy Characteristics'!$C:$C,0))),"",INDEX('Policy Characteristics'!G:G,MATCH($C1168,'Policy Characteristics'!$C:$C,0)))</f>
        <v>1</v>
      </c>
      <c r="N1168" s="233">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28"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1306</v>
      </c>
      <c r="E1169" t="s">
        <v>1692</v>
      </c>
      <c r="F1169" t="s">
        <v>1270</v>
      </c>
      <c r="G1169" s="88" t="s">
        <v>1699</v>
      </c>
      <c r="H1169" s="15">
        <v>2088</v>
      </c>
      <c r="I1169" s="241" t="s">
        <v>44</v>
      </c>
      <c r="J1169" s="230"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3">
        <f>IF(ISBLANK(INDEX('Policy Characteristics'!F:F,MATCH($C1169,'Policy Characteristics'!$C:$C,0))),"",INDEX('Policy Characteristics'!F:F,MATCH($C1169,'Policy Characteristics'!$C:$C,0)))</f>
        <v>0</v>
      </c>
      <c r="M1169" s="233">
        <f>IF(ISBLANK(INDEX('Policy Characteristics'!G:G,MATCH($C1169,'Policy Characteristics'!$C:$C,0))),"",INDEX('Policy Characteristics'!G:G,MATCH($C1169,'Policy Characteristics'!$C:$C,0)))</f>
        <v>1</v>
      </c>
      <c r="N1169" s="233">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28"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1306</v>
      </c>
      <c r="E1170" t="s">
        <v>1828</v>
      </c>
      <c r="F1170" t="s">
        <v>1270</v>
      </c>
      <c r="G1170" s="88" t="s">
        <v>1828</v>
      </c>
      <c r="H1170" s="15">
        <v>2089</v>
      </c>
      <c r="I1170" s="241" t="s">
        <v>43</v>
      </c>
      <c r="J1170" s="230"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3">
        <f>IF(ISBLANK(INDEX('Policy Characteristics'!F:F,MATCH($C1170,'Policy Characteristics'!$C:$C,0))),"",INDEX('Policy Characteristics'!F:F,MATCH($C1170,'Policy Characteristics'!$C:$C,0)))</f>
        <v>0</v>
      </c>
      <c r="M1170" s="233">
        <f>IF(ISBLANK(INDEX('Policy Characteristics'!G:G,MATCH($C1170,'Policy Characteristics'!$C:$C,0))),"",INDEX('Policy Characteristics'!G:G,MATCH($C1170,'Policy Characteristics'!$C:$C,0)))</f>
        <v>1</v>
      </c>
      <c r="N1170" s="233">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28"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1307</v>
      </c>
      <c r="E1171" t="s">
        <v>1686</v>
      </c>
      <c r="F1171" t="s">
        <v>1271</v>
      </c>
      <c r="G1171" s="88" t="s">
        <v>1693</v>
      </c>
      <c r="H1171" s="15">
        <v>2090</v>
      </c>
      <c r="I1171" s="241" t="s">
        <v>43</v>
      </c>
      <c r="J1171" s="230"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3">
        <f>IF(ISBLANK(INDEX('Policy Characteristics'!F:F,MATCH($C1171,'Policy Characteristics'!$C:$C,0))),"",INDEX('Policy Characteristics'!F:F,MATCH($C1171,'Policy Characteristics'!$C:$C,0)))</f>
        <v>0</v>
      </c>
      <c r="M1171" s="233">
        <f>IF(ISBLANK(INDEX('Policy Characteristics'!G:G,MATCH($C1171,'Policy Characteristics'!$C:$C,0))),"",INDEX('Policy Characteristics'!G:G,MATCH($C1171,'Policy Characteristics'!$C:$C,0)))</f>
        <v>1</v>
      </c>
      <c r="N1171" s="233">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28"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1307</v>
      </c>
      <c r="E1172" t="s">
        <v>1687</v>
      </c>
      <c r="F1172" t="s">
        <v>1271</v>
      </c>
      <c r="G1172" s="88" t="s">
        <v>1694</v>
      </c>
      <c r="H1172" s="15">
        <v>2091</v>
      </c>
      <c r="I1172" s="241" t="s">
        <v>43</v>
      </c>
      <c r="J1172" s="230"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3">
        <f>IF(ISBLANK(INDEX('Policy Characteristics'!F:F,MATCH($C1172,'Policy Characteristics'!$C:$C,0))),"",INDEX('Policy Characteristics'!F:F,MATCH($C1172,'Policy Characteristics'!$C:$C,0)))</f>
        <v>0</v>
      </c>
      <c r="M1172" s="233">
        <f>IF(ISBLANK(INDEX('Policy Characteristics'!G:G,MATCH($C1172,'Policy Characteristics'!$C:$C,0))),"",INDEX('Policy Characteristics'!G:G,MATCH($C1172,'Policy Characteristics'!$C:$C,0)))</f>
        <v>1</v>
      </c>
      <c r="N1172" s="233">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28"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1307</v>
      </c>
      <c r="E1173" t="s">
        <v>1688</v>
      </c>
      <c r="F1173" t="s">
        <v>1271</v>
      </c>
      <c r="G1173" s="88" t="s">
        <v>1695</v>
      </c>
      <c r="H1173" s="15">
        <v>2092</v>
      </c>
      <c r="I1173" s="241" t="s">
        <v>43</v>
      </c>
      <c r="J1173" s="230"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3">
        <f>IF(ISBLANK(INDEX('Policy Characteristics'!F:F,MATCH($C1173,'Policy Characteristics'!$C:$C,0))),"",INDEX('Policy Characteristics'!F:F,MATCH($C1173,'Policy Characteristics'!$C:$C,0)))</f>
        <v>0</v>
      </c>
      <c r="M1173" s="233">
        <f>IF(ISBLANK(INDEX('Policy Characteristics'!G:G,MATCH($C1173,'Policy Characteristics'!$C:$C,0))),"",INDEX('Policy Characteristics'!G:G,MATCH($C1173,'Policy Characteristics'!$C:$C,0)))</f>
        <v>1</v>
      </c>
      <c r="N1173" s="233">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28"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1307</v>
      </c>
      <c r="E1174" t="s">
        <v>1689</v>
      </c>
      <c r="F1174" t="s">
        <v>1271</v>
      </c>
      <c r="G1174" s="88" t="s">
        <v>1696</v>
      </c>
      <c r="H1174" s="15">
        <v>2093</v>
      </c>
      <c r="I1174" s="241" t="s">
        <v>43</v>
      </c>
      <c r="J1174" s="230"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3">
        <f>IF(ISBLANK(INDEX('Policy Characteristics'!F:F,MATCH($C1174,'Policy Characteristics'!$C:$C,0))),"",INDEX('Policy Characteristics'!F:F,MATCH($C1174,'Policy Characteristics'!$C:$C,0)))</f>
        <v>0</v>
      </c>
      <c r="M1174" s="233">
        <f>IF(ISBLANK(INDEX('Policy Characteristics'!G:G,MATCH($C1174,'Policy Characteristics'!$C:$C,0))),"",INDEX('Policy Characteristics'!G:G,MATCH($C1174,'Policy Characteristics'!$C:$C,0)))</f>
        <v>1</v>
      </c>
      <c r="N1174" s="233">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28"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1307</v>
      </c>
      <c r="E1175" t="s">
        <v>1690</v>
      </c>
      <c r="F1175" t="s">
        <v>1271</v>
      </c>
      <c r="G1175" s="88" t="s">
        <v>1697</v>
      </c>
      <c r="H1175" s="15">
        <v>2094</v>
      </c>
      <c r="I1175" s="241" t="s">
        <v>44</v>
      </c>
      <c r="J1175" s="230"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3">
        <f>IF(ISBLANK(INDEX('Policy Characteristics'!F:F,MATCH($C1175,'Policy Characteristics'!$C:$C,0))),"",INDEX('Policy Characteristics'!F:F,MATCH($C1175,'Policy Characteristics'!$C:$C,0)))</f>
        <v>0</v>
      </c>
      <c r="M1175" s="233">
        <f>IF(ISBLANK(INDEX('Policy Characteristics'!G:G,MATCH($C1175,'Policy Characteristics'!$C:$C,0))),"",INDEX('Policy Characteristics'!G:G,MATCH($C1175,'Policy Characteristics'!$C:$C,0)))</f>
        <v>1</v>
      </c>
      <c r="N1175" s="233">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28"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1307</v>
      </c>
      <c r="E1176" t="s">
        <v>1691</v>
      </c>
      <c r="F1176" t="s">
        <v>1271</v>
      </c>
      <c r="G1176" s="88" t="s">
        <v>1698</v>
      </c>
      <c r="H1176" s="15">
        <v>2095</v>
      </c>
      <c r="I1176" s="241" t="s">
        <v>43</v>
      </c>
      <c r="J1176" s="230"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3">
        <f>IF(ISBLANK(INDEX('Policy Characteristics'!F:F,MATCH($C1176,'Policy Characteristics'!$C:$C,0))),"",INDEX('Policy Characteristics'!F:F,MATCH($C1176,'Policy Characteristics'!$C:$C,0)))</f>
        <v>0</v>
      </c>
      <c r="M1176" s="233">
        <f>IF(ISBLANK(INDEX('Policy Characteristics'!G:G,MATCH($C1176,'Policy Characteristics'!$C:$C,0))),"",INDEX('Policy Characteristics'!G:G,MATCH($C1176,'Policy Characteristics'!$C:$C,0)))</f>
        <v>1</v>
      </c>
      <c r="N1176" s="233">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28"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1307</v>
      </c>
      <c r="E1177" t="s">
        <v>1692</v>
      </c>
      <c r="F1177" t="s">
        <v>1271</v>
      </c>
      <c r="G1177" s="88" t="s">
        <v>1699</v>
      </c>
      <c r="H1177" s="15">
        <v>2096</v>
      </c>
      <c r="I1177" s="241" t="s">
        <v>44</v>
      </c>
      <c r="J1177" s="230"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3">
        <f>IF(ISBLANK(INDEX('Policy Characteristics'!F:F,MATCH($C1177,'Policy Characteristics'!$C:$C,0))),"",INDEX('Policy Characteristics'!F:F,MATCH($C1177,'Policy Characteristics'!$C:$C,0)))</f>
        <v>0</v>
      </c>
      <c r="M1177" s="233">
        <f>IF(ISBLANK(INDEX('Policy Characteristics'!G:G,MATCH($C1177,'Policy Characteristics'!$C:$C,0))),"",INDEX('Policy Characteristics'!G:G,MATCH($C1177,'Policy Characteristics'!$C:$C,0)))</f>
        <v>1</v>
      </c>
      <c r="N1177" s="233">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28"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1307</v>
      </c>
      <c r="E1178" t="s">
        <v>1828</v>
      </c>
      <c r="F1178" t="s">
        <v>1271</v>
      </c>
      <c r="G1178" s="88" t="s">
        <v>1828</v>
      </c>
      <c r="H1178" s="15">
        <v>2097</v>
      </c>
      <c r="I1178" s="241" t="s">
        <v>43</v>
      </c>
      <c r="J1178" s="230"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3">
        <f>IF(ISBLANK(INDEX('Policy Characteristics'!F:F,MATCH($C1178,'Policy Characteristics'!$C:$C,0))),"",INDEX('Policy Characteristics'!F:F,MATCH($C1178,'Policy Characteristics'!$C:$C,0)))</f>
        <v>0</v>
      </c>
      <c r="M1178" s="233">
        <f>IF(ISBLANK(INDEX('Policy Characteristics'!G:G,MATCH($C1178,'Policy Characteristics'!$C:$C,0))),"",INDEX('Policy Characteristics'!G:G,MATCH($C1178,'Policy Characteristics'!$C:$C,0)))</f>
        <v>1</v>
      </c>
      <c r="N1178" s="233">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28"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1308</v>
      </c>
      <c r="E1179" t="s">
        <v>1686</v>
      </c>
      <c r="F1179" t="s">
        <v>1272</v>
      </c>
      <c r="G1179" s="88" t="s">
        <v>1693</v>
      </c>
      <c r="H1179" s="15">
        <v>2098</v>
      </c>
      <c r="I1179" s="241" t="s">
        <v>43</v>
      </c>
      <c r="J1179" s="230"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3">
        <f>IF(ISBLANK(INDEX('Policy Characteristics'!F:F,MATCH($C1179,'Policy Characteristics'!$C:$C,0))),"",INDEX('Policy Characteristics'!F:F,MATCH($C1179,'Policy Characteristics'!$C:$C,0)))</f>
        <v>0</v>
      </c>
      <c r="M1179" s="233">
        <f>IF(ISBLANK(INDEX('Policy Characteristics'!G:G,MATCH($C1179,'Policy Characteristics'!$C:$C,0))),"",INDEX('Policy Characteristics'!G:G,MATCH($C1179,'Policy Characteristics'!$C:$C,0)))</f>
        <v>1</v>
      </c>
      <c r="N1179" s="233">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28"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1308</v>
      </c>
      <c r="E1180" t="s">
        <v>1687</v>
      </c>
      <c r="F1180" t="s">
        <v>1272</v>
      </c>
      <c r="G1180" s="88" t="s">
        <v>1694</v>
      </c>
      <c r="H1180" s="15">
        <v>2099</v>
      </c>
      <c r="I1180" s="241" t="s">
        <v>43</v>
      </c>
      <c r="J1180" s="230"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3">
        <f>IF(ISBLANK(INDEX('Policy Characteristics'!F:F,MATCH($C1180,'Policy Characteristics'!$C:$C,0))),"",INDEX('Policy Characteristics'!F:F,MATCH($C1180,'Policy Characteristics'!$C:$C,0)))</f>
        <v>0</v>
      </c>
      <c r="M1180" s="233">
        <f>IF(ISBLANK(INDEX('Policy Characteristics'!G:G,MATCH($C1180,'Policy Characteristics'!$C:$C,0))),"",INDEX('Policy Characteristics'!G:G,MATCH($C1180,'Policy Characteristics'!$C:$C,0)))</f>
        <v>1</v>
      </c>
      <c r="N1180" s="233">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28"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1308</v>
      </c>
      <c r="E1181" t="s">
        <v>1688</v>
      </c>
      <c r="F1181" t="s">
        <v>1272</v>
      </c>
      <c r="G1181" s="88" t="s">
        <v>1695</v>
      </c>
      <c r="H1181" s="15">
        <v>2100</v>
      </c>
      <c r="I1181" s="241" t="s">
        <v>43</v>
      </c>
      <c r="J1181" s="230"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3">
        <f>IF(ISBLANK(INDEX('Policy Characteristics'!F:F,MATCH($C1181,'Policy Characteristics'!$C:$C,0))),"",INDEX('Policy Characteristics'!F:F,MATCH($C1181,'Policy Characteristics'!$C:$C,0)))</f>
        <v>0</v>
      </c>
      <c r="M1181" s="233">
        <f>IF(ISBLANK(INDEX('Policy Characteristics'!G:G,MATCH($C1181,'Policy Characteristics'!$C:$C,0))),"",INDEX('Policy Characteristics'!G:G,MATCH($C1181,'Policy Characteristics'!$C:$C,0)))</f>
        <v>1</v>
      </c>
      <c r="N1181" s="233">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28"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1308</v>
      </c>
      <c r="E1182" t="s">
        <v>1689</v>
      </c>
      <c r="F1182" t="s">
        <v>1272</v>
      </c>
      <c r="G1182" s="88" t="s">
        <v>1696</v>
      </c>
      <c r="H1182" s="15">
        <v>2101</v>
      </c>
      <c r="I1182" s="241" t="s">
        <v>43</v>
      </c>
      <c r="J1182" s="230"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3">
        <f>IF(ISBLANK(INDEX('Policy Characteristics'!F:F,MATCH($C1182,'Policy Characteristics'!$C:$C,0))),"",INDEX('Policy Characteristics'!F:F,MATCH($C1182,'Policy Characteristics'!$C:$C,0)))</f>
        <v>0</v>
      </c>
      <c r="M1182" s="233">
        <f>IF(ISBLANK(INDEX('Policy Characteristics'!G:G,MATCH($C1182,'Policy Characteristics'!$C:$C,0))),"",INDEX('Policy Characteristics'!G:G,MATCH($C1182,'Policy Characteristics'!$C:$C,0)))</f>
        <v>1</v>
      </c>
      <c r="N1182" s="233">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28"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1308</v>
      </c>
      <c r="E1183" t="s">
        <v>1690</v>
      </c>
      <c r="F1183" t="s">
        <v>1272</v>
      </c>
      <c r="G1183" s="88" t="s">
        <v>1697</v>
      </c>
      <c r="H1183" s="15">
        <v>2102</v>
      </c>
      <c r="I1183" s="241" t="s">
        <v>43</v>
      </c>
      <c r="J1183" s="230"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3">
        <f>IF(ISBLANK(INDEX('Policy Characteristics'!F:F,MATCH($C1183,'Policy Characteristics'!$C:$C,0))),"",INDEX('Policy Characteristics'!F:F,MATCH($C1183,'Policy Characteristics'!$C:$C,0)))</f>
        <v>0</v>
      </c>
      <c r="M1183" s="233">
        <f>IF(ISBLANK(INDEX('Policy Characteristics'!G:G,MATCH($C1183,'Policy Characteristics'!$C:$C,0))),"",INDEX('Policy Characteristics'!G:G,MATCH($C1183,'Policy Characteristics'!$C:$C,0)))</f>
        <v>1</v>
      </c>
      <c r="N1183" s="233">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28"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1308</v>
      </c>
      <c r="E1184" t="s">
        <v>1691</v>
      </c>
      <c r="F1184" t="s">
        <v>1272</v>
      </c>
      <c r="G1184" s="88" t="s">
        <v>1698</v>
      </c>
      <c r="H1184" s="15">
        <v>2103</v>
      </c>
      <c r="I1184" s="241" t="s">
        <v>43</v>
      </c>
      <c r="J1184" s="230"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3">
        <f>IF(ISBLANK(INDEX('Policy Characteristics'!F:F,MATCH($C1184,'Policy Characteristics'!$C:$C,0))),"",INDEX('Policy Characteristics'!F:F,MATCH($C1184,'Policy Characteristics'!$C:$C,0)))</f>
        <v>0</v>
      </c>
      <c r="M1184" s="233">
        <f>IF(ISBLANK(INDEX('Policy Characteristics'!G:G,MATCH($C1184,'Policy Characteristics'!$C:$C,0))),"",INDEX('Policy Characteristics'!G:G,MATCH($C1184,'Policy Characteristics'!$C:$C,0)))</f>
        <v>1</v>
      </c>
      <c r="N1184" s="233">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28"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1308</v>
      </c>
      <c r="E1185" t="s">
        <v>1692</v>
      </c>
      <c r="F1185" t="s">
        <v>1272</v>
      </c>
      <c r="G1185" s="88" t="s">
        <v>1699</v>
      </c>
      <c r="H1185" s="15">
        <v>2104</v>
      </c>
      <c r="I1185" s="241" t="s">
        <v>44</v>
      </c>
      <c r="J1185" s="230"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3">
        <f>IF(ISBLANK(INDEX('Policy Characteristics'!F:F,MATCH($C1185,'Policy Characteristics'!$C:$C,0))),"",INDEX('Policy Characteristics'!F:F,MATCH($C1185,'Policy Characteristics'!$C:$C,0)))</f>
        <v>0</v>
      </c>
      <c r="M1185" s="233">
        <f>IF(ISBLANK(INDEX('Policy Characteristics'!G:G,MATCH($C1185,'Policy Characteristics'!$C:$C,0))),"",INDEX('Policy Characteristics'!G:G,MATCH($C1185,'Policy Characteristics'!$C:$C,0)))</f>
        <v>1</v>
      </c>
      <c r="N1185" s="233">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28"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1308</v>
      </c>
      <c r="E1186" t="s">
        <v>1828</v>
      </c>
      <c r="F1186" t="s">
        <v>1272</v>
      </c>
      <c r="G1186" s="88" t="s">
        <v>1828</v>
      </c>
      <c r="H1186" s="15">
        <v>2105</v>
      </c>
      <c r="I1186" s="241" t="s">
        <v>43</v>
      </c>
      <c r="J1186" s="230"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3">
        <f>IF(ISBLANK(INDEX('Policy Characteristics'!F:F,MATCH($C1186,'Policy Characteristics'!$C:$C,0))),"",INDEX('Policy Characteristics'!F:F,MATCH($C1186,'Policy Characteristics'!$C:$C,0)))</f>
        <v>0</v>
      </c>
      <c r="M1186" s="233">
        <f>IF(ISBLANK(INDEX('Policy Characteristics'!G:G,MATCH($C1186,'Policy Characteristics'!$C:$C,0))),"",INDEX('Policy Characteristics'!G:G,MATCH($C1186,'Policy Characteristics'!$C:$C,0)))</f>
        <v>1</v>
      </c>
      <c r="N1186" s="233">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28"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1309</v>
      </c>
      <c r="E1187" t="s">
        <v>1686</v>
      </c>
      <c r="F1187" t="s">
        <v>819</v>
      </c>
      <c r="G1187" s="88" t="s">
        <v>1693</v>
      </c>
      <c r="H1187" s="15">
        <v>2106</v>
      </c>
      <c r="I1187" s="241" t="s">
        <v>43</v>
      </c>
      <c r="J1187" s="230"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3">
        <f>IF(ISBLANK(INDEX('Policy Characteristics'!F:F,MATCH($C1187,'Policy Characteristics'!$C:$C,0))),"",INDEX('Policy Characteristics'!F:F,MATCH($C1187,'Policy Characteristics'!$C:$C,0)))</f>
        <v>0</v>
      </c>
      <c r="M1187" s="233">
        <f>IF(ISBLANK(INDEX('Policy Characteristics'!G:G,MATCH($C1187,'Policy Characteristics'!$C:$C,0))),"",INDEX('Policy Characteristics'!G:G,MATCH($C1187,'Policy Characteristics'!$C:$C,0)))</f>
        <v>1</v>
      </c>
      <c r="N1187" s="233">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28"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1309</v>
      </c>
      <c r="E1188" t="s">
        <v>1687</v>
      </c>
      <c r="F1188" t="s">
        <v>819</v>
      </c>
      <c r="G1188" s="88" t="s">
        <v>1694</v>
      </c>
      <c r="H1188" s="15">
        <v>2107</v>
      </c>
      <c r="I1188" s="241" t="s">
        <v>43</v>
      </c>
      <c r="J1188" s="230"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3">
        <f>IF(ISBLANK(INDEX('Policy Characteristics'!F:F,MATCH($C1188,'Policy Characteristics'!$C:$C,0))),"",INDEX('Policy Characteristics'!F:F,MATCH($C1188,'Policy Characteristics'!$C:$C,0)))</f>
        <v>0</v>
      </c>
      <c r="M1188" s="233">
        <f>IF(ISBLANK(INDEX('Policy Characteristics'!G:G,MATCH($C1188,'Policy Characteristics'!$C:$C,0))),"",INDEX('Policy Characteristics'!G:G,MATCH($C1188,'Policy Characteristics'!$C:$C,0)))</f>
        <v>1</v>
      </c>
      <c r="N1188" s="233">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28"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1309</v>
      </c>
      <c r="E1189" t="s">
        <v>1688</v>
      </c>
      <c r="F1189" t="s">
        <v>819</v>
      </c>
      <c r="G1189" s="88" t="s">
        <v>1695</v>
      </c>
      <c r="H1189" s="15">
        <v>2108</v>
      </c>
      <c r="I1189" s="241" t="s">
        <v>43</v>
      </c>
      <c r="J1189" s="230"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3">
        <f>IF(ISBLANK(INDEX('Policy Characteristics'!F:F,MATCH($C1189,'Policy Characteristics'!$C:$C,0))),"",INDEX('Policy Characteristics'!F:F,MATCH($C1189,'Policy Characteristics'!$C:$C,0)))</f>
        <v>0</v>
      </c>
      <c r="M1189" s="233">
        <f>IF(ISBLANK(INDEX('Policy Characteristics'!G:G,MATCH($C1189,'Policy Characteristics'!$C:$C,0))),"",INDEX('Policy Characteristics'!G:G,MATCH($C1189,'Policy Characteristics'!$C:$C,0)))</f>
        <v>1</v>
      </c>
      <c r="N1189" s="233">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28"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1309</v>
      </c>
      <c r="E1190" t="s">
        <v>1689</v>
      </c>
      <c r="F1190" t="s">
        <v>819</v>
      </c>
      <c r="G1190" s="88" t="s">
        <v>1696</v>
      </c>
      <c r="H1190" s="15">
        <v>2109</v>
      </c>
      <c r="I1190" s="241" t="s">
        <v>43</v>
      </c>
      <c r="J1190" s="230"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3">
        <f>IF(ISBLANK(INDEX('Policy Characteristics'!F:F,MATCH($C1190,'Policy Characteristics'!$C:$C,0))),"",INDEX('Policy Characteristics'!F:F,MATCH($C1190,'Policy Characteristics'!$C:$C,0)))</f>
        <v>0</v>
      </c>
      <c r="M1190" s="233">
        <f>IF(ISBLANK(INDEX('Policy Characteristics'!G:G,MATCH($C1190,'Policy Characteristics'!$C:$C,0))),"",INDEX('Policy Characteristics'!G:G,MATCH($C1190,'Policy Characteristics'!$C:$C,0)))</f>
        <v>1</v>
      </c>
      <c r="N1190" s="233">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28"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1309</v>
      </c>
      <c r="E1191" t="s">
        <v>1690</v>
      </c>
      <c r="F1191" t="s">
        <v>819</v>
      </c>
      <c r="G1191" s="88" t="s">
        <v>1697</v>
      </c>
      <c r="H1191" s="15">
        <v>2110</v>
      </c>
      <c r="I1191" s="241" t="s">
        <v>43</v>
      </c>
      <c r="J1191" s="230"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3">
        <f>IF(ISBLANK(INDEX('Policy Characteristics'!F:F,MATCH($C1191,'Policy Characteristics'!$C:$C,0))),"",INDEX('Policy Characteristics'!F:F,MATCH($C1191,'Policy Characteristics'!$C:$C,0)))</f>
        <v>0</v>
      </c>
      <c r="M1191" s="233">
        <f>IF(ISBLANK(INDEX('Policy Characteristics'!G:G,MATCH($C1191,'Policy Characteristics'!$C:$C,0))),"",INDEX('Policy Characteristics'!G:G,MATCH($C1191,'Policy Characteristics'!$C:$C,0)))</f>
        <v>1</v>
      </c>
      <c r="N1191" s="233">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28"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1309</v>
      </c>
      <c r="E1192" t="s">
        <v>1691</v>
      </c>
      <c r="F1192" t="s">
        <v>819</v>
      </c>
      <c r="G1192" s="88" t="s">
        <v>1698</v>
      </c>
      <c r="H1192" s="15">
        <v>2111</v>
      </c>
      <c r="I1192" s="241" t="s">
        <v>43</v>
      </c>
      <c r="J1192" s="230"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3">
        <f>IF(ISBLANK(INDEX('Policy Characteristics'!F:F,MATCH($C1192,'Policy Characteristics'!$C:$C,0))),"",INDEX('Policy Characteristics'!F:F,MATCH($C1192,'Policy Characteristics'!$C:$C,0)))</f>
        <v>0</v>
      </c>
      <c r="M1192" s="233">
        <f>IF(ISBLANK(INDEX('Policy Characteristics'!G:G,MATCH($C1192,'Policy Characteristics'!$C:$C,0))),"",INDEX('Policy Characteristics'!G:G,MATCH($C1192,'Policy Characteristics'!$C:$C,0)))</f>
        <v>1</v>
      </c>
      <c r="N1192" s="233">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28"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1309</v>
      </c>
      <c r="E1193" t="s">
        <v>1692</v>
      </c>
      <c r="F1193" t="s">
        <v>819</v>
      </c>
      <c r="G1193" s="88" t="s">
        <v>1699</v>
      </c>
      <c r="H1193" s="15">
        <v>2112</v>
      </c>
      <c r="I1193" s="241" t="s">
        <v>44</v>
      </c>
      <c r="J1193" s="230"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3">
        <f>IF(ISBLANK(INDEX('Policy Characteristics'!F:F,MATCH($C1193,'Policy Characteristics'!$C:$C,0))),"",INDEX('Policy Characteristics'!F:F,MATCH($C1193,'Policy Characteristics'!$C:$C,0)))</f>
        <v>0</v>
      </c>
      <c r="M1193" s="233">
        <f>IF(ISBLANK(INDEX('Policy Characteristics'!G:G,MATCH($C1193,'Policy Characteristics'!$C:$C,0))),"",INDEX('Policy Characteristics'!G:G,MATCH($C1193,'Policy Characteristics'!$C:$C,0)))</f>
        <v>1</v>
      </c>
      <c r="N1193" s="233">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28"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1309</v>
      </c>
      <c r="E1194" t="s">
        <v>1828</v>
      </c>
      <c r="F1194" t="s">
        <v>819</v>
      </c>
      <c r="G1194" s="88" t="s">
        <v>1828</v>
      </c>
      <c r="H1194" s="15">
        <v>2113</v>
      </c>
      <c r="I1194" s="241" t="s">
        <v>43</v>
      </c>
      <c r="J1194" s="230"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3">
        <f>IF(ISBLANK(INDEX('Policy Characteristics'!F:F,MATCH($C1194,'Policy Characteristics'!$C:$C,0))),"",INDEX('Policy Characteristics'!F:F,MATCH($C1194,'Policy Characteristics'!$C:$C,0)))</f>
        <v>0</v>
      </c>
      <c r="M1194" s="233">
        <f>IF(ISBLANK(INDEX('Policy Characteristics'!G:G,MATCH($C1194,'Policy Characteristics'!$C:$C,0))),"",INDEX('Policy Characteristics'!G:G,MATCH($C1194,'Policy Characteristics'!$C:$C,0)))</f>
        <v>1</v>
      </c>
      <c r="N1194" s="233">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28"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1310</v>
      </c>
      <c r="E1195" t="s">
        <v>1686</v>
      </c>
      <c r="F1195" t="s">
        <v>1273</v>
      </c>
      <c r="G1195" s="88" t="s">
        <v>1693</v>
      </c>
      <c r="H1195" s="15">
        <v>2114</v>
      </c>
      <c r="I1195" s="241" t="s">
        <v>43</v>
      </c>
      <c r="J1195" s="230"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3">
        <f>IF(ISBLANK(INDEX('Policy Characteristics'!F:F,MATCH($C1195,'Policy Characteristics'!$C:$C,0))),"",INDEX('Policy Characteristics'!F:F,MATCH($C1195,'Policy Characteristics'!$C:$C,0)))</f>
        <v>0</v>
      </c>
      <c r="M1195" s="233">
        <f>IF(ISBLANK(INDEX('Policy Characteristics'!G:G,MATCH($C1195,'Policy Characteristics'!$C:$C,0))),"",INDEX('Policy Characteristics'!G:G,MATCH($C1195,'Policy Characteristics'!$C:$C,0)))</f>
        <v>1</v>
      </c>
      <c r="N1195" s="233">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28"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1310</v>
      </c>
      <c r="E1196" t="s">
        <v>1687</v>
      </c>
      <c r="F1196" t="s">
        <v>1273</v>
      </c>
      <c r="G1196" s="88" t="s">
        <v>1694</v>
      </c>
      <c r="H1196" s="15">
        <v>2115</v>
      </c>
      <c r="I1196" s="241" t="s">
        <v>43</v>
      </c>
      <c r="J1196" s="230"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3">
        <f>IF(ISBLANK(INDEX('Policy Characteristics'!F:F,MATCH($C1196,'Policy Characteristics'!$C:$C,0))),"",INDEX('Policy Characteristics'!F:F,MATCH($C1196,'Policy Characteristics'!$C:$C,0)))</f>
        <v>0</v>
      </c>
      <c r="M1196" s="233">
        <f>IF(ISBLANK(INDEX('Policy Characteristics'!G:G,MATCH($C1196,'Policy Characteristics'!$C:$C,0))),"",INDEX('Policy Characteristics'!G:G,MATCH($C1196,'Policy Characteristics'!$C:$C,0)))</f>
        <v>1</v>
      </c>
      <c r="N1196" s="233">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28"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1310</v>
      </c>
      <c r="E1197" t="s">
        <v>1688</v>
      </c>
      <c r="F1197" t="s">
        <v>1273</v>
      </c>
      <c r="G1197" s="88" t="s">
        <v>1695</v>
      </c>
      <c r="H1197" s="15">
        <v>2116</v>
      </c>
      <c r="I1197" s="241" t="s">
        <v>43</v>
      </c>
      <c r="J1197" s="230"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3">
        <f>IF(ISBLANK(INDEX('Policy Characteristics'!F:F,MATCH($C1197,'Policy Characteristics'!$C:$C,0))),"",INDEX('Policy Characteristics'!F:F,MATCH($C1197,'Policy Characteristics'!$C:$C,0)))</f>
        <v>0</v>
      </c>
      <c r="M1197" s="233">
        <f>IF(ISBLANK(INDEX('Policy Characteristics'!G:G,MATCH($C1197,'Policy Characteristics'!$C:$C,0))),"",INDEX('Policy Characteristics'!G:G,MATCH($C1197,'Policy Characteristics'!$C:$C,0)))</f>
        <v>1</v>
      </c>
      <c r="N1197" s="233">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28"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1310</v>
      </c>
      <c r="E1198" t="s">
        <v>1689</v>
      </c>
      <c r="F1198" t="s">
        <v>1273</v>
      </c>
      <c r="G1198" s="88" t="s">
        <v>1696</v>
      </c>
      <c r="H1198" s="15">
        <v>2117</v>
      </c>
      <c r="I1198" s="241" t="s">
        <v>43</v>
      </c>
      <c r="J1198" s="230"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3">
        <f>IF(ISBLANK(INDEX('Policy Characteristics'!F:F,MATCH($C1198,'Policy Characteristics'!$C:$C,0))),"",INDEX('Policy Characteristics'!F:F,MATCH($C1198,'Policy Characteristics'!$C:$C,0)))</f>
        <v>0</v>
      </c>
      <c r="M1198" s="233">
        <f>IF(ISBLANK(INDEX('Policy Characteristics'!G:G,MATCH($C1198,'Policy Characteristics'!$C:$C,0))),"",INDEX('Policy Characteristics'!G:G,MATCH($C1198,'Policy Characteristics'!$C:$C,0)))</f>
        <v>1</v>
      </c>
      <c r="N1198" s="233">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28"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1310</v>
      </c>
      <c r="E1199" t="s">
        <v>1690</v>
      </c>
      <c r="F1199" t="s">
        <v>1273</v>
      </c>
      <c r="G1199" s="88" t="s">
        <v>1697</v>
      </c>
      <c r="H1199" s="15">
        <v>2118</v>
      </c>
      <c r="I1199" s="241" t="s">
        <v>44</v>
      </c>
      <c r="J1199" s="230"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3">
        <f>IF(ISBLANK(INDEX('Policy Characteristics'!F:F,MATCH($C1199,'Policy Characteristics'!$C:$C,0))),"",INDEX('Policy Characteristics'!F:F,MATCH($C1199,'Policy Characteristics'!$C:$C,0)))</f>
        <v>0</v>
      </c>
      <c r="M1199" s="233">
        <f>IF(ISBLANK(INDEX('Policy Characteristics'!G:G,MATCH($C1199,'Policy Characteristics'!$C:$C,0))),"",INDEX('Policy Characteristics'!G:G,MATCH($C1199,'Policy Characteristics'!$C:$C,0)))</f>
        <v>1</v>
      </c>
      <c r="N1199" s="233">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28"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1310</v>
      </c>
      <c r="E1200" t="s">
        <v>1691</v>
      </c>
      <c r="F1200" t="s">
        <v>1273</v>
      </c>
      <c r="G1200" s="88" t="s">
        <v>1698</v>
      </c>
      <c r="H1200" s="15">
        <v>2119</v>
      </c>
      <c r="I1200" s="241" t="s">
        <v>44</v>
      </c>
      <c r="J1200" s="230"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3">
        <f>IF(ISBLANK(INDEX('Policy Characteristics'!F:F,MATCH($C1200,'Policy Characteristics'!$C:$C,0))),"",INDEX('Policy Characteristics'!F:F,MATCH($C1200,'Policy Characteristics'!$C:$C,0)))</f>
        <v>0</v>
      </c>
      <c r="M1200" s="233">
        <f>IF(ISBLANK(INDEX('Policy Characteristics'!G:G,MATCH($C1200,'Policy Characteristics'!$C:$C,0))),"",INDEX('Policy Characteristics'!G:G,MATCH($C1200,'Policy Characteristics'!$C:$C,0)))</f>
        <v>1</v>
      </c>
      <c r="N1200" s="233">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28"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1310</v>
      </c>
      <c r="E1201" t="s">
        <v>1692</v>
      </c>
      <c r="F1201" t="s">
        <v>1273</v>
      </c>
      <c r="G1201" s="88" t="s">
        <v>1699</v>
      </c>
      <c r="H1201" s="15">
        <v>2120</v>
      </c>
      <c r="I1201" s="241" t="s">
        <v>44</v>
      </c>
      <c r="J1201" s="230"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3">
        <f>IF(ISBLANK(INDEX('Policy Characteristics'!F:F,MATCH($C1201,'Policy Characteristics'!$C:$C,0))),"",INDEX('Policy Characteristics'!F:F,MATCH($C1201,'Policy Characteristics'!$C:$C,0)))</f>
        <v>0</v>
      </c>
      <c r="M1201" s="233">
        <f>IF(ISBLANK(INDEX('Policy Characteristics'!G:G,MATCH($C1201,'Policy Characteristics'!$C:$C,0))),"",INDEX('Policy Characteristics'!G:G,MATCH($C1201,'Policy Characteristics'!$C:$C,0)))</f>
        <v>1</v>
      </c>
      <c r="N1201" s="233">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28"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1310</v>
      </c>
      <c r="E1202" t="s">
        <v>1828</v>
      </c>
      <c r="F1202" t="s">
        <v>1273</v>
      </c>
      <c r="G1202" s="88" t="s">
        <v>1828</v>
      </c>
      <c r="H1202" s="15">
        <v>2121</v>
      </c>
      <c r="I1202" s="241" t="s">
        <v>44</v>
      </c>
      <c r="J1202" s="230"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3">
        <f>IF(ISBLANK(INDEX('Policy Characteristics'!F:F,MATCH($C1202,'Policy Characteristics'!$C:$C,0))),"",INDEX('Policy Characteristics'!F:F,MATCH($C1202,'Policy Characteristics'!$C:$C,0)))</f>
        <v>0</v>
      </c>
      <c r="M1202" s="233">
        <f>IF(ISBLANK(INDEX('Policy Characteristics'!G:G,MATCH($C1202,'Policy Characteristics'!$C:$C,0))),"",INDEX('Policy Characteristics'!G:G,MATCH($C1202,'Policy Characteristics'!$C:$C,0)))</f>
        <v>1</v>
      </c>
      <c r="N1202" s="233">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28"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1311</v>
      </c>
      <c r="E1203" t="s">
        <v>1686</v>
      </c>
      <c r="F1203" t="s">
        <v>1274</v>
      </c>
      <c r="G1203" s="88" t="s">
        <v>1693</v>
      </c>
      <c r="H1203" s="15">
        <v>2122</v>
      </c>
      <c r="I1203" s="241" t="s">
        <v>44</v>
      </c>
      <c r="J1203" s="230"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3">
        <f>IF(ISBLANK(INDEX('Policy Characteristics'!F:F,MATCH($C1203,'Policy Characteristics'!$C:$C,0))),"",INDEX('Policy Characteristics'!F:F,MATCH($C1203,'Policy Characteristics'!$C:$C,0)))</f>
        <v>0</v>
      </c>
      <c r="M1203" s="233">
        <f>IF(ISBLANK(INDEX('Policy Characteristics'!G:G,MATCH($C1203,'Policy Characteristics'!$C:$C,0))),"",INDEX('Policy Characteristics'!G:G,MATCH($C1203,'Policy Characteristics'!$C:$C,0)))</f>
        <v>1</v>
      </c>
      <c r="N1203" s="233">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28"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1311</v>
      </c>
      <c r="E1204" t="s">
        <v>1687</v>
      </c>
      <c r="F1204" t="s">
        <v>1274</v>
      </c>
      <c r="G1204" s="88" t="s">
        <v>1694</v>
      </c>
      <c r="H1204" s="15">
        <v>2123</v>
      </c>
      <c r="I1204" s="241" t="s">
        <v>44</v>
      </c>
      <c r="J1204" s="230"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3">
        <f>IF(ISBLANK(INDEX('Policy Characteristics'!F:F,MATCH($C1204,'Policy Characteristics'!$C:$C,0))),"",INDEX('Policy Characteristics'!F:F,MATCH($C1204,'Policy Characteristics'!$C:$C,0)))</f>
        <v>0</v>
      </c>
      <c r="M1204" s="233">
        <f>IF(ISBLANK(INDEX('Policy Characteristics'!G:G,MATCH($C1204,'Policy Characteristics'!$C:$C,0))),"",INDEX('Policy Characteristics'!G:G,MATCH($C1204,'Policy Characteristics'!$C:$C,0)))</f>
        <v>1</v>
      </c>
      <c r="N1204" s="233">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28"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1311</v>
      </c>
      <c r="E1205" t="s">
        <v>1688</v>
      </c>
      <c r="F1205" t="s">
        <v>1274</v>
      </c>
      <c r="G1205" s="88" t="s">
        <v>1695</v>
      </c>
      <c r="H1205" s="15">
        <v>2124</v>
      </c>
      <c r="I1205" s="241" t="s">
        <v>44</v>
      </c>
      <c r="J1205" s="230"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3">
        <f>IF(ISBLANK(INDEX('Policy Characteristics'!F:F,MATCH($C1205,'Policy Characteristics'!$C:$C,0))),"",INDEX('Policy Characteristics'!F:F,MATCH($C1205,'Policy Characteristics'!$C:$C,0)))</f>
        <v>0</v>
      </c>
      <c r="M1205" s="233">
        <f>IF(ISBLANK(INDEX('Policy Characteristics'!G:G,MATCH($C1205,'Policy Characteristics'!$C:$C,0))),"",INDEX('Policy Characteristics'!G:G,MATCH($C1205,'Policy Characteristics'!$C:$C,0)))</f>
        <v>1</v>
      </c>
      <c r="N1205" s="233">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28"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1311</v>
      </c>
      <c r="E1206" t="s">
        <v>1689</v>
      </c>
      <c r="F1206" t="s">
        <v>1274</v>
      </c>
      <c r="G1206" s="88" t="s">
        <v>1696</v>
      </c>
      <c r="H1206" s="15">
        <v>2125</v>
      </c>
      <c r="I1206" s="241" t="s">
        <v>43</v>
      </c>
      <c r="J1206" s="230"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3">
        <f>IF(ISBLANK(INDEX('Policy Characteristics'!F:F,MATCH($C1206,'Policy Characteristics'!$C:$C,0))),"",INDEX('Policy Characteristics'!F:F,MATCH($C1206,'Policy Characteristics'!$C:$C,0)))</f>
        <v>0</v>
      </c>
      <c r="M1206" s="233">
        <f>IF(ISBLANK(INDEX('Policy Characteristics'!G:G,MATCH($C1206,'Policy Characteristics'!$C:$C,0))),"",INDEX('Policy Characteristics'!G:G,MATCH($C1206,'Policy Characteristics'!$C:$C,0)))</f>
        <v>1</v>
      </c>
      <c r="N1206" s="233">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28"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1311</v>
      </c>
      <c r="E1207" t="s">
        <v>1690</v>
      </c>
      <c r="F1207" t="s">
        <v>1274</v>
      </c>
      <c r="G1207" s="88" t="s">
        <v>1697</v>
      </c>
      <c r="H1207" s="15">
        <v>2126</v>
      </c>
      <c r="I1207" s="241" t="s">
        <v>44</v>
      </c>
      <c r="J1207" s="230"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3">
        <f>IF(ISBLANK(INDEX('Policy Characteristics'!F:F,MATCH($C1207,'Policy Characteristics'!$C:$C,0))),"",INDEX('Policy Characteristics'!F:F,MATCH($C1207,'Policy Characteristics'!$C:$C,0)))</f>
        <v>0</v>
      </c>
      <c r="M1207" s="233">
        <f>IF(ISBLANK(INDEX('Policy Characteristics'!G:G,MATCH($C1207,'Policy Characteristics'!$C:$C,0))),"",INDEX('Policy Characteristics'!G:G,MATCH($C1207,'Policy Characteristics'!$C:$C,0)))</f>
        <v>1</v>
      </c>
      <c r="N1207" s="233">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28"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1311</v>
      </c>
      <c r="E1208" t="s">
        <v>1691</v>
      </c>
      <c r="F1208" t="s">
        <v>1274</v>
      </c>
      <c r="G1208" s="88" t="s">
        <v>1698</v>
      </c>
      <c r="H1208" s="15">
        <v>2127</v>
      </c>
      <c r="I1208" s="241" t="s">
        <v>43</v>
      </c>
      <c r="J1208" s="230"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3">
        <f>IF(ISBLANK(INDEX('Policy Characteristics'!F:F,MATCH($C1208,'Policy Characteristics'!$C:$C,0))),"",INDEX('Policy Characteristics'!F:F,MATCH($C1208,'Policy Characteristics'!$C:$C,0)))</f>
        <v>0</v>
      </c>
      <c r="M1208" s="233">
        <f>IF(ISBLANK(INDEX('Policy Characteristics'!G:G,MATCH($C1208,'Policy Characteristics'!$C:$C,0))),"",INDEX('Policy Characteristics'!G:G,MATCH($C1208,'Policy Characteristics'!$C:$C,0)))</f>
        <v>1</v>
      </c>
      <c r="N1208" s="233">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28"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1311</v>
      </c>
      <c r="E1209" t="s">
        <v>1692</v>
      </c>
      <c r="F1209" t="s">
        <v>1274</v>
      </c>
      <c r="G1209" s="88" t="s">
        <v>1699</v>
      </c>
      <c r="H1209" s="15">
        <v>2128</v>
      </c>
      <c r="I1209" s="241" t="s">
        <v>44</v>
      </c>
      <c r="J1209" s="230"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3">
        <f>IF(ISBLANK(INDEX('Policy Characteristics'!F:F,MATCH($C1209,'Policy Characteristics'!$C:$C,0))),"",INDEX('Policy Characteristics'!F:F,MATCH($C1209,'Policy Characteristics'!$C:$C,0)))</f>
        <v>0</v>
      </c>
      <c r="M1209" s="233">
        <f>IF(ISBLANK(INDEX('Policy Characteristics'!G:G,MATCH($C1209,'Policy Characteristics'!$C:$C,0))),"",INDEX('Policy Characteristics'!G:G,MATCH($C1209,'Policy Characteristics'!$C:$C,0)))</f>
        <v>1</v>
      </c>
      <c r="N1209" s="233">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28"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1311</v>
      </c>
      <c r="E1210" t="s">
        <v>1828</v>
      </c>
      <c r="F1210" t="s">
        <v>1274</v>
      </c>
      <c r="G1210" s="88" t="s">
        <v>1828</v>
      </c>
      <c r="H1210" s="15">
        <v>2129</v>
      </c>
      <c r="I1210" s="241" t="s">
        <v>44</v>
      </c>
      <c r="J1210" s="230"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3">
        <f>IF(ISBLANK(INDEX('Policy Characteristics'!F:F,MATCH($C1210,'Policy Characteristics'!$C:$C,0))),"",INDEX('Policy Characteristics'!F:F,MATCH($C1210,'Policy Characteristics'!$C:$C,0)))</f>
        <v>0</v>
      </c>
      <c r="M1210" s="233">
        <f>IF(ISBLANK(INDEX('Policy Characteristics'!G:G,MATCH($C1210,'Policy Characteristics'!$C:$C,0))),"",INDEX('Policy Characteristics'!G:G,MATCH($C1210,'Policy Characteristics'!$C:$C,0)))</f>
        <v>1</v>
      </c>
      <c r="N1210" s="233">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28"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1312</v>
      </c>
      <c r="E1211" t="s">
        <v>1686</v>
      </c>
      <c r="F1211" t="s">
        <v>1275</v>
      </c>
      <c r="G1211" s="88" t="s">
        <v>1693</v>
      </c>
      <c r="H1211" s="15">
        <v>2130</v>
      </c>
      <c r="I1211" s="241" t="s">
        <v>43</v>
      </c>
      <c r="J1211" s="230"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3">
        <f>IF(ISBLANK(INDEX('Policy Characteristics'!F:F,MATCH($C1211,'Policy Characteristics'!$C:$C,0))),"",INDEX('Policy Characteristics'!F:F,MATCH($C1211,'Policy Characteristics'!$C:$C,0)))</f>
        <v>0</v>
      </c>
      <c r="M1211" s="233">
        <f>IF(ISBLANK(INDEX('Policy Characteristics'!G:G,MATCH($C1211,'Policy Characteristics'!$C:$C,0))),"",INDEX('Policy Characteristics'!G:G,MATCH($C1211,'Policy Characteristics'!$C:$C,0)))</f>
        <v>1</v>
      </c>
      <c r="N1211" s="233">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28"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1312</v>
      </c>
      <c r="E1212" t="s">
        <v>1687</v>
      </c>
      <c r="F1212" t="s">
        <v>1275</v>
      </c>
      <c r="G1212" s="88" t="s">
        <v>1694</v>
      </c>
      <c r="H1212" s="15">
        <v>2131</v>
      </c>
      <c r="I1212" s="241" t="s">
        <v>43</v>
      </c>
      <c r="J1212" s="230"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3">
        <f>IF(ISBLANK(INDEX('Policy Characteristics'!F:F,MATCH($C1212,'Policy Characteristics'!$C:$C,0))),"",INDEX('Policy Characteristics'!F:F,MATCH($C1212,'Policy Characteristics'!$C:$C,0)))</f>
        <v>0</v>
      </c>
      <c r="M1212" s="233">
        <f>IF(ISBLANK(INDEX('Policy Characteristics'!G:G,MATCH($C1212,'Policy Characteristics'!$C:$C,0))),"",INDEX('Policy Characteristics'!G:G,MATCH($C1212,'Policy Characteristics'!$C:$C,0)))</f>
        <v>1</v>
      </c>
      <c r="N1212" s="233">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28"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1312</v>
      </c>
      <c r="E1213" t="s">
        <v>1688</v>
      </c>
      <c r="F1213" t="s">
        <v>1275</v>
      </c>
      <c r="G1213" s="88" t="s">
        <v>1695</v>
      </c>
      <c r="H1213" s="15">
        <v>2132</v>
      </c>
      <c r="I1213" s="241" t="s">
        <v>43</v>
      </c>
      <c r="J1213" s="230"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3">
        <f>IF(ISBLANK(INDEX('Policy Characteristics'!F:F,MATCH($C1213,'Policy Characteristics'!$C:$C,0))),"",INDEX('Policy Characteristics'!F:F,MATCH($C1213,'Policy Characteristics'!$C:$C,0)))</f>
        <v>0</v>
      </c>
      <c r="M1213" s="233">
        <f>IF(ISBLANK(INDEX('Policy Characteristics'!G:G,MATCH($C1213,'Policy Characteristics'!$C:$C,0))),"",INDEX('Policy Characteristics'!G:G,MATCH($C1213,'Policy Characteristics'!$C:$C,0)))</f>
        <v>1</v>
      </c>
      <c r="N1213" s="233">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28"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1312</v>
      </c>
      <c r="E1214" t="s">
        <v>1689</v>
      </c>
      <c r="F1214" t="s">
        <v>1275</v>
      </c>
      <c r="G1214" s="88" t="s">
        <v>1696</v>
      </c>
      <c r="H1214" s="15">
        <v>2133</v>
      </c>
      <c r="I1214" s="241" t="s">
        <v>43</v>
      </c>
      <c r="J1214" s="230"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3">
        <f>IF(ISBLANK(INDEX('Policy Characteristics'!F:F,MATCH($C1214,'Policy Characteristics'!$C:$C,0))),"",INDEX('Policy Characteristics'!F:F,MATCH($C1214,'Policy Characteristics'!$C:$C,0)))</f>
        <v>0</v>
      </c>
      <c r="M1214" s="233">
        <f>IF(ISBLANK(INDEX('Policy Characteristics'!G:G,MATCH($C1214,'Policy Characteristics'!$C:$C,0))),"",INDEX('Policy Characteristics'!G:G,MATCH($C1214,'Policy Characteristics'!$C:$C,0)))</f>
        <v>1</v>
      </c>
      <c r="N1214" s="233">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28"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1312</v>
      </c>
      <c r="E1215" t="s">
        <v>1690</v>
      </c>
      <c r="F1215" t="s">
        <v>1275</v>
      </c>
      <c r="G1215" s="88" t="s">
        <v>1697</v>
      </c>
      <c r="H1215" s="15">
        <v>2134</v>
      </c>
      <c r="I1215" s="241" t="s">
        <v>43</v>
      </c>
      <c r="J1215" s="230"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3">
        <f>IF(ISBLANK(INDEX('Policy Characteristics'!F:F,MATCH($C1215,'Policy Characteristics'!$C:$C,0))),"",INDEX('Policy Characteristics'!F:F,MATCH($C1215,'Policy Characteristics'!$C:$C,0)))</f>
        <v>0</v>
      </c>
      <c r="M1215" s="233">
        <f>IF(ISBLANK(INDEX('Policy Characteristics'!G:G,MATCH($C1215,'Policy Characteristics'!$C:$C,0))),"",INDEX('Policy Characteristics'!G:G,MATCH($C1215,'Policy Characteristics'!$C:$C,0)))</f>
        <v>1</v>
      </c>
      <c r="N1215" s="233">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28"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1312</v>
      </c>
      <c r="E1216" t="s">
        <v>1691</v>
      </c>
      <c r="F1216" t="s">
        <v>1275</v>
      </c>
      <c r="G1216" s="88" t="s">
        <v>1698</v>
      </c>
      <c r="H1216" s="15">
        <v>2135</v>
      </c>
      <c r="I1216" s="241" t="s">
        <v>43</v>
      </c>
      <c r="J1216" s="230"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3">
        <f>IF(ISBLANK(INDEX('Policy Characteristics'!F:F,MATCH($C1216,'Policy Characteristics'!$C:$C,0))),"",INDEX('Policy Characteristics'!F:F,MATCH($C1216,'Policy Characteristics'!$C:$C,0)))</f>
        <v>0</v>
      </c>
      <c r="M1216" s="233">
        <f>IF(ISBLANK(INDEX('Policy Characteristics'!G:G,MATCH($C1216,'Policy Characteristics'!$C:$C,0))),"",INDEX('Policy Characteristics'!G:G,MATCH($C1216,'Policy Characteristics'!$C:$C,0)))</f>
        <v>1</v>
      </c>
      <c r="N1216" s="233">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28"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1312</v>
      </c>
      <c r="E1217" t="s">
        <v>1692</v>
      </c>
      <c r="F1217" t="s">
        <v>1275</v>
      </c>
      <c r="G1217" s="88" t="s">
        <v>1699</v>
      </c>
      <c r="H1217" s="15">
        <v>2136</v>
      </c>
      <c r="I1217" s="241" t="s">
        <v>44</v>
      </c>
      <c r="J1217" s="230"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3">
        <f>IF(ISBLANK(INDEX('Policy Characteristics'!F:F,MATCH($C1217,'Policy Characteristics'!$C:$C,0))),"",INDEX('Policy Characteristics'!F:F,MATCH($C1217,'Policy Characteristics'!$C:$C,0)))</f>
        <v>0</v>
      </c>
      <c r="M1217" s="233">
        <f>IF(ISBLANK(INDEX('Policy Characteristics'!G:G,MATCH($C1217,'Policy Characteristics'!$C:$C,0))),"",INDEX('Policy Characteristics'!G:G,MATCH($C1217,'Policy Characteristics'!$C:$C,0)))</f>
        <v>1</v>
      </c>
      <c r="N1217" s="233">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28"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1312</v>
      </c>
      <c r="E1218" t="s">
        <v>1828</v>
      </c>
      <c r="F1218" t="s">
        <v>1275</v>
      </c>
      <c r="G1218" s="88" t="s">
        <v>1828</v>
      </c>
      <c r="H1218" s="15">
        <v>2137</v>
      </c>
      <c r="I1218" s="241" t="s">
        <v>44</v>
      </c>
      <c r="J1218" s="230"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3">
        <f>IF(ISBLANK(INDEX('Policy Characteristics'!F:F,MATCH($C1218,'Policy Characteristics'!$C:$C,0))),"",INDEX('Policy Characteristics'!F:F,MATCH($C1218,'Policy Characteristics'!$C:$C,0)))</f>
        <v>0</v>
      </c>
      <c r="M1218" s="233">
        <f>IF(ISBLANK(INDEX('Policy Characteristics'!G:G,MATCH($C1218,'Policy Characteristics'!$C:$C,0))),"",INDEX('Policy Characteristics'!G:G,MATCH($C1218,'Policy Characteristics'!$C:$C,0)))</f>
        <v>1</v>
      </c>
      <c r="N1218" s="233">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28"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1313</v>
      </c>
      <c r="E1219" t="s">
        <v>1686</v>
      </c>
      <c r="F1219" t="s">
        <v>820</v>
      </c>
      <c r="G1219" s="88" t="s">
        <v>1693</v>
      </c>
      <c r="H1219" s="15">
        <v>2138</v>
      </c>
      <c r="I1219" s="241" t="s">
        <v>43</v>
      </c>
      <c r="J1219" s="230"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3">
        <f>IF(ISBLANK(INDEX('Policy Characteristics'!F:F,MATCH($C1219,'Policy Characteristics'!$C:$C,0))),"",INDEX('Policy Characteristics'!F:F,MATCH($C1219,'Policy Characteristics'!$C:$C,0)))</f>
        <v>0</v>
      </c>
      <c r="M1219" s="233">
        <f>IF(ISBLANK(INDEX('Policy Characteristics'!G:G,MATCH($C1219,'Policy Characteristics'!$C:$C,0))),"",INDEX('Policy Characteristics'!G:G,MATCH($C1219,'Policy Characteristics'!$C:$C,0)))</f>
        <v>1</v>
      </c>
      <c r="N1219" s="233">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28"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1313</v>
      </c>
      <c r="E1220" t="s">
        <v>1687</v>
      </c>
      <c r="F1220" t="s">
        <v>820</v>
      </c>
      <c r="G1220" s="88" t="s">
        <v>1694</v>
      </c>
      <c r="H1220" s="15">
        <v>2139</v>
      </c>
      <c r="I1220" s="241" t="s">
        <v>43</v>
      </c>
      <c r="J1220" s="230"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3">
        <f>IF(ISBLANK(INDEX('Policy Characteristics'!F:F,MATCH($C1220,'Policy Characteristics'!$C:$C,0))),"",INDEX('Policy Characteristics'!F:F,MATCH($C1220,'Policy Characteristics'!$C:$C,0)))</f>
        <v>0</v>
      </c>
      <c r="M1220" s="233">
        <f>IF(ISBLANK(INDEX('Policy Characteristics'!G:G,MATCH($C1220,'Policy Characteristics'!$C:$C,0))),"",INDEX('Policy Characteristics'!G:G,MATCH($C1220,'Policy Characteristics'!$C:$C,0)))</f>
        <v>1</v>
      </c>
      <c r="N1220" s="233">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28"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1313</v>
      </c>
      <c r="E1221" t="s">
        <v>1688</v>
      </c>
      <c r="F1221" t="s">
        <v>820</v>
      </c>
      <c r="G1221" s="88" t="s">
        <v>1695</v>
      </c>
      <c r="H1221" s="15">
        <v>2140</v>
      </c>
      <c r="I1221" s="241" t="s">
        <v>43</v>
      </c>
      <c r="J1221" s="230"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3">
        <f>IF(ISBLANK(INDEX('Policy Characteristics'!F:F,MATCH($C1221,'Policy Characteristics'!$C:$C,0))),"",INDEX('Policy Characteristics'!F:F,MATCH($C1221,'Policy Characteristics'!$C:$C,0)))</f>
        <v>0</v>
      </c>
      <c r="M1221" s="233">
        <f>IF(ISBLANK(INDEX('Policy Characteristics'!G:G,MATCH($C1221,'Policy Characteristics'!$C:$C,0))),"",INDEX('Policy Characteristics'!G:G,MATCH($C1221,'Policy Characteristics'!$C:$C,0)))</f>
        <v>1</v>
      </c>
      <c r="N1221" s="233">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28"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1313</v>
      </c>
      <c r="E1222" t="s">
        <v>1689</v>
      </c>
      <c r="F1222" t="s">
        <v>820</v>
      </c>
      <c r="G1222" s="88" t="s">
        <v>1696</v>
      </c>
      <c r="H1222" s="15">
        <v>2141</v>
      </c>
      <c r="I1222" s="241" t="s">
        <v>43</v>
      </c>
      <c r="J1222" s="230"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3">
        <f>IF(ISBLANK(INDEX('Policy Characteristics'!F:F,MATCH($C1222,'Policy Characteristics'!$C:$C,0))),"",INDEX('Policy Characteristics'!F:F,MATCH($C1222,'Policy Characteristics'!$C:$C,0)))</f>
        <v>0</v>
      </c>
      <c r="M1222" s="233">
        <f>IF(ISBLANK(INDEX('Policy Characteristics'!G:G,MATCH($C1222,'Policy Characteristics'!$C:$C,0))),"",INDEX('Policy Characteristics'!G:G,MATCH($C1222,'Policy Characteristics'!$C:$C,0)))</f>
        <v>1</v>
      </c>
      <c r="N1222" s="233">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28"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1313</v>
      </c>
      <c r="E1223" t="s">
        <v>1690</v>
      </c>
      <c r="F1223" t="s">
        <v>820</v>
      </c>
      <c r="G1223" s="88" t="s">
        <v>1697</v>
      </c>
      <c r="H1223" s="15">
        <v>2142</v>
      </c>
      <c r="I1223" s="241" t="s">
        <v>43</v>
      </c>
      <c r="J1223" s="230"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3">
        <f>IF(ISBLANK(INDEX('Policy Characteristics'!F:F,MATCH($C1223,'Policy Characteristics'!$C:$C,0))),"",INDEX('Policy Characteristics'!F:F,MATCH($C1223,'Policy Characteristics'!$C:$C,0)))</f>
        <v>0</v>
      </c>
      <c r="M1223" s="233">
        <f>IF(ISBLANK(INDEX('Policy Characteristics'!G:G,MATCH($C1223,'Policy Characteristics'!$C:$C,0))),"",INDEX('Policy Characteristics'!G:G,MATCH($C1223,'Policy Characteristics'!$C:$C,0)))</f>
        <v>1</v>
      </c>
      <c r="N1223" s="233">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28"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1313</v>
      </c>
      <c r="E1224" t="s">
        <v>1691</v>
      </c>
      <c r="F1224" t="s">
        <v>820</v>
      </c>
      <c r="G1224" s="88" t="s">
        <v>1698</v>
      </c>
      <c r="H1224" s="15">
        <v>2143</v>
      </c>
      <c r="I1224" s="241" t="s">
        <v>43</v>
      </c>
      <c r="J1224" s="230"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3">
        <f>IF(ISBLANK(INDEX('Policy Characteristics'!F:F,MATCH($C1224,'Policy Characteristics'!$C:$C,0))),"",INDEX('Policy Characteristics'!F:F,MATCH($C1224,'Policy Characteristics'!$C:$C,0)))</f>
        <v>0</v>
      </c>
      <c r="M1224" s="233">
        <f>IF(ISBLANK(INDEX('Policy Characteristics'!G:G,MATCH($C1224,'Policy Characteristics'!$C:$C,0))),"",INDEX('Policy Characteristics'!G:G,MATCH($C1224,'Policy Characteristics'!$C:$C,0)))</f>
        <v>1</v>
      </c>
      <c r="N1224" s="233">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28"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1313</v>
      </c>
      <c r="E1225" t="s">
        <v>1692</v>
      </c>
      <c r="F1225" t="s">
        <v>820</v>
      </c>
      <c r="G1225" s="88" t="s">
        <v>1699</v>
      </c>
      <c r="H1225" s="15">
        <v>2144</v>
      </c>
      <c r="I1225" s="241" t="s">
        <v>44</v>
      </c>
      <c r="J1225" s="230"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3">
        <f>IF(ISBLANK(INDEX('Policy Characteristics'!F:F,MATCH($C1225,'Policy Characteristics'!$C:$C,0))),"",INDEX('Policy Characteristics'!F:F,MATCH($C1225,'Policy Characteristics'!$C:$C,0)))</f>
        <v>0</v>
      </c>
      <c r="M1225" s="233">
        <f>IF(ISBLANK(INDEX('Policy Characteristics'!G:G,MATCH($C1225,'Policy Characteristics'!$C:$C,0))),"",INDEX('Policy Characteristics'!G:G,MATCH($C1225,'Policy Characteristics'!$C:$C,0)))</f>
        <v>1</v>
      </c>
      <c r="N1225" s="233">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28"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1313</v>
      </c>
      <c r="E1226" t="s">
        <v>1828</v>
      </c>
      <c r="F1226" t="s">
        <v>820</v>
      </c>
      <c r="G1226" s="88" t="s">
        <v>1828</v>
      </c>
      <c r="H1226" s="15">
        <v>2145</v>
      </c>
      <c r="I1226" s="241" t="s">
        <v>43</v>
      </c>
      <c r="J1226" s="230"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3">
        <f>IF(ISBLANK(INDEX('Policy Characteristics'!F:F,MATCH($C1226,'Policy Characteristics'!$C:$C,0))),"",INDEX('Policy Characteristics'!F:F,MATCH($C1226,'Policy Characteristics'!$C:$C,0)))</f>
        <v>0</v>
      </c>
      <c r="M1226" s="233">
        <f>IF(ISBLANK(INDEX('Policy Characteristics'!G:G,MATCH($C1226,'Policy Characteristics'!$C:$C,0))),"",INDEX('Policy Characteristics'!G:G,MATCH($C1226,'Policy Characteristics'!$C:$C,0)))</f>
        <v>1</v>
      </c>
      <c r="N1226" s="233">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28"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1314</v>
      </c>
      <c r="E1227" t="s">
        <v>1686</v>
      </c>
      <c r="F1227" t="s">
        <v>1276</v>
      </c>
      <c r="G1227" s="88" t="s">
        <v>1693</v>
      </c>
      <c r="H1227" s="15">
        <v>2146</v>
      </c>
      <c r="I1227" s="241" t="s">
        <v>43</v>
      </c>
      <c r="J1227" s="230"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3">
        <f>IF(ISBLANK(INDEX('Policy Characteristics'!F:F,MATCH($C1227,'Policy Characteristics'!$C:$C,0))),"",INDEX('Policy Characteristics'!F:F,MATCH($C1227,'Policy Characteristics'!$C:$C,0)))</f>
        <v>0</v>
      </c>
      <c r="M1227" s="233">
        <f>IF(ISBLANK(INDEX('Policy Characteristics'!G:G,MATCH($C1227,'Policy Characteristics'!$C:$C,0))),"",INDEX('Policy Characteristics'!G:G,MATCH($C1227,'Policy Characteristics'!$C:$C,0)))</f>
        <v>1</v>
      </c>
      <c r="N1227" s="233">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28"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1314</v>
      </c>
      <c r="E1228" t="s">
        <v>1687</v>
      </c>
      <c r="F1228" t="s">
        <v>1276</v>
      </c>
      <c r="G1228" s="88" t="s">
        <v>1694</v>
      </c>
      <c r="H1228" s="15">
        <v>2147</v>
      </c>
      <c r="I1228" s="241" t="s">
        <v>43</v>
      </c>
      <c r="J1228" s="230"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3">
        <f>IF(ISBLANK(INDEX('Policy Characteristics'!F:F,MATCH($C1228,'Policy Characteristics'!$C:$C,0))),"",INDEX('Policy Characteristics'!F:F,MATCH($C1228,'Policy Characteristics'!$C:$C,0)))</f>
        <v>0</v>
      </c>
      <c r="M1228" s="233">
        <f>IF(ISBLANK(INDEX('Policy Characteristics'!G:G,MATCH($C1228,'Policy Characteristics'!$C:$C,0))),"",INDEX('Policy Characteristics'!G:G,MATCH($C1228,'Policy Characteristics'!$C:$C,0)))</f>
        <v>1</v>
      </c>
      <c r="N1228" s="233">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28"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1314</v>
      </c>
      <c r="E1229" t="s">
        <v>1688</v>
      </c>
      <c r="F1229" t="s">
        <v>1276</v>
      </c>
      <c r="G1229" s="88" t="s">
        <v>1695</v>
      </c>
      <c r="H1229" s="15">
        <v>2148</v>
      </c>
      <c r="I1229" s="241" t="s">
        <v>43</v>
      </c>
      <c r="J1229" s="230"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3">
        <f>IF(ISBLANK(INDEX('Policy Characteristics'!F:F,MATCH($C1229,'Policy Characteristics'!$C:$C,0))),"",INDEX('Policy Characteristics'!F:F,MATCH($C1229,'Policy Characteristics'!$C:$C,0)))</f>
        <v>0</v>
      </c>
      <c r="M1229" s="233">
        <f>IF(ISBLANK(INDEX('Policy Characteristics'!G:G,MATCH($C1229,'Policy Characteristics'!$C:$C,0))),"",INDEX('Policy Characteristics'!G:G,MATCH($C1229,'Policy Characteristics'!$C:$C,0)))</f>
        <v>1</v>
      </c>
      <c r="N1229" s="233">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28"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1314</v>
      </c>
      <c r="E1230" t="s">
        <v>1689</v>
      </c>
      <c r="F1230" t="s">
        <v>1276</v>
      </c>
      <c r="G1230" s="88" t="s">
        <v>1696</v>
      </c>
      <c r="H1230" s="15">
        <v>2149</v>
      </c>
      <c r="I1230" s="241" t="s">
        <v>43</v>
      </c>
      <c r="J1230" s="230"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3">
        <f>IF(ISBLANK(INDEX('Policy Characteristics'!F:F,MATCH($C1230,'Policy Characteristics'!$C:$C,0))),"",INDEX('Policy Characteristics'!F:F,MATCH($C1230,'Policy Characteristics'!$C:$C,0)))</f>
        <v>0</v>
      </c>
      <c r="M1230" s="233">
        <f>IF(ISBLANK(INDEX('Policy Characteristics'!G:G,MATCH($C1230,'Policy Characteristics'!$C:$C,0))),"",INDEX('Policy Characteristics'!G:G,MATCH($C1230,'Policy Characteristics'!$C:$C,0)))</f>
        <v>1</v>
      </c>
      <c r="N1230" s="233">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28"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1314</v>
      </c>
      <c r="E1231" t="s">
        <v>1690</v>
      </c>
      <c r="F1231" t="s">
        <v>1276</v>
      </c>
      <c r="G1231" s="88" t="s">
        <v>1697</v>
      </c>
      <c r="H1231" s="15">
        <v>2150</v>
      </c>
      <c r="I1231" s="241" t="s">
        <v>44</v>
      </c>
      <c r="J1231" s="230"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3">
        <f>IF(ISBLANK(INDEX('Policy Characteristics'!F:F,MATCH($C1231,'Policy Characteristics'!$C:$C,0))),"",INDEX('Policy Characteristics'!F:F,MATCH($C1231,'Policy Characteristics'!$C:$C,0)))</f>
        <v>0</v>
      </c>
      <c r="M1231" s="233">
        <f>IF(ISBLANK(INDEX('Policy Characteristics'!G:G,MATCH($C1231,'Policy Characteristics'!$C:$C,0))),"",INDEX('Policy Characteristics'!G:G,MATCH($C1231,'Policy Characteristics'!$C:$C,0)))</f>
        <v>1</v>
      </c>
      <c r="N1231" s="233">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28"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1314</v>
      </c>
      <c r="E1232" t="s">
        <v>1691</v>
      </c>
      <c r="F1232" t="s">
        <v>1276</v>
      </c>
      <c r="G1232" s="88" t="s">
        <v>1698</v>
      </c>
      <c r="H1232" s="15">
        <v>2151</v>
      </c>
      <c r="I1232" s="241" t="s">
        <v>44</v>
      </c>
      <c r="J1232" s="230"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3">
        <f>IF(ISBLANK(INDEX('Policy Characteristics'!F:F,MATCH($C1232,'Policy Characteristics'!$C:$C,0))),"",INDEX('Policy Characteristics'!F:F,MATCH($C1232,'Policy Characteristics'!$C:$C,0)))</f>
        <v>0</v>
      </c>
      <c r="M1232" s="233">
        <f>IF(ISBLANK(INDEX('Policy Characteristics'!G:G,MATCH($C1232,'Policy Characteristics'!$C:$C,0))),"",INDEX('Policy Characteristics'!G:G,MATCH($C1232,'Policy Characteristics'!$C:$C,0)))</f>
        <v>1</v>
      </c>
      <c r="N1232" s="233">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28"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1314</v>
      </c>
      <c r="E1233" t="s">
        <v>1692</v>
      </c>
      <c r="F1233" t="s">
        <v>1276</v>
      </c>
      <c r="G1233" s="88" t="s">
        <v>1699</v>
      </c>
      <c r="H1233" s="15">
        <v>2152</v>
      </c>
      <c r="I1233" s="241" t="s">
        <v>44</v>
      </c>
      <c r="J1233" s="230"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3">
        <f>IF(ISBLANK(INDEX('Policy Characteristics'!F:F,MATCH($C1233,'Policy Characteristics'!$C:$C,0))),"",INDEX('Policy Characteristics'!F:F,MATCH($C1233,'Policy Characteristics'!$C:$C,0)))</f>
        <v>0</v>
      </c>
      <c r="M1233" s="233">
        <f>IF(ISBLANK(INDEX('Policy Characteristics'!G:G,MATCH($C1233,'Policy Characteristics'!$C:$C,0))),"",INDEX('Policy Characteristics'!G:G,MATCH($C1233,'Policy Characteristics'!$C:$C,0)))</f>
        <v>1</v>
      </c>
      <c r="N1233" s="233">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28"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1314</v>
      </c>
      <c r="E1234" t="s">
        <v>1828</v>
      </c>
      <c r="F1234" t="s">
        <v>1276</v>
      </c>
      <c r="G1234" s="88" t="s">
        <v>1828</v>
      </c>
      <c r="H1234" s="15">
        <v>2153</v>
      </c>
      <c r="I1234" s="241" t="s">
        <v>44</v>
      </c>
      <c r="J1234" s="230"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3">
        <f>IF(ISBLANK(INDEX('Policy Characteristics'!F:F,MATCH($C1234,'Policy Characteristics'!$C:$C,0))),"",INDEX('Policy Characteristics'!F:F,MATCH($C1234,'Policy Characteristics'!$C:$C,0)))</f>
        <v>0</v>
      </c>
      <c r="M1234" s="233">
        <f>IF(ISBLANK(INDEX('Policy Characteristics'!G:G,MATCH($C1234,'Policy Characteristics'!$C:$C,0))),"",INDEX('Policy Characteristics'!G:G,MATCH($C1234,'Policy Characteristics'!$C:$C,0)))</f>
        <v>1</v>
      </c>
      <c r="N1234" s="233">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28"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1315</v>
      </c>
      <c r="E1235" t="s">
        <v>1686</v>
      </c>
      <c r="F1235" t="s">
        <v>1277</v>
      </c>
      <c r="G1235" s="88" t="s">
        <v>1693</v>
      </c>
      <c r="H1235" s="15">
        <v>2154</v>
      </c>
      <c r="I1235" s="241" t="s">
        <v>43</v>
      </c>
      <c r="J1235" s="230"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3">
        <f>IF(ISBLANK(INDEX('Policy Characteristics'!F:F,MATCH($C1235,'Policy Characteristics'!$C:$C,0))),"",INDEX('Policy Characteristics'!F:F,MATCH($C1235,'Policy Characteristics'!$C:$C,0)))</f>
        <v>0</v>
      </c>
      <c r="M1235" s="233">
        <f>IF(ISBLANK(INDEX('Policy Characteristics'!G:G,MATCH($C1235,'Policy Characteristics'!$C:$C,0))),"",INDEX('Policy Characteristics'!G:G,MATCH($C1235,'Policy Characteristics'!$C:$C,0)))</f>
        <v>1</v>
      </c>
      <c r="N1235" s="233">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28"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1315</v>
      </c>
      <c r="E1236" t="s">
        <v>1687</v>
      </c>
      <c r="F1236" t="s">
        <v>1277</v>
      </c>
      <c r="G1236" s="88" t="s">
        <v>1694</v>
      </c>
      <c r="H1236" s="15">
        <v>2155</v>
      </c>
      <c r="I1236" s="241" t="s">
        <v>43</v>
      </c>
      <c r="J1236" s="230"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3">
        <f>IF(ISBLANK(INDEX('Policy Characteristics'!F:F,MATCH($C1236,'Policy Characteristics'!$C:$C,0))),"",INDEX('Policy Characteristics'!F:F,MATCH($C1236,'Policy Characteristics'!$C:$C,0)))</f>
        <v>0</v>
      </c>
      <c r="M1236" s="233">
        <f>IF(ISBLANK(INDEX('Policy Characteristics'!G:G,MATCH($C1236,'Policy Characteristics'!$C:$C,0))),"",INDEX('Policy Characteristics'!G:G,MATCH($C1236,'Policy Characteristics'!$C:$C,0)))</f>
        <v>1</v>
      </c>
      <c r="N1236" s="233">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28"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1315</v>
      </c>
      <c r="E1237" t="s">
        <v>1688</v>
      </c>
      <c r="F1237" t="s">
        <v>1277</v>
      </c>
      <c r="G1237" s="88" t="s">
        <v>1695</v>
      </c>
      <c r="H1237" s="15">
        <v>2156</v>
      </c>
      <c r="I1237" s="241" t="s">
        <v>43</v>
      </c>
      <c r="J1237" s="230"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3">
        <f>IF(ISBLANK(INDEX('Policy Characteristics'!F:F,MATCH($C1237,'Policy Characteristics'!$C:$C,0))),"",INDEX('Policy Characteristics'!F:F,MATCH($C1237,'Policy Characteristics'!$C:$C,0)))</f>
        <v>0</v>
      </c>
      <c r="M1237" s="233">
        <f>IF(ISBLANK(INDEX('Policy Characteristics'!G:G,MATCH($C1237,'Policy Characteristics'!$C:$C,0))),"",INDEX('Policy Characteristics'!G:G,MATCH($C1237,'Policy Characteristics'!$C:$C,0)))</f>
        <v>1</v>
      </c>
      <c r="N1237" s="233">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28"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1315</v>
      </c>
      <c r="E1238" t="s">
        <v>1689</v>
      </c>
      <c r="F1238" t="s">
        <v>1277</v>
      </c>
      <c r="G1238" s="88" t="s">
        <v>1696</v>
      </c>
      <c r="H1238" s="15">
        <v>2157</v>
      </c>
      <c r="I1238" s="241" t="s">
        <v>43</v>
      </c>
      <c r="J1238" s="230"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3">
        <f>IF(ISBLANK(INDEX('Policy Characteristics'!F:F,MATCH($C1238,'Policy Characteristics'!$C:$C,0))),"",INDEX('Policy Characteristics'!F:F,MATCH($C1238,'Policy Characteristics'!$C:$C,0)))</f>
        <v>0</v>
      </c>
      <c r="M1238" s="233">
        <f>IF(ISBLANK(INDEX('Policy Characteristics'!G:G,MATCH($C1238,'Policy Characteristics'!$C:$C,0))),"",INDEX('Policy Characteristics'!G:G,MATCH($C1238,'Policy Characteristics'!$C:$C,0)))</f>
        <v>1</v>
      </c>
      <c r="N1238" s="233">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28"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1315</v>
      </c>
      <c r="E1239" t="s">
        <v>1690</v>
      </c>
      <c r="F1239" t="s">
        <v>1277</v>
      </c>
      <c r="G1239" s="88" t="s">
        <v>1697</v>
      </c>
      <c r="H1239" s="15">
        <v>2158</v>
      </c>
      <c r="I1239" s="241" t="s">
        <v>44</v>
      </c>
      <c r="J1239" s="230"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3">
        <f>IF(ISBLANK(INDEX('Policy Characteristics'!F:F,MATCH($C1239,'Policy Characteristics'!$C:$C,0))),"",INDEX('Policy Characteristics'!F:F,MATCH($C1239,'Policy Characteristics'!$C:$C,0)))</f>
        <v>0</v>
      </c>
      <c r="M1239" s="233">
        <f>IF(ISBLANK(INDEX('Policy Characteristics'!G:G,MATCH($C1239,'Policy Characteristics'!$C:$C,0))),"",INDEX('Policy Characteristics'!G:G,MATCH($C1239,'Policy Characteristics'!$C:$C,0)))</f>
        <v>1</v>
      </c>
      <c r="N1239" s="233">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28"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1315</v>
      </c>
      <c r="E1240" t="s">
        <v>1691</v>
      </c>
      <c r="F1240" t="s">
        <v>1277</v>
      </c>
      <c r="G1240" s="88" t="s">
        <v>1698</v>
      </c>
      <c r="H1240" s="15">
        <v>2159</v>
      </c>
      <c r="I1240" s="241" t="s">
        <v>44</v>
      </c>
      <c r="J1240" s="230"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3">
        <f>IF(ISBLANK(INDEX('Policy Characteristics'!F:F,MATCH($C1240,'Policy Characteristics'!$C:$C,0))),"",INDEX('Policy Characteristics'!F:F,MATCH($C1240,'Policy Characteristics'!$C:$C,0)))</f>
        <v>0</v>
      </c>
      <c r="M1240" s="233">
        <f>IF(ISBLANK(INDEX('Policy Characteristics'!G:G,MATCH($C1240,'Policy Characteristics'!$C:$C,0))),"",INDEX('Policy Characteristics'!G:G,MATCH($C1240,'Policy Characteristics'!$C:$C,0)))</f>
        <v>1</v>
      </c>
      <c r="N1240" s="233">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28"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1315</v>
      </c>
      <c r="E1241" t="s">
        <v>1692</v>
      </c>
      <c r="F1241" t="s">
        <v>1277</v>
      </c>
      <c r="G1241" s="88" t="s">
        <v>1699</v>
      </c>
      <c r="H1241" s="15">
        <v>2160</v>
      </c>
      <c r="I1241" s="241" t="s">
        <v>44</v>
      </c>
      <c r="J1241" s="230"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3">
        <f>IF(ISBLANK(INDEX('Policy Characteristics'!F:F,MATCH($C1241,'Policy Characteristics'!$C:$C,0))),"",INDEX('Policy Characteristics'!F:F,MATCH($C1241,'Policy Characteristics'!$C:$C,0)))</f>
        <v>0</v>
      </c>
      <c r="M1241" s="233">
        <f>IF(ISBLANK(INDEX('Policy Characteristics'!G:G,MATCH($C1241,'Policy Characteristics'!$C:$C,0))),"",INDEX('Policy Characteristics'!G:G,MATCH($C1241,'Policy Characteristics'!$C:$C,0)))</f>
        <v>1</v>
      </c>
      <c r="N1241" s="233">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28"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1315</v>
      </c>
      <c r="E1242" t="s">
        <v>1828</v>
      </c>
      <c r="F1242" t="s">
        <v>1277</v>
      </c>
      <c r="G1242" s="88" t="s">
        <v>1828</v>
      </c>
      <c r="H1242" s="15">
        <v>2161</v>
      </c>
      <c r="I1242" s="241" t="s">
        <v>44</v>
      </c>
      <c r="J1242" s="230"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3">
        <f>IF(ISBLANK(INDEX('Policy Characteristics'!F:F,MATCH($C1242,'Policy Characteristics'!$C:$C,0))),"",INDEX('Policy Characteristics'!F:F,MATCH($C1242,'Policy Characteristics'!$C:$C,0)))</f>
        <v>0</v>
      </c>
      <c r="M1242" s="233">
        <f>IF(ISBLANK(INDEX('Policy Characteristics'!G:G,MATCH($C1242,'Policy Characteristics'!$C:$C,0))),"",INDEX('Policy Characteristics'!G:G,MATCH($C1242,'Policy Characteristics'!$C:$C,0)))</f>
        <v>1</v>
      </c>
      <c r="N1242" s="233">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28"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1316</v>
      </c>
      <c r="E1243" t="s">
        <v>1686</v>
      </c>
      <c r="F1243" t="s">
        <v>1278</v>
      </c>
      <c r="G1243" s="88" t="s">
        <v>1693</v>
      </c>
      <c r="H1243" s="15">
        <v>2162</v>
      </c>
      <c r="I1243" s="241" t="s">
        <v>43</v>
      </c>
      <c r="J1243" s="230"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3">
        <f>IF(ISBLANK(INDEX('Policy Characteristics'!F:F,MATCH($C1243,'Policy Characteristics'!$C:$C,0))),"",INDEX('Policy Characteristics'!F:F,MATCH($C1243,'Policy Characteristics'!$C:$C,0)))</f>
        <v>0</v>
      </c>
      <c r="M1243" s="233">
        <f>IF(ISBLANK(INDEX('Policy Characteristics'!G:G,MATCH($C1243,'Policy Characteristics'!$C:$C,0))),"",INDEX('Policy Characteristics'!G:G,MATCH($C1243,'Policy Characteristics'!$C:$C,0)))</f>
        <v>1</v>
      </c>
      <c r="N1243" s="233">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28"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1316</v>
      </c>
      <c r="E1244" t="s">
        <v>1687</v>
      </c>
      <c r="F1244" t="s">
        <v>1278</v>
      </c>
      <c r="G1244" s="88" t="s">
        <v>1694</v>
      </c>
      <c r="H1244" s="15">
        <v>2163</v>
      </c>
      <c r="I1244" s="241" t="s">
        <v>43</v>
      </c>
      <c r="J1244" s="230"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3">
        <f>IF(ISBLANK(INDEX('Policy Characteristics'!F:F,MATCH($C1244,'Policy Characteristics'!$C:$C,0))),"",INDEX('Policy Characteristics'!F:F,MATCH($C1244,'Policy Characteristics'!$C:$C,0)))</f>
        <v>0</v>
      </c>
      <c r="M1244" s="233">
        <f>IF(ISBLANK(INDEX('Policy Characteristics'!G:G,MATCH($C1244,'Policy Characteristics'!$C:$C,0))),"",INDEX('Policy Characteristics'!G:G,MATCH($C1244,'Policy Characteristics'!$C:$C,0)))</f>
        <v>1</v>
      </c>
      <c r="N1244" s="233">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28"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1316</v>
      </c>
      <c r="E1245" t="s">
        <v>1688</v>
      </c>
      <c r="F1245" t="s">
        <v>1278</v>
      </c>
      <c r="G1245" s="88" t="s">
        <v>1695</v>
      </c>
      <c r="H1245" s="15">
        <v>2164</v>
      </c>
      <c r="I1245" s="241" t="s">
        <v>43</v>
      </c>
      <c r="J1245" s="230"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3">
        <f>IF(ISBLANK(INDEX('Policy Characteristics'!F:F,MATCH($C1245,'Policy Characteristics'!$C:$C,0))),"",INDEX('Policy Characteristics'!F:F,MATCH($C1245,'Policy Characteristics'!$C:$C,0)))</f>
        <v>0</v>
      </c>
      <c r="M1245" s="233">
        <f>IF(ISBLANK(INDEX('Policy Characteristics'!G:G,MATCH($C1245,'Policy Characteristics'!$C:$C,0))),"",INDEX('Policy Characteristics'!G:G,MATCH($C1245,'Policy Characteristics'!$C:$C,0)))</f>
        <v>1</v>
      </c>
      <c r="N1245" s="233">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28"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1316</v>
      </c>
      <c r="E1246" t="s">
        <v>1689</v>
      </c>
      <c r="F1246" t="s">
        <v>1278</v>
      </c>
      <c r="G1246" s="88" t="s">
        <v>1696</v>
      </c>
      <c r="H1246" s="15">
        <v>2165</v>
      </c>
      <c r="I1246" s="241" t="s">
        <v>43</v>
      </c>
      <c r="J1246" s="230"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3">
        <f>IF(ISBLANK(INDEX('Policy Characteristics'!F:F,MATCH($C1246,'Policy Characteristics'!$C:$C,0))),"",INDEX('Policy Characteristics'!F:F,MATCH($C1246,'Policy Characteristics'!$C:$C,0)))</f>
        <v>0</v>
      </c>
      <c r="M1246" s="233">
        <f>IF(ISBLANK(INDEX('Policy Characteristics'!G:G,MATCH($C1246,'Policy Characteristics'!$C:$C,0))),"",INDEX('Policy Characteristics'!G:G,MATCH($C1246,'Policy Characteristics'!$C:$C,0)))</f>
        <v>1</v>
      </c>
      <c r="N1246" s="233">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28"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1316</v>
      </c>
      <c r="E1247" t="s">
        <v>1690</v>
      </c>
      <c r="F1247" t="s">
        <v>1278</v>
      </c>
      <c r="G1247" s="88" t="s">
        <v>1697</v>
      </c>
      <c r="H1247" s="15">
        <v>2166</v>
      </c>
      <c r="I1247" s="241" t="s">
        <v>44</v>
      </c>
      <c r="J1247" s="230"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3">
        <f>IF(ISBLANK(INDEX('Policy Characteristics'!F:F,MATCH($C1247,'Policy Characteristics'!$C:$C,0))),"",INDEX('Policy Characteristics'!F:F,MATCH($C1247,'Policy Characteristics'!$C:$C,0)))</f>
        <v>0</v>
      </c>
      <c r="M1247" s="233">
        <f>IF(ISBLANK(INDEX('Policy Characteristics'!G:G,MATCH($C1247,'Policy Characteristics'!$C:$C,0))),"",INDEX('Policy Characteristics'!G:G,MATCH($C1247,'Policy Characteristics'!$C:$C,0)))</f>
        <v>1</v>
      </c>
      <c r="N1247" s="233">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28"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1316</v>
      </c>
      <c r="E1248" t="s">
        <v>1691</v>
      </c>
      <c r="F1248" t="s">
        <v>1278</v>
      </c>
      <c r="G1248" s="88" t="s">
        <v>1698</v>
      </c>
      <c r="H1248" s="15">
        <v>2167</v>
      </c>
      <c r="I1248" s="241" t="s">
        <v>44</v>
      </c>
      <c r="J1248" s="230"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3">
        <f>IF(ISBLANK(INDEX('Policy Characteristics'!F:F,MATCH($C1248,'Policy Characteristics'!$C:$C,0))),"",INDEX('Policy Characteristics'!F:F,MATCH($C1248,'Policy Characteristics'!$C:$C,0)))</f>
        <v>0</v>
      </c>
      <c r="M1248" s="233">
        <f>IF(ISBLANK(INDEX('Policy Characteristics'!G:G,MATCH($C1248,'Policy Characteristics'!$C:$C,0))),"",INDEX('Policy Characteristics'!G:G,MATCH($C1248,'Policy Characteristics'!$C:$C,0)))</f>
        <v>1</v>
      </c>
      <c r="N1248" s="233">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28"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1316</v>
      </c>
      <c r="E1249" t="s">
        <v>1692</v>
      </c>
      <c r="F1249" t="s">
        <v>1278</v>
      </c>
      <c r="G1249" s="88" t="s">
        <v>1699</v>
      </c>
      <c r="H1249" s="15">
        <v>2168</v>
      </c>
      <c r="I1249" s="241" t="s">
        <v>44</v>
      </c>
      <c r="J1249" s="230"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3">
        <f>IF(ISBLANK(INDEX('Policy Characteristics'!F:F,MATCH($C1249,'Policy Characteristics'!$C:$C,0))),"",INDEX('Policy Characteristics'!F:F,MATCH($C1249,'Policy Characteristics'!$C:$C,0)))</f>
        <v>0</v>
      </c>
      <c r="M1249" s="233">
        <f>IF(ISBLANK(INDEX('Policy Characteristics'!G:G,MATCH($C1249,'Policy Characteristics'!$C:$C,0))),"",INDEX('Policy Characteristics'!G:G,MATCH($C1249,'Policy Characteristics'!$C:$C,0)))</f>
        <v>1</v>
      </c>
      <c r="N1249" s="233">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28"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1316</v>
      </c>
      <c r="E1250" t="s">
        <v>1828</v>
      </c>
      <c r="F1250" t="s">
        <v>1278</v>
      </c>
      <c r="G1250" s="88" t="s">
        <v>1828</v>
      </c>
      <c r="H1250" s="15">
        <v>2169</v>
      </c>
      <c r="I1250" s="241" t="s">
        <v>43</v>
      </c>
      <c r="J1250" s="230"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3">
        <f>IF(ISBLANK(INDEX('Policy Characteristics'!F:F,MATCH($C1250,'Policy Characteristics'!$C:$C,0))),"",INDEX('Policy Characteristics'!F:F,MATCH($C1250,'Policy Characteristics'!$C:$C,0)))</f>
        <v>0</v>
      </c>
      <c r="M1250" s="233">
        <f>IF(ISBLANK(INDEX('Policy Characteristics'!G:G,MATCH($C1250,'Policy Characteristics'!$C:$C,0))),"",INDEX('Policy Characteristics'!G:G,MATCH($C1250,'Policy Characteristics'!$C:$C,0)))</f>
        <v>1</v>
      </c>
      <c r="N1250" s="233">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28"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1317</v>
      </c>
      <c r="E1251" t="s">
        <v>1686</v>
      </c>
      <c r="F1251" t="s">
        <v>1279</v>
      </c>
      <c r="G1251" s="88" t="s">
        <v>1693</v>
      </c>
      <c r="H1251" s="15">
        <v>2170</v>
      </c>
      <c r="I1251" s="241" t="s">
        <v>43</v>
      </c>
      <c r="J1251" s="230"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3">
        <f>IF(ISBLANK(INDEX('Policy Characteristics'!F:F,MATCH($C1251,'Policy Characteristics'!$C:$C,0))),"",INDEX('Policy Characteristics'!F:F,MATCH($C1251,'Policy Characteristics'!$C:$C,0)))</f>
        <v>0</v>
      </c>
      <c r="M1251" s="233">
        <f>IF(ISBLANK(INDEX('Policy Characteristics'!G:G,MATCH($C1251,'Policy Characteristics'!$C:$C,0))),"",INDEX('Policy Characteristics'!G:G,MATCH($C1251,'Policy Characteristics'!$C:$C,0)))</f>
        <v>1</v>
      </c>
      <c r="N1251" s="233">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28"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1317</v>
      </c>
      <c r="E1252" t="s">
        <v>1687</v>
      </c>
      <c r="F1252" t="s">
        <v>1279</v>
      </c>
      <c r="G1252" s="88" t="s">
        <v>1694</v>
      </c>
      <c r="H1252" s="15">
        <v>2171</v>
      </c>
      <c r="I1252" s="241" t="s">
        <v>43</v>
      </c>
      <c r="J1252" s="230"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3">
        <f>IF(ISBLANK(INDEX('Policy Characteristics'!F:F,MATCH($C1252,'Policy Characteristics'!$C:$C,0))),"",INDEX('Policy Characteristics'!F:F,MATCH($C1252,'Policy Characteristics'!$C:$C,0)))</f>
        <v>0</v>
      </c>
      <c r="M1252" s="233">
        <f>IF(ISBLANK(INDEX('Policy Characteristics'!G:G,MATCH($C1252,'Policy Characteristics'!$C:$C,0))),"",INDEX('Policy Characteristics'!G:G,MATCH($C1252,'Policy Characteristics'!$C:$C,0)))</f>
        <v>1</v>
      </c>
      <c r="N1252" s="233">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28"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1317</v>
      </c>
      <c r="E1253" t="s">
        <v>1688</v>
      </c>
      <c r="F1253" t="s">
        <v>1279</v>
      </c>
      <c r="G1253" s="88" t="s">
        <v>1695</v>
      </c>
      <c r="H1253" s="15">
        <v>2172</v>
      </c>
      <c r="I1253" s="241" t="s">
        <v>43</v>
      </c>
      <c r="J1253" s="230"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3">
        <f>IF(ISBLANK(INDEX('Policy Characteristics'!F:F,MATCH($C1253,'Policy Characteristics'!$C:$C,0))),"",INDEX('Policy Characteristics'!F:F,MATCH($C1253,'Policy Characteristics'!$C:$C,0)))</f>
        <v>0</v>
      </c>
      <c r="M1253" s="233">
        <f>IF(ISBLANK(INDEX('Policy Characteristics'!G:G,MATCH($C1253,'Policy Characteristics'!$C:$C,0))),"",INDEX('Policy Characteristics'!G:G,MATCH($C1253,'Policy Characteristics'!$C:$C,0)))</f>
        <v>1</v>
      </c>
      <c r="N1253" s="233">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28"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1317</v>
      </c>
      <c r="E1254" t="s">
        <v>1689</v>
      </c>
      <c r="F1254" t="s">
        <v>1279</v>
      </c>
      <c r="G1254" s="88" t="s">
        <v>1696</v>
      </c>
      <c r="H1254" s="15">
        <v>2173</v>
      </c>
      <c r="I1254" s="241" t="s">
        <v>43</v>
      </c>
      <c r="J1254" s="230"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3">
        <f>IF(ISBLANK(INDEX('Policy Characteristics'!F:F,MATCH($C1254,'Policy Characteristics'!$C:$C,0))),"",INDEX('Policy Characteristics'!F:F,MATCH($C1254,'Policy Characteristics'!$C:$C,0)))</f>
        <v>0</v>
      </c>
      <c r="M1254" s="233">
        <f>IF(ISBLANK(INDEX('Policy Characteristics'!G:G,MATCH($C1254,'Policy Characteristics'!$C:$C,0))),"",INDEX('Policy Characteristics'!G:G,MATCH($C1254,'Policy Characteristics'!$C:$C,0)))</f>
        <v>1</v>
      </c>
      <c r="N1254" s="233">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28"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1317</v>
      </c>
      <c r="E1255" t="s">
        <v>1690</v>
      </c>
      <c r="F1255" t="s">
        <v>1279</v>
      </c>
      <c r="G1255" s="88" t="s">
        <v>1697</v>
      </c>
      <c r="H1255" s="15">
        <v>2174</v>
      </c>
      <c r="I1255" s="241" t="s">
        <v>44</v>
      </c>
      <c r="J1255" s="230"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3">
        <f>IF(ISBLANK(INDEX('Policy Characteristics'!F:F,MATCH($C1255,'Policy Characteristics'!$C:$C,0))),"",INDEX('Policy Characteristics'!F:F,MATCH($C1255,'Policy Characteristics'!$C:$C,0)))</f>
        <v>0</v>
      </c>
      <c r="M1255" s="233">
        <f>IF(ISBLANK(INDEX('Policy Characteristics'!G:G,MATCH($C1255,'Policy Characteristics'!$C:$C,0))),"",INDEX('Policy Characteristics'!G:G,MATCH($C1255,'Policy Characteristics'!$C:$C,0)))</f>
        <v>1</v>
      </c>
      <c r="N1255" s="233">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28"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1317</v>
      </c>
      <c r="E1256" t="s">
        <v>1691</v>
      </c>
      <c r="F1256" t="s">
        <v>1279</v>
      </c>
      <c r="G1256" s="88" t="s">
        <v>1698</v>
      </c>
      <c r="H1256" s="15">
        <v>2175</v>
      </c>
      <c r="I1256" s="241" t="s">
        <v>44</v>
      </c>
      <c r="J1256" s="230"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3">
        <f>IF(ISBLANK(INDEX('Policy Characteristics'!F:F,MATCH($C1256,'Policy Characteristics'!$C:$C,0))),"",INDEX('Policy Characteristics'!F:F,MATCH($C1256,'Policy Characteristics'!$C:$C,0)))</f>
        <v>0</v>
      </c>
      <c r="M1256" s="233">
        <f>IF(ISBLANK(INDEX('Policy Characteristics'!G:G,MATCH($C1256,'Policy Characteristics'!$C:$C,0))),"",INDEX('Policy Characteristics'!G:G,MATCH($C1256,'Policy Characteristics'!$C:$C,0)))</f>
        <v>1</v>
      </c>
      <c r="N1256" s="233">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28"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1317</v>
      </c>
      <c r="E1257" t="s">
        <v>1692</v>
      </c>
      <c r="F1257" t="s">
        <v>1279</v>
      </c>
      <c r="G1257" s="88" t="s">
        <v>1699</v>
      </c>
      <c r="H1257" s="15">
        <v>2176</v>
      </c>
      <c r="I1257" s="241" t="s">
        <v>44</v>
      </c>
      <c r="J1257" s="230"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3">
        <f>IF(ISBLANK(INDEX('Policy Characteristics'!F:F,MATCH($C1257,'Policy Characteristics'!$C:$C,0))),"",INDEX('Policy Characteristics'!F:F,MATCH($C1257,'Policy Characteristics'!$C:$C,0)))</f>
        <v>0</v>
      </c>
      <c r="M1257" s="233">
        <f>IF(ISBLANK(INDEX('Policy Characteristics'!G:G,MATCH($C1257,'Policy Characteristics'!$C:$C,0))),"",INDEX('Policy Characteristics'!G:G,MATCH($C1257,'Policy Characteristics'!$C:$C,0)))</f>
        <v>1</v>
      </c>
      <c r="N1257" s="233">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28"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1317</v>
      </c>
      <c r="E1258" t="s">
        <v>1828</v>
      </c>
      <c r="F1258" t="s">
        <v>1279</v>
      </c>
      <c r="G1258" s="88" t="s">
        <v>1828</v>
      </c>
      <c r="H1258" s="15">
        <v>2177</v>
      </c>
      <c r="I1258" s="241" t="s">
        <v>44</v>
      </c>
      <c r="J1258" s="230"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3">
        <f>IF(ISBLANK(INDEX('Policy Characteristics'!F:F,MATCH($C1258,'Policy Characteristics'!$C:$C,0))),"",INDEX('Policy Characteristics'!F:F,MATCH($C1258,'Policy Characteristics'!$C:$C,0)))</f>
        <v>0</v>
      </c>
      <c r="M1258" s="233">
        <f>IF(ISBLANK(INDEX('Policy Characteristics'!G:G,MATCH($C1258,'Policy Characteristics'!$C:$C,0))),"",INDEX('Policy Characteristics'!G:G,MATCH($C1258,'Policy Characteristics'!$C:$C,0)))</f>
        <v>1</v>
      </c>
      <c r="N1258" s="233">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28"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1318</v>
      </c>
      <c r="E1259" t="s">
        <v>1686</v>
      </c>
      <c r="F1259" t="s">
        <v>1280</v>
      </c>
      <c r="G1259" s="88" t="s">
        <v>1693</v>
      </c>
      <c r="H1259" s="15">
        <v>2178</v>
      </c>
      <c r="I1259" s="241" t="s">
        <v>43</v>
      </c>
      <c r="J1259" s="230"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3">
        <f>IF(ISBLANK(INDEX('Policy Characteristics'!F:F,MATCH($C1259,'Policy Characteristics'!$C:$C,0))),"",INDEX('Policy Characteristics'!F:F,MATCH($C1259,'Policy Characteristics'!$C:$C,0)))</f>
        <v>0</v>
      </c>
      <c r="M1259" s="233">
        <f>IF(ISBLANK(INDEX('Policy Characteristics'!G:G,MATCH($C1259,'Policy Characteristics'!$C:$C,0))),"",INDEX('Policy Characteristics'!G:G,MATCH($C1259,'Policy Characteristics'!$C:$C,0)))</f>
        <v>1</v>
      </c>
      <c r="N1259" s="233">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28"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1318</v>
      </c>
      <c r="E1260" t="s">
        <v>1687</v>
      </c>
      <c r="F1260" t="s">
        <v>1280</v>
      </c>
      <c r="G1260" s="88" t="s">
        <v>1694</v>
      </c>
      <c r="H1260" s="15">
        <v>2179</v>
      </c>
      <c r="I1260" s="241" t="s">
        <v>43</v>
      </c>
      <c r="J1260" s="230"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3">
        <f>IF(ISBLANK(INDEX('Policy Characteristics'!F:F,MATCH($C1260,'Policy Characteristics'!$C:$C,0))),"",INDEX('Policy Characteristics'!F:F,MATCH($C1260,'Policy Characteristics'!$C:$C,0)))</f>
        <v>0</v>
      </c>
      <c r="M1260" s="233">
        <f>IF(ISBLANK(INDEX('Policy Characteristics'!G:G,MATCH($C1260,'Policy Characteristics'!$C:$C,0))),"",INDEX('Policy Characteristics'!G:G,MATCH($C1260,'Policy Characteristics'!$C:$C,0)))</f>
        <v>1</v>
      </c>
      <c r="N1260" s="233">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28"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1318</v>
      </c>
      <c r="E1261" t="s">
        <v>1688</v>
      </c>
      <c r="F1261" t="s">
        <v>1280</v>
      </c>
      <c r="G1261" s="88" t="s">
        <v>1695</v>
      </c>
      <c r="H1261" s="15">
        <v>2180</v>
      </c>
      <c r="I1261" s="241" t="s">
        <v>43</v>
      </c>
      <c r="J1261" s="230"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3">
        <f>IF(ISBLANK(INDEX('Policy Characteristics'!F:F,MATCH($C1261,'Policy Characteristics'!$C:$C,0))),"",INDEX('Policy Characteristics'!F:F,MATCH($C1261,'Policy Characteristics'!$C:$C,0)))</f>
        <v>0</v>
      </c>
      <c r="M1261" s="233">
        <f>IF(ISBLANK(INDEX('Policy Characteristics'!G:G,MATCH($C1261,'Policy Characteristics'!$C:$C,0))),"",INDEX('Policy Characteristics'!G:G,MATCH($C1261,'Policy Characteristics'!$C:$C,0)))</f>
        <v>1</v>
      </c>
      <c r="N1261" s="233">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28"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1318</v>
      </c>
      <c r="E1262" t="s">
        <v>1689</v>
      </c>
      <c r="F1262" t="s">
        <v>1280</v>
      </c>
      <c r="G1262" s="88" t="s">
        <v>1696</v>
      </c>
      <c r="H1262" s="15">
        <v>2181</v>
      </c>
      <c r="I1262" s="241" t="s">
        <v>43</v>
      </c>
      <c r="J1262" s="230"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3">
        <f>IF(ISBLANK(INDEX('Policy Characteristics'!F:F,MATCH($C1262,'Policy Characteristics'!$C:$C,0))),"",INDEX('Policy Characteristics'!F:F,MATCH($C1262,'Policy Characteristics'!$C:$C,0)))</f>
        <v>0</v>
      </c>
      <c r="M1262" s="233">
        <f>IF(ISBLANK(INDEX('Policy Characteristics'!G:G,MATCH($C1262,'Policy Characteristics'!$C:$C,0))),"",INDEX('Policy Characteristics'!G:G,MATCH($C1262,'Policy Characteristics'!$C:$C,0)))</f>
        <v>1</v>
      </c>
      <c r="N1262" s="233">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28"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1318</v>
      </c>
      <c r="E1263" t="s">
        <v>1690</v>
      </c>
      <c r="F1263" t="s">
        <v>1280</v>
      </c>
      <c r="G1263" s="88" t="s">
        <v>1697</v>
      </c>
      <c r="H1263" s="15">
        <v>2182</v>
      </c>
      <c r="I1263" s="241" t="s">
        <v>44</v>
      </c>
      <c r="J1263" s="230"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3">
        <f>IF(ISBLANK(INDEX('Policy Characteristics'!F:F,MATCH($C1263,'Policy Characteristics'!$C:$C,0))),"",INDEX('Policy Characteristics'!F:F,MATCH($C1263,'Policy Characteristics'!$C:$C,0)))</f>
        <v>0</v>
      </c>
      <c r="M1263" s="233">
        <f>IF(ISBLANK(INDEX('Policy Characteristics'!G:G,MATCH($C1263,'Policy Characteristics'!$C:$C,0))),"",INDEX('Policy Characteristics'!G:G,MATCH($C1263,'Policy Characteristics'!$C:$C,0)))</f>
        <v>1</v>
      </c>
      <c r="N1263" s="233">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28"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1318</v>
      </c>
      <c r="E1264" t="s">
        <v>1691</v>
      </c>
      <c r="F1264" t="s">
        <v>1280</v>
      </c>
      <c r="G1264" s="88" t="s">
        <v>1698</v>
      </c>
      <c r="H1264" s="15">
        <v>2183</v>
      </c>
      <c r="I1264" s="241" t="s">
        <v>43</v>
      </c>
      <c r="J1264" s="230"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3">
        <f>IF(ISBLANK(INDEX('Policy Characteristics'!F:F,MATCH($C1264,'Policy Characteristics'!$C:$C,0))),"",INDEX('Policy Characteristics'!F:F,MATCH($C1264,'Policy Characteristics'!$C:$C,0)))</f>
        <v>0</v>
      </c>
      <c r="M1264" s="233">
        <f>IF(ISBLANK(INDEX('Policy Characteristics'!G:G,MATCH($C1264,'Policy Characteristics'!$C:$C,0))),"",INDEX('Policy Characteristics'!G:G,MATCH($C1264,'Policy Characteristics'!$C:$C,0)))</f>
        <v>1</v>
      </c>
      <c r="N1264" s="233">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28"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1318</v>
      </c>
      <c r="E1265" t="s">
        <v>1692</v>
      </c>
      <c r="F1265" t="s">
        <v>1280</v>
      </c>
      <c r="G1265" s="88" t="s">
        <v>1699</v>
      </c>
      <c r="H1265" s="15">
        <v>2184</v>
      </c>
      <c r="I1265" s="241" t="s">
        <v>44</v>
      </c>
      <c r="J1265" s="230"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3">
        <f>IF(ISBLANK(INDEX('Policy Characteristics'!F:F,MATCH($C1265,'Policy Characteristics'!$C:$C,0))),"",INDEX('Policy Characteristics'!F:F,MATCH($C1265,'Policy Characteristics'!$C:$C,0)))</f>
        <v>0</v>
      </c>
      <c r="M1265" s="233">
        <f>IF(ISBLANK(INDEX('Policy Characteristics'!G:G,MATCH($C1265,'Policy Characteristics'!$C:$C,0))),"",INDEX('Policy Characteristics'!G:G,MATCH($C1265,'Policy Characteristics'!$C:$C,0)))</f>
        <v>1</v>
      </c>
      <c r="N1265" s="233">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28"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1318</v>
      </c>
      <c r="E1266" t="s">
        <v>1828</v>
      </c>
      <c r="F1266" t="s">
        <v>1280</v>
      </c>
      <c r="G1266" s="88" t="s">
        <v>1828</v>
      </c>
      <c r="H1266" s="15">
        <v>2185</v>
      </c>
      <c r="I1266" s="241" t="s">
        <v>43</v>
      </c>
      <c r="J1266" s="230"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3">
        <f>IF(ISBLANK(INDEX('Policy Characteristics'!F:F,MATCH($C1266,'Policy Characteristics'!$C:$C,0))),"",INDEX('Policy Characteristics'!F:F,MATCH($C1266,'Policy Characteristics'!$C:$C,0)))</f>
        <v>0</v>
      </c>
      <c r="M1266" s="233">
        <f>IF(ISBLANK(INDEX('Policy Characteristics'!G:G,MATCH($C1266,'Policy Characteristics'!$C:$C,0))),"",INDEX('Policy Characteristics'!G:G,MATCH($C1266,'Policy Characteristics'!$C:$C,0)))</f>
        <v>1</v>
      </c>
      <c r="N1266" s="233">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28"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1319</v>
      </c>
      <c r="E1267" t="s">
        <v>1686</v>
      </c>
      <c r="F1267" t="s">
        <v>1281</v>
      </c>
      <c r="G1267" s="88" t="s">
        <v>1693</v>
      </c>
      <c r="H1267" s="15">
        <v>2186</v>
      </c>
      <c r="I1267" s="241" t="s">
        <v>43</v>
      </c>
      <c r="J1267" s="230"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3">
        <f>IF(ISBLANK(INDEX('Policy Characteristics'!F:F,MATCH($C1267,'Policy Characteristics'!$C:$C,0))),"",INDEX('Policy Characteristics'!F:F,MATCH($C1267,'Policy Characteristics'!$C:$C,0)))</f>
        <v>0</v>
      </c>
      <c r="M1267" s="233">
        <f>IF(ISBLANK(INDEX('Policy Characteristics'!G:G,MATCH($C1267,'Policy Characteristics'!$C:$C,0))),"",INDEX('Policy Characteristics'!G:G,MATCH($C1267,'Policy Characteristics'!$C:$C,0)))</f>
        <v>1</v>
      </c>
      <c r="N1267" s="233">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28"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1319</v>
      </c>
      <c r="E1268" t="s">
        <v>1687</v>
      </c>
      <c r="F1268" t="s">
        <v>1281</v>
      </c>
      <c r="G1268" s="88" t="s">
        <v>1694</v>
      </c>
      <c r="H1268" s="15">
        <v>2187</v>
      </c>
      <c r="I1268" s="241" t="s">
        <v>43</v>
      </c>
      <c r="J1268" s="230"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3">
        <f>IF(ISBLANK(INDEX('Policy Characteristics'!F:F,MATCH($C1268,'Policy Characteristics'!$C:$C,0))),"",INDEX('Policy Characteristics'!F:F,MATCH($C1268,'Policy Characteristics'!$C:$C,0)))</f>
        <v>0</v>
      </c>
      <c r="M1268" s="233">
        <f>IF(ISBLANK(INDEX('Policy Characteristics'!G:G,MATCH($C1268,'Policy Characteristics'!$C:$C,0))),"",INDEX('Policy Characteristics'!G:G,MATCH($C1268,'Policy Characteristics'!$C:$C,0)))</f>
        <v>1</v>
      </c>
      <c r="N1268" s="233">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28"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1319</v>
      </c>
      <c r="E1269" t="s">
        <v>1688</v>
      </c>
      <c r="F1269" t="s">
        <v>1281</v>
      </c>
      <c r="G1269" s="88" t="s">
        <v>1695</v>
      </c>
      <c r="H1269" s="15">
        <v>2188</v>
      </c>
      <c r="I1269" s="241" t="s">
        <v>43</v>
      </c>
      <c r="J1269" s="230"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3">
        <f>IF(ISBLANK(INDEX('Policy Characteristics'!F:F,MATCH($C1269,'Policy Characteristics'!$C:$C,0))),"",INDEX('Policy Characteristics'!F:F,MATCH($C1269,'Policy Characteristics'!$C:$C,0)))</f>
        <v>0</v>
      </c>
      <c r="M1269" s="233">
        <f>IF(ISBLANK(INDEX('Policy Characteristics'!G:G,MATCH($C1269,'Policy Characteristics'!$C:$C,0))),"",INDEX('Policy Characteristics'!G:G,MATCH($C1269,'Policy Characteristics'!$C:$C,0)))</f>
        <v>1</v>
      </c>
      <c r="N1269" s="233">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28"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1319</v>
      </c>
      <c r="E1270" t="s">
        <v>1689</v>
      </c>
      <c r="F1270" t="s">
        <v>1281</v>
      </c>
      <c r="G1270" s="88" t="s">
        <v>1696</v>
      </c>
      <c r="H1270" s="15">
        <v>2189</v>
      </c>
      <c r="I1270" s="241" t="s">
        <v>43</v>
      </c>
      <c r="J1270" s="230"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3">
        <f>IF(ISBLANK(INDEX('Policy Characteristics'!F:F,MATCH($C1270,'Policy Characteristics'!$C:$C,0))),"",INDEX('Policy Characteristics'!F:F,MATCH($C1270,'Policy Characteristics'!$C:$C,0)))</f>
        <v>0</v>
      </c>
      <c r="M1270" s="233">
        <f>IF(ISBLANK(INDEX('Policy Characteristics'!G:G,MATCH($C1270,'Policy Characteristics'!$C:$C,0))),"",INDEX('Policy Characteristics'!G:G,MATCH($C1270,'Policy Characteristics'!$C:$C,0)))</f>
        <v>1</v>
      </c>
      <c r="N1270" s="233">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28"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1319</v>
      </c>
      <c r="E1271" t="s">
        <v>1690</v>
      </c>
      <c r="F1271" t="s">
        <v>1281</v>
      </c>
      <c r="G1271" s="88" t="s">
        <v>1697</v>
      </c>
      <c r="H1271" s="15">
        <v>2190</v>
      </c>
      <c r="I1271" s="241" t="s">
        <v>44</v>
      </c>
      <c r="J1271" s="230"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3">
        <f>IF(ISBLANK(INDEX('Policy Characteristics'!F:F,MATCH($C1271,'Policy Characteristics'!$C:$C,0))),"",INDEX('Policy Characteristics'!F:F,MATCH($C1271,'Policy Characteristics'!$C:$C,0)))</f>
        <v>0</v>
      </c>
      <c r="M1271" s="233">
        <f>IF(ISBLANK(INDEX('Policy Characteristics'!G:G,MATCH($C1271,'Policy Characteristics'!$C:$C,0))),"",INDEX('Policy Characteristics'!G:G,MATCH($C1271,'Policy Characteristics'!$C:$C,0)))</f>
        <v>1</v>
      </c>
      <c r="N1271" s="233">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28"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1319</v>
      </c>
      <c r="E1272" t="s">
        <v>1691</v>
      </c>
      <c r="F1272" t="s">
        <v>1281</v>
      </c>
      <c r="G1272" s="88" t="s">
        <v>1698</v>
      </c>
      <c r="H1272" s="15">
        <v>2191</v>
      </c>
      <c r="I1272" s="241" t="s">
        <v>44</v>
      </c>
      <c r="J1272" s="230"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3">
        <f>IF(ISBLANK(INDEX('Policy Characteristics'!F:F,MATCH($C1272,'Policy Characteristics'!$C:$C,0))),"",INDEX('Policy Characteristics'!F:F,MATCH($C1272,'Policy Characteristics'!$C:$C,0)))</f>
        <v>0</v>
      </c>
      <c r="M1272" s="233">
        <f>IF(ISBLANK(INDEX('Policy Characteristics'!G:G,MATCH($C1272,'Policy Characteristics'!$C:$C,0))),"",INDEX('Policy Characteristics'!G:G,MATCH($C1272,'Policy Characteristics'!$C:$C,0)))</f>
        <v>1</v>
      </c>
      <c r="N1272" s="233">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28"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1319</v>
      </c>
      <c r="E1273" t="s">
        <v>1692</v>
      </c>
      <c r="F1273" t="s">
        <v>1281</v>
      </c>
      <c r="G1273" s="88" t="s">
        <v>1699</v>
      </c>
      <c r="H1273" s="15">
        <v>2192</v>
      </c>
      <c r="I1273" s="241" t="s">
        <v>44</v>
      </c>
      <c r="J1273" s="230"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3">
        <f>IF(ISBLANK(INDEX('Policy Characteristics'!F:F,MATCH($C1273,'Policy Characteristics'!$C:$C,0))),"",INDEX('Policy Characteristics'!F:F,MATCH($C1273,'Policy Characteristics'!$C:$C,0)))</f>
        <v>0</v>
      </c>
      <c r="M1273" s="233">
        <f>IF(ISBLANK(INDEX('Policy Characteristics'!G:G,MATCH($C1273,'Policy Characteristics'!$C:$C,0))),"",INDEX('Policy Characteristics'!G:G,MATCH($C1273,'Policy Characteristics'!$C:$C,0)))</f>
        <v>1</v>
      </c>
      <c r="N1273" s="233">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28"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1319</v>
      </c>
      <c r="E1274" t="s">
        <v>1828</v>
      </c>
      <c r="F1274" t="s">
        <v>1281</v>
      </c>
      <c r="G1274" s="88" t="s">
        <v>1828</v>
      </c>
      <c r="H1274" s="15">
        <v>2193</v>
      </c>
      <c r="I1274" s="241" t="s">
        <v>43</v>
      </c>
      <c r="J1274" s="230"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3">
        <f>IF(ISBLANK(INDEX('Policy Characteristics'!F:F,MATCH($C1274,'Policy Characteristics'!$C:$C,0))),"",INDEX('Policy Characteristics'!F:F,MATCH($C1274,'Policy Characteristics'!$C:$C,0)))</f>
        <v>0</v>
      </c>
      <c r="M1274" s="233">
        <f>IF(ISBLANK(INDEX('Policy Characteristics'!G:G,MATCH($C1274,'Policy Characteristics'!$C:$C,0))),"",INDEX('Policy Characteristics'!G:G,MATCH($C1274,'Policy Characteristics'!$C:$C,0)))</f>
        <v>1</v>
      </c>
      <c r="N1274" s="233">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28"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1320</v>
      </c>
      <c r="E1275" t="s">
        <v>1686</v>
      </c>
      <c r="F1275" t="s">
        <v>1282</v>
      </c>
      <c r="G1275" s="88" t="s">
        <v>1693</v>
      </c>
      <c r="H1275" s="15">
        <v>2194</v>
      </c>
      <c r="I1275" s="241" t="s">
        <v>43</v>
      </c>
      <c r="J1275" s="230"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3">
        <f>IF(ISBLANK(INDEX('Policy Characteristics'!F:F,MATCH($C1275,'Policy Characteristics'!$C:$C,0))),"",INDEX('Policy Characteristics'!F:F,MATCH($C1275,'Policy Characteristics'!$C:$C,0)))</f>
        <v>0</v>
      </c>
      <c r="M1275" s="233">
        <f>IF(ISBLANK(INDEX('Policy Characteristics'!G:G,MATCH($C1275,'Policy Characteristics'!$C:$C,0))),"",INDEX('Policy Characteristics'!G:G,MATCH($C1275,'Policy Characteristics'!$C:$C,0)))</f>
        <v>1</v>
      </c>
      <c r="N1275" s="233">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28"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1320</v>
      </c>
      <c r="E1276" t="s">
        <v>1687</v>
      </c>
      <c r="F1276" t="s">
        <v>1282</v>
      </c>
      <c r="G1276" s="88" t="s">
        <v>1694</v>
      </c>
      <c r="H1276" s="15">
        <v>2195</v>
      </c>
      <c r="I1276" s="241" t="s">
        <v>43</v>
      </c>
      <c r="J1276" s="230"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3">
        <f>IF(ISBLANK(INDEX('Policy Characteristics'!F:F,MATCH($C1276,'Policy Characteristics'!$C:$C,0))),"",INDEX('Policy Characteristics'!F:F,MATCH($C1276,'Policy Characteristics'!$C:$C,0)))</f>
        <v>0</v>
      </c>
      <c r="M1276" s="233">
        <f>IF(ISBLANK(INDEX('Policy Characteristics'!G:G,MATCH($C1276,'Policy Characteristics'!$C:$C,0))),"",INDEX('Policy Characteristics'!G:G,MATCH($C1276,'Policy Characteristics'!$C:$C,0)))</f>
        <v>1</v>
      </c>
      <c r="N1276" s="233">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28"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1320</v>
      </c>
      <c r="E1277" t="s">
        <v>1688</v>
      </c>
      <c r="F1277" t="s">
        <v>1282</v>
      </c>
      <c r="G1277" s="88" t="s">
        <v>1695</v>
      </c>
      <c r="H1277" s="15">
        <v>2196</v>
      </c>
      <c r="I1277" s="241" t="s">
        <v>43</v>
      </c>
      <c r="J1277" s="230"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3">
        <f>IF(ISBLANK(INDEX('Policy Characteristics'!F:F,MATCH($C1277,'Policy Characteristics'!$C:$C,0))),"",INDEX('Policy Characteristics'!F:F,MATCH($C1277,'Policy Characteristics'!$C:$C,0)))</f>
        <v>0</v>
      </c>
      <c r="M1277" s="233">
        <f>IF(ISBLANK(INDEX('Policy Characteristics'!G:G,MATCH($C1277,'Policy Characteristics'!$C:$C,0))),"",INDEX('Policy Characteristics'!G:G,MATCH($C1277,'Policy Characteristics'!$C:$C,0)))</f>
        <v>1</v>
      </c>
      <c r="N1277" s="233">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28"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1320</v>
      </c>
      <c r="E1278" t="s">
        <v>1689</v>
      </c>
      <c r="F1278" t="s">
        <v>1282</v>
      </c>
      <c r="G1278" s="88" t="s">
        <v>1696</v>
      </c>
      <c r="H1278" s="15">
        <v>2197</v>
      </c>
      <c r="I1278" s="241" t="s">
        <v>43</v>
      </c>
      <c r="J1278" s="230"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3">
        <f>IF(ISBLANK(INDEX('Policy Characteristics'!F:F,MATCH($C1278,'Policy Characteristics'!$C:$C,0))),"",INDEX('Policy Characteristics'!F:F,MATCH($C1278,'Policy Characteristics'!$C:$C,0)))</f>
        <v>0</v>
      </c>
      <c r="M1278" s="233">
        <f>IF(ISBLANK(INDEX('Policy Characteristics'!G:G,MATCH($C1278,'Policy Characteristics'!$C:$C,0))),"",INDEX('Policy Characteristics'!G:G,MATCH($C1278,'Policy Characteristics'!$C:$C,0)))</f>
        <v>1</v>
      </c>
      <c r="N1278" s="233">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28"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1320</v>
      </c>
      <c r="E1279" t="s">
        <v>1690</v>
      </c>
      <c r="F1279" t="s">
        <v>1282</v>
      </c>
      <c r="G1279" s="88" t="s">
        <v>1697</v>
      </c>
      <c r="H1279" s="15">
        <v>2198</v>
      </c>
      <c r="I1279" s="241" t="s">
        <v>44</v>
      </c>
      <c r="J1279" s="230"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3">
        <f>IF(ISBLANK(INDEX('Policy Characteristics'!F:F,MATCH($C1279,'Policy Characteristics'!$C:$C,0))),"",INDEX('Policy Characteristics'!F:F,MATCH($C1279,'Policy Characteristics'!$C:$C,0)))</f>
        <v>0</v>
      </c>
      <c r="M1279" s="233">
        <f>IF(ISBLANK(INDEX('Policy Characteristics'!G:G,MATCH($C1279,'Policy Characteristics'!$C:$C,0))),"",INDEX('Policy Characteristics'!G:G,MATCH($C1279,'Policy Characteristics'!$C:$C,0)))</f>
        <v>1</v>
      </c>
      <c r="N1279" s="233">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28"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1320</v>
      </c>
      <c r="E1280" t="s">
        <v>1691</v>
      </c>
      <c r="F1280" t="s">
        <v>1282</v>
      </c>
      <c r="G1280" s="88" t="s">
        <v>1698</v>
      </c>
      <c r="H1280" s="15">
        <v>2199</v>
      </c>
      <c r="I1280" s="241" t="s">
        <v>43</v>
      </c>
      <c r="J1280" s="230"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3">
        <f>IF(ISBLANK(INDEX('Policy Characteristics'!F:F,MATCH($C1280,'Policy Characteristics'!$C:$C,0))),"",INDEX('Policy Characteristics'!F:F,MATCH($C1280,'Policy Characteristics'!$C:$C,0)))</f>
        <v>0</v>
      </c>
      <c r="M1280" s="233">
        <f>IF(ISBLANK(INDEX('Policy Characteristics'!G:G,MATCH($C1280,'Policy Characteristics'!$C:$C,0))),"",INDEX('Policy Characteristics'!G:G,MATCH($C1280,'Policy Characteristics'!$C:$C,0)))</f>
        <v>1</v>
      </c>
      <c r="N1280" s="233">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28"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1320</v>
      </c>
      <c r="E1281" t="s">
        <v>1692</v>
      </c>
      <c r="F1281" t="s">
        <v>1282</v>
      </c>
      <c r="G1281" s="88" t="s">
        <v>1699</v>
      </c>
      <c r="H1281" s="15">
        <v>2200</v>
      </c>
      <c r="I1281" s="241" t="s">
        <v>44</v>
      </c>
      <c r="J1281" s="230"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3">
        <f>IF(ISBLANK(INDEX('Policy Characteristics'!F:F,MATCH($C1281,'Policy Characteristics'!$C:$C,0))),"",INDEX('Policy Characteristics'!F:F,MATCH($C1281,'Policy Characteristics'!$C:$C,0)))</f>
        <v>0</v>
      </c>
      <c r="M1281" s="233">
        <f>IF(ISBLANK(INDEX('Policy Characteristics'!G:G,MATCH($C1281,'Policy Characteristics'!$C:$C,0))),"",INDEX('Policy Characteristics'!G:G,MATCH($C1281,'Policy Characteristics'!$C:$C,0)))</f>
        <v>1</v>
      </c>
      <c r="N1281" s="233">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28"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1320</v>
      </c>
      <c r="E1282" t="s">
        <v>1828</v>
      </c>
      <c r="F1282" t="s">
        <v>1282</v>
      </c>
      <c r="G1282" s="88" t="s">
        <v>1828</v>
      </c>
      <c r="H1282" s="15">
        <v>2201</v>
      </c>
      <c r="I1282" s="241" t="s">
        <v>44</v>
      </c>
      <c r="J1282" s="230"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3">
        <f>IF(ISBLANK(INDEX('Policy Characteristics'!F:F,MATCH($C1282,'Policy Characteristics'!$C:$C,0))),"",INDEX('Policy Characteristics'!F:F,MATCH($C1282,'Policy Characteristics'!$C:$C,0)))</f>
        <v>0</v>
      </c>
      <c r="M1282" s="233">
        <f>IF(ISBLANK(INDEX('Policy Characteristics'!G:G,MATCH($C1282,'Policy Characteristics'!$C:$C,0))),"",INDEX('Policy Characteristics'!G:G,MATCH($C1282,'Policy Characteristics'!$C:$C,0)))</f>
        <v>1</v>
      </c>
      <c r="N1282" s="233">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28"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1321</v>
      </c>
      <c r="E1283" t="s">
        <v>1686</v>
      </c>
      <c r="F1283" t="s">
        <v>1283</v>
      </c>
      <c r="G1283" s="88" t="s">
        <v>1693</v>
      </c>
      <c r="H1283" s="15">
        <v>2202</v>
      </c>
      <c r="I1283" s="241" t="s">
        <v>43</v>
      </c>
      <c r="J1283" s="230"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3">
        <f>IF(ISBLANK(INDEX('Policy Characteristics'!F:F,MATCH($C1283,'Policy Characteristics'!$C:$C,0))),"",INDEX('Policy Characteristics'!F:F,MATCH($C1283,'Policy Characteristics'!$C:$C,0)))</f>
        <v>0</v>
      </c>
      <c r="M1283" s="233">
        <f>IF(ISBLANK(INDEX('Policy Characteristics'!G:G,MATCH($C1283,'Policy Characteristics'!$C:$C,0))),"",INDEX('Policy Characteristics'!G:G,MATCH($C1283,'Policy Characteristics'!$C:$C,0)))</f>
        <v>1</v>
      </c>
      <c r="N1283" s="233">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28"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1321</v>
      </c>
      <c r="E1284" t="s">
        <v>1687</v>
      </c>
      <c r="F1284" t="s">
        <v>1283</v>
      </c>
      <c r="G1284" s="88" t="s">
        <v>1694</v>
      </c>
      <c r="H1284" s="15">
        <v>2203</v>
      </c>
      <c r="I1284" s="241" t="s">
        <v>43</v>
      </c>
      <c r="J1284" s="230"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3">
        <f>IF(ISBLANK(INDEX('Policy Characteristics'!F:F,MATCH($C1284,'Policy Characteristics'!$C:$C,0))),"",INDEX('Policy Characteristics'!F:F,MATCH($C1284,'Policy Characteristics'!$C:$C,0)))</f>
        <v>0</v>
      </c>
      <c r="M1284" s="233">
        <f>IF(ISBLANK(INDEX('Policy Characteristics'!G:G,MATCH($C1284,'Policy Characteristics'!$C:$C,0))),"",INDEX('Policy Characteristics'!G:G,MATCH($C1284,'Policy Characteristics'!$C:$C,0)))</f>
        <v>1</v>
      </c>
      <c r="N1284" s="233">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28"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1321</v>
      </c>
      <c r="E1285" t="s">
        <v>1688</v>
      </c>
      <c r="F1285" t="s">
        <v>1283</v>
      </c>
      <c r="G1285" s="88" t="s">
        <v>1695</v>
      </c>
      <c r="H1285" s="15">
        <v>2204</v>
      </c>
      <c r="I1285" s="241" t="s">
        <v>43</v>
      </c>
      <c r="J1285" s="230"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3">
        <f>IF(ISBLANK(INDEX('Policy Characteristics'!F:F,MATCH($C1285,'Policy Characteristics'!$C:$C,0))),"",INDEX('Policy Characteristics'!F:F,MATCH($C1285,'Policy Characteristics'!$C:$C,0)))</f>
        <v>0</v>
      </c>
      <c r="M1285" s="233">
        <f>IF(ISBLANK(INDEX('Policy Characteristics'!G:G,MATCH($C1285,'Policy Characteristics'!$C:$C,0))),"",INDEX('Policy Characteristics'!G:G,MATCH($C1285,'Policy Characteristics'!$C:$C,0)))</f>
        <v>1</v>
      </c>
      <c r="N1285" s="233">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28"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1321</v>
      </c>
      <c r="E1286" t="s">
        <v>1689</v>
      </c>
      <c r="F1286" t="s">
        <v>1283</v>
      </c>
      <c r="G1286" s="88" t="s">
        <v>1696</v>
      </c>
      <c r="H1286" s="15">
        <v>2205</v>
      </c>
      <c r="I1286" s="241" t="s">
        <v>43</v>
      </c>
      <c r="J1286" s="230"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3">
        <f>IF(ISBLANK(INDEX('Policy Characteristics'!F:F,MATCH($C1286,'Policy Characteristics'!$C:$C,0))),"",INDEX('Policy Characteristics'!F:F,MATCH($C1286,'Policy Characteristics'!$C:$C,0)))</f>
        <v>0</v>
      </c>
      <c r="M1286" s="233">
        <f>IF(ISBLANK(INDEX('Policy Characteristics'!G:G,MATCH($C1286,'Policy Characteristics'!$C:$C,0))),"",INDEX('Policy Characteristics'!G:G,MATCH($C1286,'Policy Characteristics'!$C:$C,0)))</f>
        <v>1</v>
      </c>
      <c r="N1286" s="233">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28"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1321</v>
      </c>
      <c r="E1287" t="s">
        <v>1690</v>
      </c>
      <c r="F1287" t="s">
        <v>1283</v>
      </c>
      <c r="G1287" s="88" t="s">
        <v>1697</v>
      </c>
      <c r="H1287" s="15">
        <v>2206</v>
      </c>
      <c r="I1287" s="241" t="s">
        <v>44</v>
      </c>
      <c r="J1287" s="230"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3">
        <f>IF(ISBLANK(INDEX('Policy Characteristics'!F:F,MATCH($C1287,'Policy Characteristics'!$C:$C,0))),"",INDEX('Policy Characteristics'!F:F,MATCH($C1287,'Policy Characteristics'!$C:$C,0)))</f>
        <v>0</v>
      </c>
      <c r="M1287" s="233">
        <f>IF(ISBLANK(INDEX('Policy Characteristics'!G:G,MATCH($C1287,'Policy Characteristics'!$C:$C,0))),"",INDEX('Policy Characteristics'!G:G,MATCH($C1287,'Policy Characteristics'!$C:$C,0)))</f>
        <v>1</v>
      </c>
      <c r="N1287" s="233">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28"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1321</v>
      </c>
      <c r="E1288" t="s">
        <v>1691</v>
      </c>
      <c r="F1288" t="s">
        <v>1283</v>
      </c>
      <c r="G1288" s="88" t="s">
        <v>1698</v>
      </c>
      <c r="H1288" s="15">
        <v>2207</v>
      </c>
      <c r="I1288" s="241" t="s">
        <v>43</v>
      </c>
      <c r="J1288" s="230"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3">
        <f>IF(ISBLANK(INDEX('Policy Characteristics'!F:F,MATCH($C1288,'Policy Characteristics'!$C:$C,0))),"",INDEX('Policy Characteristics'!F:F,MATCH($C1288,'Policy Characteristics'!$C:$C,0)))</f>
        <v>0</v>
      </c>
      <c r="M1288" s="233">
        <f>IF(ISBLANK(INDEX('Policy Characteristics'!G:G,MATCH($C1288,'Policy Characteristics'!$C:$C,0))),"",INDEX('Policy Characteristics'!G:G,MATCH($C1288,'Policy Characteristics'!$C:$C,0)))</f>
        <v>1</v>
      </c>
      <c r="N1288" s="233">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28"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1321</v>
      </c>
      <c r="E1289" t="s">
        <v>1692</v>
      </c>
      <c r="F1289" t="s">
        <v>1283</v>
      </c>
      <c r="G1289" s="88" t="s">
        <v>1699</v>
      </c>
      <c r="H1289" s="15">
        <v>2208</v>
      </c>
      <c r="I1289" s="241" t="s">
        <v>44</v>
      </c>
      <c r="J1289" s="230"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3">
        <f>IF(ISBLANK(INDEX('Policy Characteristics'!F:F,MATCH($C1289,'Policy Characteristics'!$C:$C,0))),"",INDEX('Policy Characteristics'!F:F,MATCH($C1289,'Policy Characteristics'!$C:$C,0)))</f>
        <v>0</v>
      </c>
      <c r="M1289" s="233">
        <f>IF(ISBLANK(INDEX('Policy Characteristics'!G:G,MATCH($C1289,'Policy Characteristics'!$C:$C,0))),"",INDEX('Policy Characteristics'!G:G,MATCH($C1289,'Policy Characteristics'!$C:$C,0)))</f>
        <v>1</v>
      </c>
      <c r="N1289" s="233">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28"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1321</v>
      </c>
      <c r="E1290" t="s">
        <v>1828</v>
      </c>
      <c r="F1290" t="s">
        <v>1283</v>
      </c>
      <c r="G1290" s="88" t="s">
        <v>1828</v>
      </c>
      <c r="H1290" s="15">
        <v>2209</v>
      </c>
      <c r="I1290" s="241" t="s">
        <v>44</v>
      </c>
      <c r="J1290" s="230"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3">
        <f>IF(ISBLANK(INDEX('Policy Characteristics'!F:F,MATCH($C1290,'Policy Characteristics'!$C:$C,0))),"",INDEX('Policy Characteristics'!F:F,MATCH($C1290,'Policy Characteristics'!$C:$C,0)))</f>
        <v>0</v>
      </c>
      <c r="M1290" s="233">
        <f>IF(ISBLANK(INDEX('Policy Characteristics'!G:G,MATCH($C1290,'Policy Characteristics'!$C:$C,0))),"",INDEX('Policy Characteristics'!G:G,MATCH($C1290,'Policy Characteristics'!$C:$C,0)))</f>
        <v>1</v>
      </c>
      <c r="N1290" s="233">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28"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1322</v>
      </c>
      <c r="E1291" t="s">
        <v>1686</v>
      </c>
      <c r="F1291" t="s">
        <v>1284</v>
      </c>
      <c r="G1291" s="88" t="s">
        <v>1693</v>
      </c>
      <c r="H1291" s="15">
        <v>2210</v>
      </c>
      <c r="I1291" s="241" t="s">
        <v>44</v>
      </c>
      <c r="J1291" s="230"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3">
        <f>IF(ISBLANK(INDEX('Policy Characteristics'!F:F,MATCH($C1291,'Policy Characteristics'!$C:$C,0))),"",INDEX('Policy Characteristics'!F:F,MATCH($C1291,'Policy Characteristics'!$C:$C,0)))</f>
        <v>0</v>
      </c>
      <c r="M1291" s="233">
        <f>IF(ISBLANK(INDEX('Policy Characteristics'!G:G,MATCH($C1291,'Policy Characteristics'!$C:$C,0))),"",INDEX('Policy Characteristics'!G:G,MATCH($C1291,'Policy Characteristics'!$C:$C,0)))</f>
        <v>1</v>
      </c>
      <c r="N1291" s="233">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28"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1322</v>
      </c>
      <c r="E1292" t="s">
        <v>1687</v>
      </c>
      <c r="F1292" t="s">
        <v>1284</v>
      </c>
      <c r="G1292" s="88" t="s">
        <v>1694</v>
      </c>
      <c r="H1292" s="15">
        <v>2211</v>
      </c>
      <c r="I1292" s="241" t="s">
        <v>44</v>
      </c>
      <c r="J1292" s="230"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3">
        <f>IF(ISBLANK(INDEX('Policy Characteristics'!F:F,MATCH($C1292,'Policy Characteristics'!$C:$C,0))),"",INDEX('Policy Characteristics'!F:F,MATCH($C1292,'Policy Characteristics'!$C:$C,0)))</f>
        <v>0</v>
      </c>
      <c r="M1292" s="233">
        <f>IF(ISBLANK(INDEX('Policy Characteristics'!G:G,MATCH($C1292,'Policy Characteristics'!$C:$C,0))),"",INDEX('Policy Characteristics'!G:G,MATCH($C1292,'Policy Characteristics'!$C:$C,0)))</f>
        <v>1</v>
      </c>
      <c r="N1292" s="233">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28"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1322</v>
      </c>
      <c r="E1293" t="s">
        <v>1688</v>
      </c>
      <c r="F1293" t="s">
        <v>1284</v>
      </c>
      <c r="G1293" s="88" t="s">
        <v>1695</v>
      </c>
      <c r="H1293" s="15">
        <v>2212</v>
      </c>
      <c r="I1293" s="241" t="s">
        <v>44</v>
      </c>
      <c r="J1293" s="230"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3">
        <f>IF(ISBLANK(INDEX('Policy Characteristics'!F:F,MATCH($C1293,'Policy Characteristics'!$C:$C,0))),"",INDEX('Policy Characteristics'!F:F,MATCH($C1293,'Policy Characteristics'!$C:$C,0)))</f>
        <v>0</v>
      </c>
      <c r="M1293" s="233">
        <f>IF(ISBLANK(INDEX('Policy Characteristics'!G:G,MATCH($C1293,'Policy Characteristics'!$C:$C,0))),"",INDEX('Policy Characteristics'!G:G,MATCH($C1293,'Policy Characteristics'!$C:$C,0)))</f>
        <v>1</v>
      </c>
      <c r="N1293" s="233">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28"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1322</v>
      </c>
      <c r="E1294" t="s">
        <v>1689</v>
      </c>
      <c r="F1294" t="s">
        <v>1284</v>
      </c>
      <c r="G1294" s="88" t="s">
        <v>1696</v>
      </c>
      <c r="H1294" s="15">
        <v>2213</v>
      </c>
      <c r="I1294" s="241" t="s">
        <v>44</v>
      </c>
      <c r="J1294" s="230"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3">
        <f>IF(ISBLANK(INDEX('Policy Characteristics'!F:F,MATCH($C1294,'Policy Characteristics'!$C:$C,0))),"",INDEX('Policy Characteristics'!F:F,MATCH($C1294,'Policy Characteristics'!$C:$C,0)))</f>
        <v>0</v>
      </c>
      <c r="M1294" s="233">
        <f>IF(ISBLANK(INDEX('Policy Characteristics'!G:G,MATCH($C1294,'Policy Characteristics'!$C:$C,0))),"",INDEX('Policy Characteristics'!G:G,MATCH($C1294,'Policy Characteristics'!$C:$C,0)))</f>
        <v>1</v>
      </c>
      <c r="N1294" s="233">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28"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1322</v>
      </c>
      <c r="E1295" t="s">
        <v>1690</v>
      </c>
      <c r="F1295" t="s">
        <v>1284</v>
      </c>
      <c r="G1295" s="88" t="s">
        <v>1697</v>
      </c>
      <c r="H1295" s="15">
        <v>2214</v>
      </c>
      <c r="I1295" s="241" t="s">
        <v>44</v>
      </c>
      <c r="J1295" s="230"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3">
        <f>IF(ISBLANK(INDEX('Policy Characteristics'!F:F,MATCH($C1295,'Policy Characteristics'!$C:$C,0))),"",INDEX('Policy Characteristics'!F:F,MATCH($C1295,'Policy Characteristics'!$C:$C,0)))</f>
        <v>0</v>
      </c>
      <c r="M1295" s="233">
        <f>IF(ISBLANK(INDEX('Policy Characteristics'!G:G,MATCH($C1295,'Policy Characteristics'!$C:$C,0))),"",INDEX('Policy Characteristics'!G:G,MATCH($C1295,'Policy Characteristics'!$C:$C,0)))</f>
        <v>1</v>
      </c>
      <c r="N1295" s="233">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28"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1322</v>
      </c>
      <c r="E1296" t="s">
        <v>1691</v>
      </c>
      <c r="F1296" t="s">
        <v>1284</v>
      </c>
      <c r="G1296" s="88" t="s">
        <v>1698</v>
      </c>
      <c r="H1296" s="15">
        <v>2215</v>
      </c>
      <c r="I1296" s="241" t="s">
        <v>43</v>
      </c>
      <c r="J1296" s="230"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3">
        <f>IF(ISBLANK(INDEX('Policy Characteristics'!F:F,MATCH($C1296,'Policy Characteristics'!$C:$C,0))),"",INDEX('Policy Characteristics'!F:F,MATCH($C1296,'Policy Characteristics'!$C:$C,0)))</f>
        <v>0</v>
      </c>
      <c r="M1296" s="233">
        <f>IF(ISBLANK(INDEX('Policy Characteristics'!G:G,MATCH($C1296,'Policy Characteristics'!$C:$C,0))),"",INDEX('Policy Characteristics'!G:G,MATCH($C1296,'Policy Characteristics'!$C:$C,0)))</f>
        <v>1</v>
      </c>
      <c r="N1296" s="233">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28"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1322</v>
      </c>
      <c r="E1297" t="s">
        <v>1692</v>
      </c>
      <c r="F1297" t="s">
        <v>1284</v>
      </c>
      <c r="G1297" s="88" t="s">
        <v>1699</v>
      </c>
      <c r="H1297" s="15">
        <v>2216</v>
      </c>
      <c r="I1297" s="241" t="s">
        <v>44</v>
      </c>
      <c r="J1297" s="230"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3">
        <f>IF(ISBLANK(INDEX('Policy Characteristics'!F:F,MATCH($C1297,'Policy Characteristics'!$C:$C,0))),"",INDEX('Policy Characteristics'!F:F,MATCH($C1297,'Policy Characteristics'!$C:$C,0)))</f>
        <v>0</v>
      </c>
      <c r="M1297" s="233">
        <f>IF(ISBLANK(INDEX('Policy Characteristics'!G:G,MATCH($C1297,'Policy Characteristics'!$C:$C,0))),"",INDEX('Policy Characteristics'!G:G,MATCH($C1297,'Policy Characteristics'!$C:$C,0)))</f>
        <v>1</v>
      </c>
      <c r="N1297" s="233">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28"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1322</v>
      </c>
      <c r="E1298" t="s">
        <v>1828</v>
      </c>
      <c r="F1298" t="s">
        <v>1284</v>
      </c>
      <c r="G1298" s="88" t="s">
        <v>1828</v>
      </c>
      <c r="H1298" s="15">
        <v>2217</v>
      </c>
      <c r="I1298" s="241" t="s">
        <v>44</v>
      </c>
      <c r="J1298" s="230"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3">
        <f>IF(ISBLANK(INDEX('Policy Characteristics'!F:F,MATCH($C1298,'Policy Characteristics'!$C:$C,0))),"",INDEX('Policy Characteristics'!F:F,MATCH($C1298,'Policy Characteristics'!$C:$C,0)))</f>
        <v>0</v>
      </c>
      <c r="M1298" s="233">
        <f>IF(ISBLANK(INDEX('Policy Characteristics'!G:G,MATCH($C1298,'Policy Characteristics'!$C:$C,0))),"",INDEX('Policy Characteristics'!G:G,MATCH($C1298,'Policy Characteristics'!$C:$C,0)))</f>
        <v>1</v>
      </c>
      <c r="N1298" s="233">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28"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1323</v>
      </c>
      <c r="E1299" t="s">
        <v>1686</v>
      </c>
      <c r="F1299" t="s">
        <v>1326</v>
      </c>
      <c r="G1299" s="88" t="s">
        <v>1693</v>
      </c>
      <c r="H1299" s="15">
        <v>2218</v>
      </c>
      <c r="I1299" s="241" t="s">
        <v>43</v>
      </c>
      <c r="J1299" s="230"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3">
        <f>IF(ISBLANK(INDEX('Policy Characteristics'!F:F,MATCH($C1299,'Policy Characteristics'!$C:$C,0))),"",INDEX('Policy Characteristics'!F:F,MATCH($C1299,'Policy Characteristics'!$C:$C,0)))</f>
        <v>0</v>
      </c>
      <c r="M1299" s="233">
        <f>IF(ISBLANK(INDEX('Policy Characteristics'!G:G,MATCH($C1299,'Policy Characteristics'!$C:$C,0))),"",INDEX('Policy Characteristics'!G:G,MATCH($C1299,'Policy Characteristics'!$C:$C,0)))</f>
        <v>1</v>
      </c>
      <c r="N1299" s="233">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28"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1323</v>
      </c>
      <c r="E1300" t="s">
        <v>1687</v>
      </c>
      <c r="F1300" t="s">
        <v>1326</v>
      </c>
      <c r="G1300" s="88" t="s">
        <v>1694</v>
      </c>
      <c r="H1300" s="15">
        <v>2219</v>
      </c>
      <c r="I1300" s="241" t="s">
        <v>44</v>
      </c>
      <c r="J1300" s="230"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3">
        <f>IF(ISBLANK(INDEX('Policy Characteristics'!F:F,MATCH($C1300,'Policy Characteristics'!$C:$C,0))),"",INDEX('Policy Characteristics'!F:F,MATCH($C1300,'Policy Characteristics'!$C:$C,0)))</f>
        <v>0</v>
      </c>
      <c r="M1300" s="233">
        <f>IF(ISBLANK(INDEX('Policy Characteristics'!G:G,MATCH($C1300,'Policy Characteristics'!$C:$C,0))),"",INDEX('Policy Characteristics'!G:G,MATCH($C1300,'Policy Characteristics'!$C:$C,0)))</f>
        <v>1</v>
      </c>
      <c r="N1300" s="233">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28"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1323</v>
      </c>
      <c r="E1301" t="s">
        <v>1688</v>
      </c>
      <c r="F1301" t="s">
        <v>1326</v>
      </c>
      <c r="G1301" s="88" t="s">
        <v>1695</v>
      </c>
      <c r="H1301" s="15">
        <v>2220</v>
      </c>
      <c r="I1301" s="241" t="s">
        <v>44</v>
      </c>
      <c r="J1301" s="230"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3">
        <f>IF(ISBLANK(INDEX('Policy Characteristics'!F:F,MATCH($C1301,'Policy Characteristics'!$C:$C,0))),"",INDEX('Policy Characteristics'!F:F,MATCH($C1301,'Policy Characteristics'!$C:$C,0)))</f>
        <v>0</v>
      </c>
      <c r="M1301" s="233">
        <f>IF(ISBLANK(INDEX('Policy Characteristics'!G:G,MATCH($C1301,'Policy Characteristics'!$C:$C,0))),"",INDEX('Policy Characteristics'!G:G,MATCH($C1301,'Policy Characteristics'!$C:$C,0)))</f>
        <v>1</v>
      </c>
      <c r="N1301" s="233">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28"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1323</v>
      </c>
      <c r="E1302" t="s">
        <v>1689</v>
      </c>
      <c r="F1302" t="s">
        <v>1326</v>
      </c>
      <c r="G1302" s="88" t="s">
        <v>1696</v>
      </c>
      <c r="H1302" s="15">
        <v>2221</v>
      </c>
      <c r="I1302" s="241" t="s">
        <v>44</v>
      </c>
      <c r="J1302" s="230"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3">
        <f>IF(ISBLANK(INDEX('Policy Characteristics'!F:F,MATCH($C1302,'Policy Characteristics'!$C:$C,0))),"",INDEX('Policy Characteristics'!F:F,MATCH($C1302,'Policy Characteristics'!$C:$C,0)))</f>
        <v>0</v>
      </c>
      <c r="M1302" s="233">
        <f>IF(ISBLANK(INDEX('Policy Characteristics'!G:G,MATCH($C1302,'Policy Characteristics'!$C:$C,0))),"",INDEX('Policy Characteristics'!G:G,MATCH($C1302,'Policy Characteristics'!$C:$C,0)))</f>
        <v>1</v>
      </c>
      <c r="N1302" s="233">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28"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1323</v>
      </c>
      <c r="E1303" t="s">
        <v>1690</v>
      </c>
      <c r="F1303" t="s">
        <v>1326</v>
      </c>
      <c r="G1303" s="88" t="s">
        <v>1697</v>
      </c>
      <c r="H1303" s="15">
        <v>2222</v>
      </c>
      <c r="I1303" s="241" t="s">
        <v>44</v>
      </c>
      <c r="J1303" s="230"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3">
        <f>IF(ISBLANK(INDEX('Policy Characteristics'!F:F,MATCH($C1303,'Policy Characteristics'!$C:$C,0))),"",INDEX('Policy Characteristics'!F:F,MATCH($C1303,'Policy Characteristics'!$C:$C,0)))</f>
        <v>0</v>
      </c>
      <c r="M1303" s="233">
        <f>IF(ISBLANK(INDEX('Policy Characteristics'!G:G,MATCH($C1303,'Policy Characteristics'!$C:$C,0))),"",INDEX('Policy Characteristics'!G:G,MATCH($C1303,'Policy Characteristics'!$C:$C,0)))</f>
        <v>1</v>
      </c>
      <c r="N1303" s="233">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28"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1323</v>
      </c>
      <c r="E1304" t="s">
        <v>1691</v>
      </c>
      <c r="F1304" t="s">
        <v>1326</v>
      </c>
      <c r="G1304" s="88" t="s">
        <v>1698</v>
      </c>
      <c r="H1304" s="15">
        <v>2223</v>
      </c>
      <c r="I1304" s="241" t="s">
        <v>44</v>
      </c>
      <c r="J1304" s="230"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3">
        <f>IF(ISBLANK(INDEX('Policy Characteristics'!F:F,MATCH($C1304,'Policy Characteristics'!$C:$C,0))),"",INDEX('Policy Characteristics'!F:F,MATCH($C1304,'Policy Characteristics'!$C:$C,0)))</f>
        <v>0</v>
      </c>
      <c r="M1304" s="233">
        <f>IF(ISBLANK(INDEX('Policy Characteristics'!G:G,MATCH($C1304,'Policy Characteristics'!$C:$C,0))),"",INDEX('Policy Characteristics'!G:G,MATCH($C1304,'Policy Characteristics'!$C:$C,0)))</f>
        <v>1</v>
      </c>
      <c r="N1304" s="233">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28"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1323</v>
      </c>
      <c r="E1305" t="s">
        <v>1692</v>
      </c>
      <c r="F1305" t="s">
        <v>1326</v>
      </c>
      <c r="G1305" s="88" t="s">
        <v>1699</v>
      </c>
      <c r="H1305" s="15">
        <v>2224</v>
      </c>
      <c r="I1305" s="241" t="s">
        <v>44</v>
      </c>
      <c r="J1305" s="230"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3">
        <f>IF(ISBLANK(INDEX('Policy Characteristics'!F:F,MATCH($C1305,'Policy Characteristics'!$C:$C,0))),"",INDEX('Policy Characteristics'!F:F,MATCH($C1305,'Policy Characteristics'!$C:$C,0)))</f>
        <v>0</v>
      </c>
      <c r="M1305" s="233">
        <f>IF(ISBLANK(INDEX('Policy Characteristics'!G:G,MATCH($C1305,'Policy Characteristics'!$C:$C,0))),"",INDEX('Policy Characteristics'!G:G,MATCH($C1305,'Policy Characteristics'!$C:$C,0)))</f>
        <v>1</v>
      </c>
      <c r="N1305" s="233">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28"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1323</v>
      </c>
      <c r="E1306" t="s">
        <v>1828</v>
      </c>
      <c r="F1306" t="s">
        <v>1326</v>
      </c>
      <c r="G1306" s="88" t="s">
        <v>1828</v>
      </c>
      <c r="H1306" s="15">
        <v>2225</v>
      </c>
      <c r="I1306" s="241" t="s">
        <v>44</v>
      </c>
      <c r="J1306" s="230"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3">
        <f>IF(ISBLANK(INDEX('Policy Characteristics'!F:F,MATCH($C1306,'Policy Characteristics'!$C:$C,0))),"",INDEX('Policy Characteristics'!F:F,MATCH($C1306,'Policy Characteristics'!$C:$C,0)))</f>
        <v>0</v>
      </c>
      <c r="M1306" s="233">
        <f>IF(ISBLANK(INDEX('Policy Characteristics'!G:G,MATCH($C1306,'Policy Characteristics'!$C:$C,0))),"",INDEX('Policy Characteristics'!G:G,MATCH($C1306,'Policy Characteristics'!$C:$C,0)))</f>
        <v>1</v>
      </c>
      <c r="N1306" s="233">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28"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1324</v>
      </c>
      <c r="E1307" t="s">
        <v>1686</v>
      </c>
      <c r="F1307" t="s">
        <v>1285</v>
      </c>
      <c r="G1307" s="88" t="s">
        <v>1693</v>
      </c>
      <c r="H1307" s="15">
        <v>2226</v>
      </c>
      <c r="I1307" s="241" t="s">
        <v>44</v>
      </c>
      <c r="J1307" s="230"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3">
        <f>IF(ISBLANK(INDEX('Policy Characteristics'!F:F,MATCH($C1307,'Policy Characteristics'!$C:$C,0))),"",INDEX('Policy Characteristics'!F:F,MATCH($C1307,'Policy Characteristics'!$C:$C,0)))</f>
        <v>0</v>
      </c>
      <c r="M1307" s="233">
        <f>IF(ISBLANK(INDEX('Policy Characteristics'!G:G,MATCH($C1307,'Policy Characteristics'!$C:$C,0))),"",INDEX('Policy Characteristics'!G:G,MATCH($C1307,'Policy Characteristics'!$C:$C,0)))</f>
        <v>1</v>
      </c>
      <c r="N1307" s="233">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28"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1324</v>
      </c>
      <c r="E1308" t="s">
        <v>1687</v>
      </c>
      <c r="F1308" t="s">
        <v>1285</v>
      </c>
      <c r="G1308" s="88" t="s">
        <v>1694</v>
      </c>
      <c r="H1308" s="15">
        <v>2227</v>
      </c>
      <c r="I1308" s="241" t="s">
        <v>43</v>
      </c>
      <c r="J1308" s="230"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3">
        <f>IF(ISBLANK(INDEX('Policy Characteristics'!F:F,MATCH($C1308,'Policy Characteristics'!$C:$C,0))),"",INDEX('Policy Characteristics'!F:F,MATCH($C1308,'Policy Characteristics'!$C:$C,0)))</f>
        <v>0</v>
      </c>
      <c r="M1308" s="233">
        <f>IF(ISBLANK(INDEX('Policy Characteristics'!G:G,MATCH($C1308,'Policy Characteristics'!$C:$C,0))),"",INDEX('Policy Characteristics'!G:G,MATCH($C1308,'Policy Characteristics'!$C:$C,0)))</f>
        <v>1</v>
      </c>
      <c r="N1308" s="233">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28"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1324</v>
      </c>
      <c r="E1309" t="s">
        <v>1688</v>
      </c>
      <c r="F1309" t="s">
        <v>1285</v>
      </c>
      <c r="G1309" s="88" t="s">
        <v>1695</v>
      </c>
      <c r="H1309" s="15">
        <v>2228</v>
      </c>
      <c r="I1309" s="241" t="s">
        <v>44</v>
      </c>
      <c r="J1309" s="230"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3">
        <f>IF(ISBLANK(INDEX('Policy Characteristics'!F:F,MATCH($C1309,'Policy Characteristics'!$C:$C,0))),"",INDEX('Policy Characteristics'!F:F,MATCH($C1309,'Policy Characteristics'!$C:$C,0)))</f>
        <v>0</v>
      </c>
      <c r="M1309" s="233">
        <f>IF(ISBLANK(INDEX('Policy Characteristics'!G:G,MATCH($C1309,'Policy Characteristics'!$C:$C,0))),"",INDEX('Policy Characteristics'!G:G,MATCH($C1309,'Policy Characteristics'!$C:$C,0)))</f>
        <v>1</v>
      </c>
      <c r="N1309" s="233">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28"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1324</v>
      </c>
      <c r="E1310" t="s">
        <v>1689</v>
      </c>
      <c r="F1310" t="s">
        <v>1285</v>
      </c>
      <c r="G1310" s="88" t="s">
        <v>1696</v>
      </c>
      <c r="H1310" s="15">
        <v>2229</v>
      </c>
      <c r="I1310" s="241" t="s">
        <v>44</v>
      </c>
      <c r="J1310" s="230"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3">
        <f>IF(ISBLANK(INDEX('Policy Characteristics'!F:F,MATCH($C1310,'Policy Characteristics'!$C:$C,0))),"",INDEX('Policy Characteristics'!F:F,MATCH($C1310,'Policy Characteristics'!$C:$C,0)))</f>
        <v>0</v>
      </c>
      <c r="M1310" s="233">
        <f>IF(ISBLANK(INDEX('Policy Characteristics'!G:G,MATCH($C1310,'Policy Characteristics'!$C:$C,0))),"",INDEX('Policy Characteristics'!G:G,MATCH($C1310,'Policy Characteristics'!$C:$C,0)))</f>
        <v>1</v>
      </c>
      <c r="N1310" s="233">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28"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1324</v>
      </c>
      <c r="E1311" t="s">
        <v>1690</v>
      </c>
      <c r="F1311" t="s">
        <v>1285</v>
      </c>
      <c r="G1311" s="88" t="s">
        <v>1697</v>
      </c>
      <c r="H1311" s="15">
        <v>2230</v>
      </c>
      <c r="I1311" s="241" t="s">
        <v>44</v>
      </c>
      <c r="J1311" s="230"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3">
        <f>IF(ISBLANK(INDEX('Policy Characteristics'!F:F,MATCH($C1311,'Policy Characteristics'!$C:$C,0))),"",INDEX('Policy Characteristics'!F:F,MATCH($C1311,'Policy Characteristics'!$C:$C,0)))</f>
        <v>0</v>
      </c>
      <c r="M1311" s="233">
        <f>IF(ISBLANK(INDEX('Policy Characteristics'!G:G,MATCH($C1311,'Policy Characteristics'!$C:$C,0))),"",INDEX('Policy Characteristics'!G:G,MATCH($C1311,'Policy Characteristics'!$C:$C,0)))</f>
        <v>1</v>
      </c>
      <c r="N1311" s="233">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28"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1324</v>
      </c>
      <c r="E1312" t="s">
        <v>1691</v>
      </c>
      <c r="F1312" t="s">
        <v>1285</v>
      </c>
      <c r="G1312" s="88" t="s">
        <v>1698</v>
      </c>
      <c r="H1312" s="15">
        <v>2231</v>
      </c>
      <c r="I1312" s="241" t="s">
        <v>44</v>
      </c>
      <c r="J1312" s="230"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3">
        <f>IF(ISBLANK(INDEX('Policy Characteristics'!F:F,MATCH($C1312,'Policy Characteristics'!$C:$C,0))),"",INDEX('Policy Characteristics'!F:F,MATCH($C1312,'Policy Characteristics'!$C:$C,0)))</f>
        <v>0</v>
      </c>
      <c r="M1312" s="233">
        <f>IF(ISBLANK(INDEX('Policy Characteristics'!G:G,MATCH($C1312,'Policy Characteristics'!$C:$C,0))),"",INDEX('Policy Characteristics'!G:G,MATCH($C1312,'Policy Characteristics'!$C:$C,0)))</f>
        <v>1</v>
      </c>
      <c r="N1312" s="233">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28"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1324</v>
      </c>
      <c r="E1313" t="s">
        <v>1692</v>
      </c>
      <c r="F1313" t="s">
        <v>1285</v>
      </c>
      <c r="G1313" s="88" t="s">
        <v>1699</v>
      </c>
      <c r="H1313" s="15">
        <v>2232</v>
      </c>
      <c r="I1313" s="241" t="s">
        <v>44</v>
      </c>
      <c r="J1313" s="230"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3">
        <f>IF(ISBLANK(INDEX('Policy Characteristics'!F:F,MATCH($C1313,'Policy Characteristics'!$C:$C,0))),"",INDEX('Policy Characteristics'!F:F,MATCH($C1313,'Policy Characteristics'!$C:$C,0)))</f>
        <v>0</v>
      </c>
      <c r="M1313" s="233">
        <f>IF(ISBLANK(INDEX('Policy Characteristics'!G:G,MATCH($C1313,'Policy Characteristics'!$C:$C,0))),"",INDEX('Policy Characteristics'!G:G,MATCH($C1313,'Policy Characteristics'!$C:$C,0)))</f>
        <v>1</v>
      </c>
      <c r="N1313" s="233">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28"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1324</v>
      </c>
      <c r="E1314" t="s">
        <v>1828</v>
      </c>
      <c r="F1314" t="s">
        <v>1285</v>
      </c>
      <c r="G1314" s="88" t="s">
        <v>1828</v>
      </c>
      <c r="H1314" s="15">
        <v>2233</v>
      </c>
      <c r="I1314" s="241" t="s">
        <v>44</v>
      </c>
      <c r="J1314" s="230"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3">
        <f>IF(ISBLANK(INDEX('Policy Characteristics'!F:F,MATCH($C1314,'Policy Characteristics'!$C:$C,0))),"",INDEX('Policy Characteristics'!F:F,MATCH($C1314,'Policy Characteristics'!$C:$C,0)))</f>
        <v>0</v>
      </c>
      <c r="M1314" s="233">
        <f>IF(ISBLANK(INDEX('Policy Characteristics'!G:G,MATCH($C1314,'Policy Characteristics'!$C:$C,0))),"",INDEX('Policy Characteristics'!G:G,MATCH($C1314,'Policy Characteristics'!$C:$C,0)))</f>
        <v>1</v>
      </c>
      <c r="N1314" s="233">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28" t="str">
        <f>IF(ISBLANK(INDEX('Policy Characteristics'!B:B,MATCH($C1315,'Policy Characteristics'!$C:$C,0))),"",INDEX('Policy Characteristics'!B:B,MATCH($C1315,'Policy Characteristics'!$C:$C,0)))</f>
        <v>Improved System Design</v>
      </c>
      <c r="C1315" t="s">
        <v>282</v>
      </c>
      <c r="D1315" s="88"/>
      <c r="E1315" s="88"/>
      <c r="F1315" s="88"/>
      <c r="G1315" s="88"/>
      <c r="H1315" s="15">
        <v>54</v>
      </c>
      <c r="I1315" s="241" t="s">
        <v>43</v>
      </c>
      <c r="J1315" s="230"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3">
        <f>IF(ISBLANK(INDEX('Policy Characteristics'!F:F,MATCH($C1315,'Policy Characteristics'!$C:$C,0))),"",INDEX('Policy Characteristics'!F:F,MATCH($C1315,'Policy Characteristics'!$C:$C,0)))</f>
        <v>0</v>
      </c>
      <c r="M1315" s="233">
        <f>IF(ISBLANK(INDEX('Policy Characteristics'!G:G,MATCH($C1315,'Policy Characteristics'!$C:$C,0))),"",INDEX('Policy Characteristics'!G:G,MATCH($C1315,'Policy Characteristics'!$C:$C,0)))</f>
        <v>1</v>
      </c>
      <c r="N1315" s="233">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28" t="str">
        <f>IF(ISBLANK(INDEX('Policy Characteristics'!B:B,MATCH($C1316,'Policy Characteristics'!$C:$C,0))),"",INDEX('Policy Characteristics'!B:B,MATCH($C1316,'Policy Characteristics'!$C:$C,0)))</f>
        <v>Industry Energy Efficiency Standards</v>
      </c>
      <c r="C1316" t="s">
        <v>281</v>
      </c>
      <c r="D1316" s="88" t="s">
        <v>1300</v>
      </c>
      <c r="E1316" s="88" t="s">
        <v>642</v>
      </c>
      <c r="F1316" t="s">
        <v>1325</v>
      </c>
      <c r="G1316" s="88" t="s">
        <v>648</v>
      </c>
      <c r="H1316" s="15">
        <v>958</v>
      </c>
      <c r="I1316" s="241" t="s">
        <v>43</v>
      </c>
      <c r="J1316" s="230"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3">
        <f>IF(ISBLANK(INDEX('Policy Characteristics'!F:F,MATCH($C1316,'Policy Characteristics'!$C:$C,0))),"",INDEX('Policy Characteristics'!F:F,MATCH($C1316,'Policy Characteristics'!$C:$C,0)))</f>
        <v>0</v>
      </c>
      <c r="M1316" s="233">
        <f>IF(ISBLANK(INDEX('Policy Characteristics'!G:G,MATCH($C1316,'Policy Characteristics'!$C:$C,0))),"",INDEX('Policy Characteristics'!G:G,MATCH($C1316,'Policy Characteristics'!$C:$C,0)))</f>
        <v>0.25</v>
      </c>
      <c r="N1316" s="233">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28"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1300</v>
      </c>
      <c r="E1317" s="88" t="s">
        <v>643</v>
      </c>
      <c r="F1317" t="s">
        <v>1325</v>
      </c>
      <c r="G1317" s="88" t="s">
        <v>651</v>
      </c>
      <c r="H1317" s="15">
        <v>959</v>
      </c>
      <c r="I1317" s="241" t="s">
        <v>44</v>
      </c>
      <c r="J1317" s="230"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3">
        <f>IF(ISBLANK(INDEX('Policy Characteristics'!F:F,MATCH($C1317,'Policy Characteristics'!$C:$C,0))),"",INDEX('Policy Characteristics'!F:F,MATCH($C1317,'Policy Characteristics'!$C:$C,0)))</f>
        <v>0</v>
      </c>
      <c r="M1317" s="233">
        <f>IF(ISBLANK(INDEX('Policy Characteristics'!G:G,MATCH($C1317,'Policy Characteristics'!$C:$C,0))),"",INDEX('Policy Characteristics'!G:G,MATCH($C1317,'Policy Characteristics'!$C:$C,0)))</f>
        <v>0.25</v>
      </c>
      <c r="N1317" s="233">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28"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1300</v>
      </c>
      <c r="E1318" s="88" t="s">
        <v>644</v>
      </c>
      <c r="F1318" t="s">
        <v>1325</v>
      </c>
      <c r="G1318" s="88" t="s">
        <v>652</v>
      </c>
      <c r="H1318" s="15">
        <v>960</v>
      </c>
      <c r="I1318" s="241" t="s">
        <v>43</v>
      </c>
      <c r="J1318" s="230"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3">
        <f>IF(ISBLANK(INDEX('Policy Characteristics'!F:F,MATCH($C1318,'Policy Characteristics'!$C:$C,0))),"",INDEX('Policy Characteristics'!F:F,MATCH($C1318,'Policy Characteristics'!$C:$C,0)))</f>
        <v>0</v>
      </c>
      <c r="M1318" s="233">
        <f>IF(ISBLANK(INDEX('Policy Characteristics'!G:G,MATCH($C1318,'Policy Characteristics'!$C:$C,0))),"",INDEX('Policy Characteristics'!G:G,MATCH($C1318,'Policy Characteristics'!$C:$C,0)))</f>
        <v>0.25</v>
      </c>
      <c r="N1318" s="233">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28"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1300</v>
      </c>
      <c r="E1319" s="88" t="s">
        <v>645</v>
      </c>
      <c r="F1319" t="s">
        <v>1325</v>
      </c>
      <c r="G1319" s="88" t="s">
        <v>649</v>
      </c>
      <c r="H1319" s="15">
        <v>961</v>
      </c>
      <c r="I1319" s="241" t="s">
        <v>44</v>
      </c>
      <c r="J1319" s="230"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3">
        <f>IF(ISBLANK(INDEX('Policy Characteristics'!F:F,MATCH($C1319,'Policy Characteristics'!$C:$C,0))),"",INDEX('Policy Characteristics'!F:F,MATCH($C1319,'Policy Characteristics'!$C:$C,0)))</f>
        <v>0</v>
      </c>
      <c r="M1319" s="233">
        <f>IF(ISBLANK(INDEX('Policy Characteristics'!G:G,MATCH($C1319,'Policy Characteristics'!$C:$C,0))),"",INDEX('Policy Characteristics'!G:G,MATCH($C1319,'Policy Characteristics'!$C:$C,0)))</f>
        <v>0.25</v>
      </c>
      <c r="N1319" s="233">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28"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1300</v>
      </c>
      <c r="E1320" s="88" t="s">
        <v>646</v>
      </c>
      <c r="F1320" t="s">
        <v>1325</v>
      </c>
      <c r="G1320" s="88" t="s">
        <v>650</v>
      </c>
      <c r="H1320" s="15">
        <v>962</v>
      </c>
      <c r="I1320" s="241" t="s">
        <v>43</v>
      </c>
      <c r="J1320" s="230"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3">
        <f>IF(ISBLANK(INDEX('Policy Characteristics'!F:F,MATCH($C1320,'Policy Characteristics'!$C:$C,0))),"",INDEX('Policy Characteristics'!F:F,MATCH($C1320,'Policy Characteristics'!$C:$C,0)))</f>
        <v>0</v>
      </c>
      <c r="M1320" s="233">
        <f>IF(ISBLANK(INDEX('Policy Characteristics'!G:G,MATCH($C1320,'Policy Characteristics'!$C:$C,0))),"",INDEX('Policy Characteristics'!G:G,MATCH($C1320,'Policy Characteristics'!$C:$C,0)))</f>
        <v>0.25</v>
      </c>
      <c r="N1320" s="233">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28"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1300</v>
      </c>
      <c r="E1321" s="88" t="s">
        <v>647</v>
      </c>
      <c r="F1321" t="s">
        <v>1325</v>
      </c>
      <c r="G1321" s="88" t="s">
        <v>653</v>
      </c>
      <c r="H1321" s="15">
        <v>963</v>
      </c>
      <c r="I1321" s="241" t="s">
        <v>44</v>
      </c>
      <c r="J1321" s="230"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3">
        <f>IF(ISBLANK(INDEX('Policy Characteristics'!F:F,MATCH($C1321,'Policy Characteristics'!$C:$C,0))),"",INDEX('Policy Characteristics'!F:F,MATCH($C1321,'Policy Characteristics'!$C:$C,0)))</f>
        <v>0</v>
      </c>
      <c r="M1321" s="233">
        <f>IF(ISBLANK(INDEX('Policy Characteristics'!G:G,MATCH($C1321,'Policy Characteristics'!$C:$C,0))),"",INDEX('Policy Characteristics'!G:G,MATCH($C1321,'Policy Characteristics'!$C:$C,0)))</f>
        <v>0.25</v>
      </c>
      <c r="N1321" s="233">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28"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1300</v>
      </c>
      <c r="E1322" s="88" t="s">
        <v>946</v>
      </c>
      <c r="F1322" t="s">
        <v>1325</v>
      </c>
      <c r="G1322" s="88" t="s">
        <v>949</v>
      </c>
      <c r="H1322" s="15">
        <v>964</v>
      </c>
      <c r="I1322" s="241" t="s">
        <v>44</v>
      </c>
      <c r="J1322" s="230"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3">
        <f>IF(ISBLANK(INDEX('Policy Characteristics'!F:F,MATCH($C1322,'Policy Characteristics'!$C:$C,0))),"",INDEX('Policy Characteristics'!F:F,MATCH($C1322,'Policy Characteristics'!$C:$C,0)))</f>
        <v>0</v>
      </c>
      <c r="M1322" s="233">
        <f>IF(ISBLANK(INDEX('Policy Characteristics'!G:G,MATCH($C1322,'Policy Characteristics'!$C:$C,0))),"",INDEX('Policy Characteristics'!G:G,MATCH($C1322,'Policy Characteristics'!$C:$C,0)))</f>
        <v>0.25</v>
      </c>
      <c r="N1322" s="233">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28"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1300</v>
      </c>
      <c r="E1323" s="88" t="s">
        <v>947</v>
      </c>
      <c r="F1323" t="s">
        <v>1325</v>
      </c>
      <c r="G1323" s="88" t="s">
        <v>951</v>
      </c>
      <c r="H1323" s="15">
        <v>965</v>
      </c>
      <c r="I1323" s="241" t="s">
        <v>43</v>
      </c>
      <c r="J1323" s="230"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3">
        <f>IF(ISBLANK(INDEX('Policy Characteristics'!F:F,MATCH($C1323,'Policy Characteristics'!$C:$C,0))),"",INDEX('Policy Characteristics'!F:F,MATCH($C1323,'Policy Characteristics'!$C:$C,0)))</f>
        <v>0</v>
      </c>
      <c r="M1323" s="233">
        <f>IF(ISBLANK(INDEX('Policy Characteristics'!G:G,MATCH($C1323,'Policy Characteristics'!$C:$C,0))),"",INDEX('Policy Characteristics'!G:G,MATCH($C1323,'Policy Characteristics'!$C:$C,0)))</f>
        <v>0.25</v>
      </c>
      <c r="N1323" s="233">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28"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1300</v>
      </c>
      <c r="E1324" s="88" t="s">
        <v>948</v>
      </c>
      <c r="F1324" t="s">
        <v>1325</v>
      </c>
      <c r="G1324" s="88" t="s">
        <v>952</v>
      </c>
      <c r="H1324" s="15">
        <v>966</v>
      </c>
      <c r="I1324" s="241" t="s">
        <v>43</v>
      </c>
      <c r="J1324" s="230"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3">
        <f>IF(ISBLANK(INDEX('Policy Characteristics'!F:F,MATCH($C1324,'Policy Characteristics'!$C:$C,0))),"",INDEX('Policy Characteristics'!F:F,MATCH($C1324,'Policy Characteristics'!$C:$C,0)))</f>
        <v>0</v>
      </c>
      <c r="M1324" s="233">
        <f>IF(ISBLANK(INDEX('Policy Characteristics'!G:G,MATCH($C1324,'Policy Characteristics'!$C:$C,0))),"",INDEX('Policy Characteristics'!G:G,MATCH($C1324,'Policy Characteristics'!$C:$C,0)))</f>
        <v>0.25</v>
      </c>
      <c r="N1324" s="233">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28"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1300</v>
      </c>
      <c r="E1325" s="88" t="s">
        <v>945</v>
      </c>
      <c r="F1325" t="s">
        <v>1325</v>
      </c>
      <c r="G1325" s="88" t="s">
        <v>950</v>
      </c>
      <c r="H1325" s="15">
        <v>967</v>
      </c>
      <c r="I1325" s="241" t="s">
        <v>44</v>
      </c>
      <c r="J1325" s="230"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3">
        <f>IF(ISBLANK(INDEX('Policy Characteristics'!F:F,MATCH($C1325,'Policy Characteristics'!$C:$C,0))),"",INDEX('Policy Characteristics'!F:F,MATCH($C1325,'Policy Characteristics'!$C:$C,0)))</f>
        <v>0</v>
      </c>
      <c r="M1325" s="233">
        <f>IF(ISBLANK(INDEX('Policy Characteristics'!G:G,MATCH($C1325,'Policy Characteristics'!$C:$C,0))),"",INDEX('Policy Characteristics'!G:G,MATCH($C1325,'Policy Characteristics'!$C:$C,0)))</f>
        <v>0.25</v>
      </c>
      <c r="N1325" s="233">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28"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1301</v>
      </c>
      <c r="E1326" s="88" t="s">
        <v>642</v>
      </c>
      <c r="F1326" t="s">
        <v>999</v>
      </c>
      <c r="G1326" s="88" t="s">
        <v>648</v>
      </c>
      <c r="H1326" s="15">
        <v>968</v>
      </c>
      <c r="I1326" s="241" t="s">
        <v>43</v>
      </c>
      <c r="J1326" s="230"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3">
        <f>IF(ISBLANK(INDEX('Policy Characteristics'!F:F,MATCH($C1326,'Policy Characteristics'!$C:$C,0))),"",INDEX('Policy Characteristics'!F:F,MATCH($C1326,'Policy Characteristics'!$C:$C,0)))</f>
        <v>0</v>
      </c>
      <c r="M1326" s="233">
        <f>IF(ISBLANK(INDEX('Policy Characteristics'!G:G,MATCH($C1326,'Policy Characteristics'!$C:$C,0))),"",INDEX('Policy Characteristics'!G:G,MATCH($C1326,'Policy Characteristics'!$C:$C,0)))</f>
        <v>0.25</v>
      </c>
      <c r="N1326" s="233">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28"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1301</v>
      </c>
      <c r="E1327" s="88" t="s">
        <v>643</v>
      </c>
      <c r="F1327" t="s">
        <v>999</v>
      </c>
      <c r="G1327" s="88" t="s">
        <v>651</v>
      </c>
      <c r="H1327" s="15">
        <v>969</v>
      </c>
      <c r="I1327" s="241" t="s">
        <v>43</v>
      </c>
      <c r="J1327" s="230"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3">
        <f>IF(ISBLANK(INDEX('Policy Characteristics'!F:F,MATCH($C1327,'Policy Characteristics'!$C:$C,0))),"",INDEX('Policy Characteristics'!F:F,MATCH($C1327,'Policy Characteristics'!$C:$C,0)))</f>
        <v>0</v>
      </c>
      <c r="M1327" s="233">
        <f>IF(ISBLANK(INDEX('Policy Characteristics'!G:G,MATCH($C1327,'Policy Characteristics'!$C:$C,0))),"",INDEX('Policy Characteristics'!G:G,MATCH($C1327,'Policy Characteristics'!$C:$C,0)))</f>
        <v>0.25</v>
      </c>
      <c r="N1327" s="233">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28"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1301</v>
      </c>
      <c r="E1328" s="88" t="s">
        <v>644</v>
      </c>
      <c r="F1328" t="s">
        <v>999</v>
      </c>
      <c r="G1328" s="88" t="s">
        <v>652</v>
      </c>
      <c r="H1328" s="15">
        <v>970</v>
      </c>
      <c r="I1328" s="241" t="s">
        <v>43</v>
      </c>
      <c r="J1328" s="230"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3">
        <f>IF(ISBLANK(INDEX('Policy Characteristics'!F:F,MATCH($C1328,'Policy Characteristics'!$C:$C,0))),"",INDEX('Policy Characteristics'!F:F,MATCH($C1328,'Policy Characteristics'!$C:$C,0)))</f>
        <v>0</v>
      </c>
      <c r="M1328" s="233">
        <f>IF(ISBLANK(INDEX('Policy Characteristics'!G:G,MATCH($C1328,'Policy Characteristics'!$C:$C,0))),"",INDEX('Policy Characteristics'!G:G,MATCH($C1328,'Policy Characteristics'!$C:$C,0)))</f>
        <v>0.25</v>
      </c>
      <c r="N1328" s="233">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28"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1301</v>
      </c>
      <c r="E1329" s="88" t="s">
        <v>645</v>
      </c>
      <c r="F1329" t="s">
        <v>999</v>
      </c>
      <c r="G1329" s="88" t="s">
        <v>649</v>
      </c>
      <c r="H1329" s="15">
        <v>971</v>
      </c>
      <c r="I1329" s="241" t="s">
        <v>44</v>
      </c>
      <c r="J1329" s="230"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3">
        <f>IF(ISBLANK(INDEX('Policy Characteristics'!F:F,MATCH($C1329,'Policy Characteristics'!$C:$C,0))),"",INDEX('Policy Characteristics'!F:F,MATCH($C1329,'Policy Characteristics'!$C:$C,0)))</f>
        <v>0</v>
      </c>
      <c r="M1329" s="233">
        <f>IF(ISBLANK(INDEX('Policy Characteristics'!G:G,MATCH($C1329,'Policy Characteristics'!$C:$C,0))),"",INDEX('Policy Characteristics'!G:G,MATCH($C1329,'Policy Characteristics'!$C:$C,0)))</f>
        <v>0.25</v>
      </c>
      <c r="N1329" s="233">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28"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1301</v>
      </c>
      <c r="E1330" s="88" t="s">
        <v>646</v>
      </c>
      <c r="F1330" t="s">
        <v>999</v>
      </c>
      <c r="G1330" s="88" t="s">
        <v>650</v>
      </c>
      <c r="H1330" s="15">
        <v>972</v>
      </c>
      <c r="I1330" s="241" t="s">
        <v>43</v>
      </c>
      <c r="J1330" s="230"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3">
        <f>IF(ISBLANK(INDEX('Policy Characteristics'!F:F,MATCH($C1330,'Policy Characteristics'!$C:$C,0))),"",INDEX('Policy Characteristics'!F:F,MATCH($C1330,'Policy Characteristics'!$C:$C,0)))</f>
        <v>0</v>
      </c>
      <c r="M1330" s="233">
        <f>IF(ISBLANK(INDEX('Policy Characteristics'!G:G,MATCH($C1330,'Policy Characteristics'!$C:$C,0))),"",INDEX('Policy Characteristics'!G:G,MATCH($C1330,'Policy Characteristics'!$C:$C,0)))</f>
        <v>0.25</v>
      </c>
      <c r="N1330" s="233">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28"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1301</v>
      </c>
      <c r="E1331" s="88" t="s">
        <v>647</v>
      </c>
      <c r="F1331" t="s">
        <v>999</v>
      </c>
      <c r="G1331" s="88" t="s">
        <v>653</v>
      </c>
      <c r="H1331" s="15">
        <v>973</v>
      </c>
      <c r="I1331" s="241" t="s">
        <v>44</v>
      </c>
      <c r="J1331" s="230"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3">
        <f>IF(ISBLANK(INDEX('Policy Characteristics'!F:F,MATCH($C1331,'Policy Characteristics'!$C:$C,0))),"",INDEX('Policy Characteristics'!F:F,MATCH($C1331,'Policy Characteristics'!$C:$C,0)))</f>
        <v>0</v>
      </c>
      <c r="M1331" s="233">
        <f>IF(ISBLANK(INDEX('Policy Characteristics'!G:G,MATCH($C1331,'Policy Characteristics'!$C:$C,0))),"",INDEX('Policy Characteristics'!G:G,MATCH($C1331,'Policy Characteristics'!$C:$C,0)))</f>
        <v>0.25</v>
      </c>
      <c r="N1331" s="233">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28"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1301</v>
      </c>
      <c r="E1332" s="88" t="s">
        <v>946</v>
      </c>
      <c r="F1332" t="s">
        <v>999</v>
      </c>
      <c r="G1332" s="88" t="s">
        <v>949</v>
      </c>
      <c r="H1332" s="15">
        <v>974</v>
      </c>
      <c r="I1332" s="241" t="s">
        <v>44</v>
      </c>
      <c r="J1332" s="230"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3">
        <f>IF(ISBLANK(INDEX('Policy Characteristics'!F:F,MATCH($C1332,'Policy Characteristics'!$C:$C,0))),"",INDEX('Policy Characteristics'!F:F,MATCH($C1332,'Policy Characteristics'!$C:$C,0)))</f>
        <v>0</v>
      </c>
      <c r="M1332" s="233">
        <f>IF(ISBLANK(INDEX('Policy Characteristics'!G:G,MATCH($C1332,'Policy Characteristics'!$C:$C,0))),"",INDEX('Policy Characteristics'!G:G,MATCH($C1332,'Policy Characteristics'!$C:$C,0)))</f>
        <v>0.25</v>
      </c>
      <c r="N1332" s="233">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28"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1301</v>
      </c>
      <c r="E1333" s="88" t="s">
        <v>947</v>
      </c>
      <c r="F1333" t="s">
        <v>999</v>
      </c>
      <c r="G1333" s="88" t="s">
        <v>951</v>
      </c>
      <c r="H1333" s="15">
        <v>975</v>
      </c>
      <c r="I1333" s="241" t="s">
        <v>43</v>
      </c>
      <c r="J1333" s="230"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3">
        <f>IF(ISBLANK(INDEX('Policy Characteristics'!F:F,MATCH($C1333,'Policy Characteristics'!$C:$C,0))),"",INDEX('Policy Characteristics'!F:F,MATCH($C1333,'Policy Characteristics'!$C:$C,0)))</f>
        <v>0</v>
      </c>
      <c r="M1333" s="233">
        <f>IF(ISBLANK(INDEX('Policy Characteristics'!G:G,MATCH($C1333,'Policy Characteristics'!$C:$C,0))),"",INDEX('Policy Characteristics'!G:G,MATCH($C1333,'Policy Characteristics'!$C:$C,0)))</f>
        <v>0.25</v>
      </c>
      <c r="N1333" s="233">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28"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1301</v>
      </c>
      <c r="E1334" s="88" t="s">
        <v>948</v>
      </c>
      <c r="F1334" t="s">
        <v>999</v>
      </c>
      <c r="G1334" s="88" t="s">
        <v>952</v>
      </c>
      <c r="H1334" s="15">
        <v>976</v>
      </c>
      <c r="I1334" s="241" t="s">
        <v>44</v>
      </c>
      <c r="J1334" s="230"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3">
        <f>IF(ISBLANK(INDEX('Policy Characteristics'!F:F,MATCH($C1334,'Policy Characteristics'!$C:$C,0))),"",INDEX('Policy Characteristics'!F:F,MATCH($C1334,'Policy Characteristics'!$C:$C,0)))</f>
        <v>0</v>
      </c>
      <c r="M1334" s="233">
        <f>IF(ISBLANK(INDEX('Policy Characteristics'!G:G,MATCH($C1334,'Policy Characteristics'!$C:$C,0))),"",INDEX('Policy Characteristics'!G:G,MATCH($C1334,'Policy Characteristics'!$C:$C,0)))</f>
        <v>0.25</v>
      </c>
      <c r="N1334" s="233">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28"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1301</v>
      </c>
      <c r="E1335" s="88" t="s">
        <v>945</v>
      </c>
      <c r="F1335" t="s">
        <v>999</v>
      </c>
      <c r="G1335" s="88" t="s">
        <v>950</v>
      </c>
      <c r="H1335" s="15">
        <v>977</v>
      </c>
      <c r="I1335" s="241" t="s">
        <v>44</v>
      </c>
      <c r="J1335" s="230"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3">
        <f>IF(ISBLANK(INDEX('Policy Characteristics'!F:F,MATCH($C1335,'Policy Characteristics'!$C:$C,0))),"",INDEX('Policy Characteristics'!F:F,MATCH($C1335,'Policy Characteristics'!$C:$C,0)))</f>
        <v>0</v>
      </c>
      <c r="M1335" s="233">
        <f>IF(ISBLANK(INDEX('Policy Characteristics'!G:G,MATCH($C1335,'Policy Characteristics'!$C:$C,0))),"",INDEX('Policy Characteristics'!G:G,MATCH($C1335,'Policy Characteristics'!$C:$C,0)))</f>
        <v>0.25</v>
      </c>
      <c r="N1335" s="233">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28"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1302</v>
      </c>
      <c r="E1336" s="88" t="s">
        <v>642</v>
      </c>
      <c r="F1336" t="s">
        <v>1266</v>
      </c>
      <c r="G1336" s="88" t="s">
        <v>648</v>
      </c>
      <c r="H1336" s="15">
        <v>978</v>
      </c>
      <c r="I1336" s="241" t="s">
        <v>43</v>
      </c>
      <c r="J1336" s="230"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3">
        <f>IF(ISBLANK(INDEX('Policy Characteristics'!F:F,MATCH($C1336,'Policy Characteristics'!$C:$C,0))),"",INDEX('Policy Characteristics'!F:F,MATCH($C1336,'Policy Characteristics'!$C:$C,0)))</f>
        <v>0</v>
      </c>
      <c r="M1336" s="233">
        <f>IF(ISBLANK(INDEX('Policy Characteristics'!G:G,MATCH($C1336,'Policy Characteristics'!$C:$C,0))),"",INDEX('Policy Characteristics'!G:G,MATCH($C1336,'Policy Characteristics'!$C:$C,0)))</f>
        <v>0.25</v>
      </c>
      <c r="N1336" s="233">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28"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1302</v>
      </c>
      <c r="E1337" s="88" t="s">
        <v>643</v>
      </c>
      <c r="F1337" t="s">
        <v>1266</v>
      </c>
      <c r="G1337" s="88" t="s">
        <v>651</v>
      </c>
      <c r="H1337" s="15">
        <v>979</v>
      </c>
      <c r="I1337" s="241" t="s">
        <v>44</v>
      </c>
      <c r="J1337" s="230"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3">
        <f>IF(ISBLANK(INDEX('Policy Characteristics'!F:F,MATCH($C1337,'Policy Characteristics'!$C:$C,0))),"",INDEX('Policy Characteristics'!F:F,MATCH($C1337,'Policy Characteristics'!$C:$C,0)))</f>
        <v>0</v>
      </c>
      <c r="M1337" s="233">
        <f>IF(ISBLANK(INDEX('Policy Characteristics'!G:G,MATCH($C1337,'Policy Characteristics'!$C:$C,0))),"",INDEX('Policy Characteristics'!G:G,MATCH($C1337,'Policy Characteristics'!$C:$C,0)))</f>
        <v>0.25</v>
      </c>
      <c r="N1337" s="233">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28"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1302</v>
      </c>
      <c r="E1338" s="88" t="s">
        <v>644</v>
      </c>
      <c r="F1338" t="s">
        <v>1266</v>
      </c>
      <c r="G1338" s="88" t="s">
        <v>652</v>
      </c>
      <c r="H1338" s="15">
        <v>980</v>
      </c>
      <c r="I1338" s="241" t="s">
        <v>43</v>
      </c>
      <c r="J1338" s="230"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3">
        <f>IF(ISBLANK(INDEX('Policy Characteristics'!F:F,MATCH($C1338,'Policy Characteristics'!$C:$C,0))),"",INDEX('Policy Characteristics'!F:F,MATCH($C1338,'Policy Characteristics'!$C:$C,0)))</f>
        <v>0</v>
      </c>
      <c r="M1338" s="233">
        <f>IF(ISBLANK(INDEX('Policy Characteristics'!G:G,MATCH($C1338,'Policy Characteristics'!$C:$C,0))),"",INDEX('Policy Characteristics'!G:G,MATCH($C1338,'Policy Characteristics'!$C:$C,0)))</f>
        <v>0.25</v>
      </c>
      <c r="N1338" s="233">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28"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1302</v>
      </c>
      <c r="E1339" s="88" t="s">
        <v>645</v>
      </c>
      <c r="F1339" t="s">
        <v>1266</v>
      </c>
      <c r="G1339" s="88" t="s">
        <v>649</v>
      </c>
      <c r="H1339" s="15">
        <v>981</v>
      </c>
      <c r="I1339" s="241" t="s">
        <v>44</v>
      </c>
      <c r="J1339" s="230"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3">
        <f>IF(ISBLANK(INDEX('Policy Characteristics'!F:F,MATCH($C1339,'Policy Characteristics'!$C:$C,0))),"",INDEX('Policy Characteristics'!F:F,MATCH($C1339,'Policy Characteristics'!$C:$C,0)))</f>
        <v>0</v>
      </c>
      <c r="M1339" s="233">
        <f>IF(ISBLANK(INDEX('Policy Characteristics'!G:G,MATCH($C1339,'Policy Characteristics'!$C:$C,0))),"",INDEX('Policy Characteristics'!G:G,MATCH($C1339,'Policy Characteristics'!$C:$C,0)))</f>
        <v>0.25</v>
      </c>
      <c r="N1339" s="233">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28"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1302</v>
      </c>
      <c r="E1340" s="88" t="s">
        <v>646</v>
      </c>
      <c r="F1340" t="s">
        <v>1266</v>
      </c>
      <c r="G1340" s="88" t="s">
        <v>650</v>
      </c>
      <c r="H1340" s="15">
        <v>982</v>
      </c>
      <c r="I1340" s="241" t="s">
        <v>43</v>
      </c>
      <c r="J1340" s="230"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3">
        <f>IF(ISBLANK(INDEX('Policy Characteristics'!F:F,MATCH($C1340,'Policy Characteristics'!$C:$C,0))),"",INDEX('Policy Characteristics'!F:F,MATCH($C1340,'Policy Characteristics'!$C:$C,0)))</f>
        <v>0</v>
      </c>
      <c r="M1340" s="233">
        <f>IF(ISBLANK(INDEX('Policy Characteristics'!G:G,MATCH($C1340,'Policy Characteristics'!$C:$C,0))),"",INDEX('Policy Characteristics'!G:G,MATCH($C1340,'Policy Characteristics'!$C:$C,0)))</f>
        <v>0.25</v>
      </c>
      <c r="N1340" s="233">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28"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1302</v>
      </c>
      <c r="E1341" s="88" t="s">
        <v>647</v>
      </c>
      <c r="F1341" t="s">
        <v>1266</v>
      </c>
      <c r="G1341" s="88" t="s">
        <v>653</v>
      </c>
      <c r="H1341" s="15">
        <v>983</v>
      </c>
      <c r="I1341" s="241" t="s">
        <v>44</v>
      </c>
      <c r="J1341" s="230"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3">
        <f>IF(ISBLANK(INDEX('Policy Characteristics'!F:F,MATCH($C1341,'Policy Characteristics'!$C:$C,0))),"",INDEX('Policy Characteristics'!F:F,MATCH($C1341,'Policy Characteristics'!$C:$C,0)))</f>
        <v>0</v>
      </c>
      <c r="M1341" s="233">
        <f>IF(ISBLANK(INDEX('Policy Characteristics'!G:G,MATCH($C1341,'Policy Characteristics'!$C:$C,0))),"",INDEX('Policy Characteristics'!G:G,MATCH($C1341,'Policy Characteristics'!$C:$C,0)))</f>
        <v>0.25</v>
      </c>
      <c r="N1341" s="233">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28"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1302</v>
      </c>
      <c r="E1342" s="88" t="s">
        <v>946</v>
      </c>
      <c r="F1342" t="s">
        <v>1266</v>
      </c>
      <c r="G1342" s="88" t="s">
        <v>949</v>
      </c>
      <c r="H1342" s="15">
        <v>984</v>
      </c>
      <c r="I1342" s="241" t="s">
        <v>44</v>
      </c>
      <c r="J1342" s="230"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3">
        <f>IF(ISBLANK(INDEX('Policy Characteristics'!F:F,MATCH($C1342,'Policy Characteristics'!$C:$C,0))),"",INDEX('Policy Characteristics'!F:F,MATCH($C1342,'Policy Characteristics'!$C:$C,0)))</f>
        <v>0</v>
      </c>
      <c r="M1342" s="233">
        <f>IF(ISBLANK(INDEX('Policy Characteristics'!G:G,MATCH($C1342,'Policy Characteristics'!$C:$C,0))),"",INDEX('Policy Characteristics'!G:G,MATCH($C1342,'Policy Characteristics'!$C:$C,0)))</f>
        <v>0.25</v>
      </c>
      <c r="N1342" s="233">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28"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1302</v>
      </c>
      <c r="E1343" s="88" t="s">
        <v>947</v>
      </c>
      <c r="F1343" t="s">
        <v>1266</v>
      </c>
      <c r="G1343" s="88" t="s">
        <v>951</v>
      </c>
      <c r="H1343" s="15">
        <v>985</v>
      </c>
      <c r="I1343" s="241" t="s">
        <v>43</v>
      </c>
      <c r="J1343" s="230"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3">
        <f>IF(ISBLANK(INDEX('Policy Characteristics'!F:F,MATCH($C1343,'Policy Characteristics'!$C:$C,0))),"",INDEX('Policy Characteristics'!F:F,MATCH($C1343,'Policy Characteristics'!$C:$C,0)))</f>
        <v>0</v>
      </c>
      <c r="M1343" s="233">
        <f>IF(ISBLANK(INDEX('Policy Characteristics'!G:G,MATCH($C1343,'Policy Characteristics'!$C:$C,0))),"",INDEX('Policy Characteristics'!G:G,MATCH($C1343,'Policy Characteristics'!$C:$C,0)))</f>
        <v>0.25</v>
      </c>
      <c r="N1343" s="233">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28"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1302</v>
      </c>
      <c r="E1344" s="88" t="s">
        <v>948</v>
      </c>
      <c r="F1344" t="s">
        <v>1266</v>
      </c>
      <c r="G1344" s="88" t="s">
        <v>952</v>
      </c>
      <c r="H1344" s="15">
        <v>986</v>
      </c>
      <c r="I1344" s="241" t="s">
        <v>44</v>
      </c>
      <c r="J1344" s="230"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3">
        <f>IF(ISBLANK(INDEX('Policy Characteristics'!F:F,MATCH($C1344,'Policy Characteristics'!$C:$C,0))),"",INDEX('Policy Characteristics'!F:F,MATCH($C1344,'Policy Characteristics'!$C:$C,0)))</f>
        <v>0</v>
      </c>
      <c r="M1344" s="233">
        <f>IF(ISBLANK(INDEX('Policy Characteristics'!G:G,MATCH($C1344,'Policy Characteristics'!$C:$C,0))),"",INDEX('Policy Characteristics'!G:G,MATCH($C1344,'Policy Characteristics'!$C:$C,0)))</f>
        <v>0.25</v>
      </c>
      <c r="N1344" s="233">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28"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1302</v>
      </c>
      <c r="E1345" s="88" t="s">
        <v>945</v>
      </c>
      <c r="F1345" t="s">
        <v>1266</v>
      </c>
      <c r="G1345" s="88" t="s">
        <v>950</v>
      </c>
      <c r="H1345" s="15">
        <v>987</v>
      </c>
      <c r="I1345" s="241" t="s">
        <v>44</v>
      </c>
      <c r="J1345" s="230"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3">
        <f>IF(ISBLANK(INDEX('Policy Characteristics'!F:F,MATCH($C1345,'Policy Characteristics'!$C:$C,0))),"",INDEX('Policy Characteristics'!F:F,MATCH($C1345,'Policy Characteristics'!$C:$C,0)))</f>
        <v>0</v>
      </c>
      <c r="M1345" s="233">
        <f>IF(ISBLANK(INDEX('Policy Characteristics'!G:G,MATCH($C1345,'Policy Characteristics'!$C:$C,0))),"",INDEX('Policy Characteristics'!G:G,MATCH($C1345,'Policy Characteristics'!$C:$C,0)))</f>
        <v>0.25</v>
      </c>
      <c r="N1345" s="233">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28"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1303</v>
      </c>
      <c r="E1346" s="88" t="s">
        <v>642</v>
      </c>
      <c r="F1346" t="s">
        <v>1267</v>
      </c>
      <c r="G1346" s="88" t="s">
        <v>648</v>
      </c>
      <c r="H1346" s="15">
        <v>988</v>
      </c>
      <c r="I1346" s="241" t="s">
        <v>43</v>
      </c>
      <c r="J1346" s="230"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3">
        <f>IF(ISBLANK(INDEX('Policy Characteristics'!F:F,MATCH($C1346,'Policy Characteristics'!$C:$C,0))),"",INDEX('Policy Characteristics'!F:F,MATCH($C1346,'Policy Characteristics'!$C:$C,0)))</f>
        <v>0</v>
      </c>
      <c r="M1346" s="233">
        <f>IF(ISBLANK(INDEX('Policy Characteristics'!G:G,MATCH($C1346,'Policy Characteristics'!$C:$C,0))),"",INDEX('Policy Characteristics'!G:G,MATCH($C1346,'Policy Characteristics'!$C:$C,0)))</f>
        <v>0.25</v>
      </c>
      <c r="N1346" s="233">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28"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1303</v>
      </c>
      <c r="E1347" s="88" t="s">
        <v>643</v>
      </c>
      <c r="F1347" t="s">
        <v>1267</v>
      </c>
      <c r="G1347" s="88" t="s">
        <v>651</v>
      </c>
      <c r="H1347" s="15">
        <v>989</v>
      </c>
      <c r="I1347" s="241" t="s">
        <v>44</v>
      </c>
      <c r="J1347" s="230"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3">
        <f>IF(ISBLANK(INDEX('Policy Characteristics'!F:F,MATCH($C1347,'Policy Characteristics'!$C:$C,0))),"",INDEX('Policy Characteristics'!F:F,MATCH($C1347,'Policy Characteristics'!$C:$C,0)))</f>
        <v>0</v>
      </c>
      <c r="M1347" s="233">
        <f>IF(ISBLANK(INDEX('Policy Characteristics'!G:G,MATCH($C1347,'Policy Characteristics'!$C:$C,0))),"",INDEX('Policy Characteristics'!G:G,MATCH($C1347,'Policy Characteristics'!$C:$C,0)))</f>
        <v>0.25</v>
      </c>
      <c r="N1347" s="233">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28"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1303</v>
      </c>
      <c r="E1348" s="88" t="s">
        <v>644</v>
      </c>
      <c r="F1348" t="s">
        <v>1267</v>
      </c>
      <c r="G1348" s="88" t="s">
        <v>652</v>
      </c>
      <c r="H1348" s="15">
        <v>990</v>
      </c>
      <c r="I1348" s="241" t="s">
        <v>43</v>
      </c>
      <c r="J1348" s="230"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3">
        <f>IF(ISBLANK(INDEX('Policy Characteristics'!F:F,MATCH($C1348,'Policy Characteristics'!$C:$C,0))),"",INDEX('Policy Characteristics'!F:F,MATCH($C1348,'Policy Characteristics'!$C:$C,0)))</f>
        <v>0</v>
      </c>
      <c r="M1348" s="233">
        <f>IF(ISBLANK(INDEX('Policy Characteristics'!G:G,MATCH($C1348,'Policy Characteristics'!$C:$C,0))),"",INDEX('Policy Characteristics'!G:G,MATCH($C1348,'Policy Characteristics'!$C:$C,0)))</f>
        <v>0.25</v>
      </c>
      <c r="N1348" s="233">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28"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1303</v>
      </c>
      <c r="E1349" s="88" t="s">
        <v>645</v>
      </c>
      <c r="F1349" t="s">
        <v>1267</v>
      </c>
      <c r="G1349" s="88" t="s">
        <v>649</v>
      </c>
      <c r="H1349" s="15">
        <v>991</v>
      </c>
      <c r="I1349" s="241" t="s">
        <v>44</v>
      </c>
      <c r="J1349" s="230"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3">
        <f>IF(ISBLANK(INDEX('Policy Characteristics'!F:F,MATCH($C1349,'Policy Characteristics'!$C:$C,0))),"",INDEX('Policy Characteristics'!F:F,MATCH($C1349,'Policy Characteristics'!$C:$C,0)))</f>
        <v>0</v>
      </c>
      <c r="M1349" s="233">
        <f>IF(ISBLANK(INDEX('Policy Characteristics'!G:G,MATCH($C1349,'Policy Characteristics'!$C:$C,0))),"",INDEX('Policy Characteristics'!G:G,MATCH($C1349,'Policy Characteristics'!$C:$C,0)))</f>
        <v>0.25</v>
      </c>
      <c r="N1349" s="233">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28"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1303</v>
      </c>
      <c r="E1350" s="88" t="s">
        <v>646</v>
      </c>
      <c r="F1350" t="s">
        <v>1267</v>
      </c>
      <c r="G1350" s="88" t="s">
        <v>650</v>
      </c>
      <c r="H1350" s="15">
        <v>992</v>
      </c>
      <c r="I1350" s="241" t="s">
        <v>43</v>
      </c>
      <c r="J1350" s="230"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3">
        <f>IF(ISBLANK(INDEX('Policy Characteristics'!F:F,MATCH($C1350,'Policy Characteristics'!$C:$C,0))),"",INDEX('Policy Characteristics'!F:F,MATCH($C1350,'Policy Characteristics'!$C:$C,0)))</f>
        <v>0</v>
      </c>
      <c r="M1350" s="233">
        <f>IF(ISBLANK(INDEX('Policy Characteristics'!G:G,MATCH($C1350,'Policy Characteristics'!$C:$C,0))),"",INDEX('Policy Characteristics'!G:G,MATCH($C1350,'Policy Characteristics'!$C:$C,0)))</f>
        <v>0.25</v>
      </c>
      <c r="N1350" s="233">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28"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1303</v>
      </c>
      <c r="E1351" s="88" t="s">
        <v>647</v>
      </c>
      <c r="F1351" t="s">
        <v>1267</v>
      </c>
      <c r="G1351" s="88" t="s">
        <v>653</v>
      </c>
      <c r="H1351" s="15">
        <v>993</v>
      </c>
      <c r="I1351" s="241" t="s">
        <v>44</v>
      </c>
      <c r="J1351" s="230"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3">
        <f>IF(ISBLANK(INDEX('Policy Characteristics'!F:F,MATCH($C1351,'Policy Characteristics'!$C:$C,0))),"",INDEX('Policy Characteristics'!F:F,MATCH($C1351,'Policy Characteristics'!$C:$C,0)))</f>
        <v>0</v>
      </c>
      <c r="M1351" s="233">
        <f>IF(ISBLANK(INDEX('Policy Characteristics'!G:G,MATCH($C1351,'Policy Characteristics'!$C:$C,0))),"",INDEX('Policy Characteristics'!G:G,MATCH($C1351,'Policy Characteristics'!$C:$C,0)))</f>
        <v>0.25</v>
      </c>
      <c r="N1351" s="233">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28"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1303</v>
      </c>
      <c r="E1352" s="88" t="s">
        <v>946</v>
      </c>
      <c r="F1352" t="s">
        <v>1267</v>
      </c>
      <c r="G1352" s="88" t="s">
        <v>949</v>
      </c>
      <c r="H1352" s="15">
        <v>994</v>
      </c>
      <c r="I1352" s="241" t="s">
        <v>44</v>
      </c>
      <c r="J1352" s="230"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3">
        <f>IF(ISBLANK(INDEX('Policy Characteristics'!F:F,MATCH($C1352,'Policy Characteristics'!$C:$C,0))),"",INDEX('Policy Characteristics'!F:F,MATCH($C1352,'Policy Characteristics'!$C:$C,0)))</f>
        <v>0</v>
      </c>
      <c r="M1352" s="233">
        <f>IF(ISBLANK(INDEX('Policy Characteristics'!G:G,MATCH($C1352,'Policy Characteristics'!$C:$C,0))),"",INDEX('Policy Characteristics'!G:G,MATCH($C1352,'Policy Characteristics'!$C:$C,0)))</f>
        <v>0.25</v>
      </c>
      <c r="N1352" s="233">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28"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1303</v>
      </c>
      <c r="E1353" s="88" t="s">
        <v>947</v>
      </c>
      <c r="F1353" t="s">
        <v>1267</v>
      </c>
      <c r="G1353" s="88" t="s">
        <v>951</v>
      </c>
      <c r="H1353" s="15">
        <v>995</v>
      </c>
      <c r="I1353" s="241" t="s">
        <v>43</v>
      </c>
      <c r="J1353" s="230"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3">
        <f>IF(ISBLANK(INDEX('Policy Characteristics'!F:F,MATCH($C1353,'Policy Characteristics'!$C:$C,0))),"",INDEX('Policy Characteristics'!F:F,MATCH($C1353,'Policy Characteristics'!$C:$C,0)))</f>
        <v>0</v>
      </c>
      <c r="M1353" s="233">
        <f>IF(ISBLANK(INDEX('Policy Characteristics'!G:G,MATCH($C1353,'Policy Characteristics'!$C:$C,0))),"",INDEX('Policy Characteristics'!G:G,MATCH($C1353,'Policy Characteristics'!$C:$C,0)))</f>
        <v>0.25</v>
      </c>
      <c r="N1353" s="233">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28"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1303</v>
      </c>
      <c r="E1354" s="88" t="s">
        <v>948</v>
      </c>
      <c r="F1354" t="s">
        <v>1267</v>
      </c>
      <c r="G1354" s="88" t="s">
        <v>952</v>
      </c>
      <c r="H1354" s="15">
        <v>996</v>
      </c>
      <c r="I1354" s="241" t="s">
        <v>44</v>
      </c>
      <c r="J1354" s="230"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3">
        <f>IF(ISBLANK(INDEX('Policy Characteristics'!F:F,MATCH($C1354,'Policy Characteristics'!$C:$C,0))),"",INDEX('Policy Characteristics'!F:F,MATCH($C1354,'Policy Characteristics'!$C:$C,0)))</f>
        <v>0</v>
      </c>
      <c r="M1354" s="233">
        <f>IF(ISBLANK(INDEX('Policy Characteristics'!G:G,MATCH($C1354,'Policy Characteristics'!$C:$C,0))),"",INDEX('Policy Characteristics'!G:G,MATCH($C1354,'Policy Characteristics'!$C:$C,0)))</f>
        <v>0.25</v>
      </c>
      <c r="N1354" s="233">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28"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1303</v>
      </c>
      <c r="E1355" s="88" t="s">
        <v>945</v>
      </c>
      <c r="F1355" t="s">
        <v>1267</v>
      </c>
      <c r="G1355" s="88" t="s">
        <v>950</v>
      </c>
      <c r="H1355" s="15">
        <v>997</v>
      </c>
      <c r="I1355" s="241" t="s">
        <v>44</v>
      </c>
      <c r="J1355" s="230"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3">
        <f>IF(ISBLANK(INDEX('Policy Characteristics'!F:F,MATCH($C1355,'Policy Characteristics'!$C:$C,0))),"",INDEX('Policy Characteristics'!F:F,MATCH($C1355,'Policy Characteristics'!$C:$C,0)))</f>
        <v>0</v>
      </c>
      <c r="M1355" s="233">
        <f>IF(ISBLANK(INDEX('Policy Characteristics'!G:G,MATCH($C1355,'Policy Characteristics'!$C:$C,0))),"",INDEX('Policy Characteristics'!G:G,MATCH($C1355,'Policy Characteristics'!$C:$C,0)))</f>
        <v>0.25</v>
      </c>
      <c r="N1355" s="233">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28"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1304</v>
      </c>
      <c r="E1356" s="88" t="s">
        <v>642</v>
      </c>
      <c r="F1356" t="s">
        <v>1268</v>
      </c>
      <c r="G1356" s="88" t="s">
        <v>648</v>
      </c>
      <c r="H1356" s="15">
        <v>998</v>
      </c>
      <c r="I1356" s="241" t="s">
        <v>43</v>
      </c>
      <c r="J1356" s="230"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3">
        <f>IF(ISBLANK(INDEX('Policy Characteristics'!F:F,MATCH($C1356,'Policy Characteristics'!$C:$C,0))),"",INDEX('Policy Characteristics'!F:F,MATCH($C1356,'Policy Characteristics'!$C:$C,0)))</f>
        <v>0</v>
      </c>
      <c r="M1356" s="233">
        <f>IF(ISBLANK(INDEX('Policy Characteristics'!G:G,MATCH($C1356,'Policy Characteristics'!$C:$C,0))),"",INDEX('Policy Characteristics'!G:G,MATCH($C1356,'Policy Characteristics'!$C:$C,0)))</f>
        <v>0.25</v>
      </c>
      <c r="N1356" s="233">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28"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1304</v>
      </c>
      <c r="E1357" s="88" t="s">
        <v>643</v>
      </c>
      <c r="F1357" t="s">
        <v>1268</v>
      </c>
      <c r="G1357" s="88" t="s">
        <v>651</v>
      </c>
      <c r="H1357" s="15">
        <v>999</v>
      </c>
      <c r="I1357" s="241" t="s">
        <v>43</v>
      </c>
      <c r="J1357" s="230"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3">
        <f>IF(ISBLANK(INDEX('Policy Characteristics'!F:F,MATCH($C1357,'Policy Characteristics'!$C:$C,0))),"",INDEX('Policy Characteristics'!F:F,MATCH($C1357,'Policy Characteristics'!$C:$C,0)))</f>
        <v>0</v>
      </c>
      <c r="M1357" s="233">
        <f>IF(ISBLANK(INDEX('Policy Characteristics'!G:G,MATCH($C1357,'Policy Characteristics'!$C:$C,0))),"",INDEX('Policy Characteristics'!G:G,MATCH($C1357,'Policy Characteristics'!$C:$C,0)))</f>
        <v>0.25</v>
      </c>
      <c r="N1357" s="233">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28"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1304</v>
      </c>
      <c r="E1358" s="88" t="s">
        <v>644</v>
      </c>
      <c r="F1358" t="s">
        <v>1268</v>
      </c>
      <c r="G1358" s="88" t="s">
        <v>652</v>
      </c>
      <c r="H1358" s="15">
        <v>1000</v>
      </c>
      <c r="I1358" s="241" t="s">
        <v>43</v>
      </c>
      <c r="J1358" s="230"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3">
        <f>IF(ISBLANK(INDEX('Policy Characteristics'!F:F,MATCH($C1358,'Policy Characteristics'!$C:$C,0))),"",INDEX('Policy Characteristics'!F:F,MATCH($C1358,'Policy Characteristics'!$C:$C,0)))</f>
        <v>0</v>
      </c>
      <c r="M1358" s="233">
        <f>IF(ISBLANK(INDEX('Policy Characteristics'!G:G,MATCH($C1358,'Policy Characteristics'!$C:$C,0))),"",INDEX('Policy Characteristics'!G:G,MATCH($C1358,'Policy Characteristics'!$C:$C,0)))</f>
        <v>0.25</v>
      </c>
      <c r="N1358" s="233">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28"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1304</v>
      </c>
      <c r="E1359" s="88" t="s">
        <v>645</v>
      </c>
      <c r="F1359" t="s">
        <v>1268</v>
      </c>
      <c r="G1359" s="88" t="s">
        <v>649</v>
      </c>
      <c r="H1359" s="15">
        <v>1001</v>
      </c>
      <c r="I1359" s="241" t="s">
        <v>44</v>
      </c>
      <c r="J1359" s="230"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3">
        <f>IF(ISBLANK(INDEX('Policy Characteristics'!F:F,MATCH($C1359,'Policy Characteristics'!$C:$C,0))),"",INDEX('Policy Characteristics'!F:F,MATCH($C1359,'Policy Characteristics'!$C:$C,0)))</f>
        <v>0</v>
      </c>
      <c r="M1359" s="233">
        <f>IF(ISBLANK(INDEX('Policy Characteristics'!G:G,MATCH($C1359,'Policy Characteristics'!$C:$C,0))),"",INDEX('Policy Characteristics'!G:G,MATCH($C1359,'Policy Characteristics'!$C:$C,0)))</f>
        <v>0.25</v>
      </c>
      <c r="N1359" s="233">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28"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1304</v>
      </c>
      <c r="E1360" s="88" t="s">
        <v>646</v>
      </c>
      <c r="F1360" t="s">
        <v>1268</v>
      </c>
      <c r="G1360" s="88" t="s">
        <v>650</v>
      </c>
      <c r="H1360" s="15">
        <v>1002</v>
      </c>
      <c r="I1360" s="241" t="s">
        <v>43</v>
      </c>
      <c r="J1360" s="230"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3">
        <f>IF(ISBLANK(INDEX('Policy Characteristics'!F:F,MATCH($C1360,'Policy Characteristics'!$C:$C,0))),"",INDEX('Policy Characteristics'!F:F,MATCH($C1360,'Policy Characteristics'!$C:$C,0)))</f>
        <v>0</v>
      </c>
      <c r="M1360" s="233">
        <f>IF(ISBLANK(INDEX('Policy Characteristics'!G:G,MATCH($C1360,'Policy Characteristics'!$C:$C,0))),"",INDEX('Policy Characteristics'!G:G,MATCH($C1360,'Policy Characteristics'!$C:$C,0)))</f>
        <v>0.25</v>
      </c>
      <c r="N1360" s="233">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28"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1304</v>
      </c>
      <c r="E1361" s="88" t="s">
        <v>647</v>
      </c>
      <c r="F1361" t="s">
        <v>1268</v>
      </c>
      <c r="G1361" s="88" t="s">
        <v>653</v>
      </c>
      <c r="H1361" s="15">
        <v>1003</v>
      </c>
      <c r="I1361" s="241" t="s">
        <v>44</v>
      </c>
      <c r="J1361" s="230"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3">
        <f>IF(ISBLANK(INDEX('Policy Characteristics'!F:F,MATCH($C1361,'Policy Characteristics'!$C:$C,0))),"",INDEX('Policy Characteristics'!F:F,MATCH($C1361,'Policy Characteristics'!$C:$C,0)))</f>
        <v>0</v>
      </c>
      <c r="M1361" s="233">
        <f>IF(ISBLANK(INDEX('Policy Characteristics'!G:G,MATCH($C1361,'Policy Characteristics'!$C:$C,0))),"",INDEX('Policy Characteristics'!G:G,MATCH($C1361,'Policy Characteristics'!$C:$C,0)))</f>
        <v>0.25</v>
      </c>
      <c r="N1361" s="233">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28"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1304</v>
      </c>
      <c r="E1362" s="88" t="s">
        <v>946</v>
      </c>
      <c r="F1362" t="s">
        <v>1268</v>
      </c>
      <c r="G1362" s="88" t="s">
        <v>949</v>
      </c>
      <c r="H1362" s="15">
        <v>1004</v>
      </c>
      <c r="I1362" s="241" t="s">
        <v>44</v>
      </c>
      <c r="J1362" s="230"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3">
        <f>IF(ISBLANK(INDEX('Policy Characteristics'!F:F,MATCH($C1362,'Policy Characteristics'!$C:$C,0))),"",INDEX('Policy Characteristics'!F:F,MATCH($C1362,'Policy Characteristics'!$C:$C,0)))</f>
        <v>0</v>
      </c>
      <c r="M1362" s="233">
        <f>IF(ISBLANK(INDEX('Policy Characteristics'!G:G,MATCH($C1362,'Policy Characteristics'!$C:$C,0))),"",INDEX('Policy Characteristics'!G:G,MATCH($C1362,'Policy Characteristics'!$C:$C,0)))</f>
        <v>0.25</v>
      </c>
      <c r="N1362" s="233">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28"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1304</v>
      </c>
      <c r="E1363" s="88" t="s">
        <v>947</v>
      </c>
      <c r="F1363" t="s">
        <v>1268</v>
      </c>
      <c r="G1363" s="88" t="s">
        <v>951</v>
      </c>
      <c r="H1363" s="15">
        <v>1005</v>
      </c>
      <c r="I1363" s="241" t="s">
        <v>43</v>
      </c>
      <c r="J1363" s="230"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3">
        <f>IF(ISBLANK(INDEX('Policy Characteristics'!F:F,MATCH($C1363,'Policy Characteristics'!$C:$C,0))),"",INDEX('Policy Characteristics'!F:F,MATCH($C1363,'Policy Characteristics'!$C:$C,0)))</f>
        <v>0</v>
      </c>
      <c r="M1363" s="233">
        <f>IF(ISBLANK(INDEX('Policy Characteristics'!G:G,MATCH($C1363,'Policy Characteristics'!$C:$C,0))),"",INDEX('Policy Characteristics'!G:G,MATCH($C1363,'Policy Characteristics'!$C:$C,0)))</f>
        <v>0.25</v>
      </c>
      <c r="N1363" s="233">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28"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1304</v>
      </c>
      <c r="E1364" s="88" t="s">
        <v>948</v>
      </c>
      <c r="F1364" t="s">
        <v>1268</v>
      </c>
      <c r="G1364" s="88" t="s">
        <v>952</v>
      </c>
      <c r="H1364" s="15">
        <v>1006</v>
      </c>
      <c r="I1364" s="241" t="s">
        <v>43</v>
      </c>
      <c r="J1364" s="230"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3">
        <f>IF(ISBLANK(INDEX('Policy Characteristics'!F:F,MATCH($C1364,'Policy Characteristics'!$C:$C,0))),"",INDEX('Policy Characteristics'!F:F,MATCH($C1364,'Policy Characteristics'!$C:$C,0)))</f>
        <v>0</v>
      </c>
      <c r="M1364" s="233">
        <f>IF(ISBLANK(INDEX('Policy Characteristics'!G:G,MATCH($C1364,'Policy Characteristics'!$C:$C,0))),"",INDEX('Policy Characteristics'!G:G,MATCH($C1364,'Policy Characteristics'!$C:$C,0)))</f>
        <v>0.25</v>
      </c>
      <c r="N1364" s="233">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28"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1304</v>
      </c>
      <c r="E1365" s="88" t="s">
        <v>945</v>
      </c>
      <c r="F1365" t="s">
        <v>1268</v>
      </c>
      <c r="G1365" s="88" t="s">
        <v>950</v>
      </c>
      <c r="H1365" s="15">
        <v>1007</v>
      </c>
      <c r="I1365" s="241" t="s">
        <v>44</v>
      </c>
      <c r="J1365" s="230"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3">
        <f>IF(ISBLANK(INDEX('Policy Characteristics'!F:F,MATCH($C1365,'Policy Characteristics'!$C:$C,0))),"",INDEX('Policy Characteristics'!F:F,MATCH($C1365,'Policy Characteristics'!$C:$C,0)))</f>
        <v>0</v>
      </c>
      <c r="M1365" s="233">
        <f>IF(ISBLANK(INDEX('Policy Characteristics'!G:G,MATCH($C1365,'Policy Characteristics'!$C:$C,0))),"",INDEX('Policy Characteristics'!G:G,MATCH($C1365,'Policy Characteristics'!$C:$C,0)))</f>
        <v>0.25</v>
      </c>
      <c r="N1365" s="233">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28"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1305</v>
      </c>
      <c r="E1366" s="88" t="s">
        <v>642</v>
      </c>
      <c r="F1366" t="s">
        <v>1269</v>
      </c>
      <c r="G1366" s="88" t="s">
        <v>648</v>
      </c>
      <c r="H1366" s="15">
        <v>1008</v>
      </c>
      <c r="I1366" s="241" t="s">
        <v>43</v>
      </c>
      <c r="J1366" s="230"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3">
        <f>IF(ISBLANK(INDEX('Policy Characteristics'!F:F,MATCH($C1366,'Policy Characteristics'!$C:$C,0))),"",INDEX('Policy Characteristics'!F:F,MATCH($C1366,'Policy Characteristics'!$C:$C,0)))</f>
        <v>0</v>
      </c>
      <c r="M1366" s="233">
        <f>IF(ISBLANK(INDEX('Policy Characteristics'!G:G,MATCH($C1366,'Policy Characteristics'!$C:$C,0))),"",INDEX('Policy Characteristics'!G:G,MATCH($C1366,'Policy Characteristics'!$C:$C,0)))</f>
        <v>0.25</v>
      </c>
      <c r="N1366" s="233">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28"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1305</v>
      </c>
      <c r="E1367" s="88" t="s">
        <v>643</v>
      </c>
      <c r="F1367" t="s">
        <v>1269</v>
      </c>
      <c r="G1367" s="88" t="s">
        <v>651</v>
      </c>
      <c r="H1367" s="15">
        <v>1009</v>
      </c>
      <c r="I1367" s="241" t="s">
        <v>43</v>
      </c>
      <c r="J1367" s="230"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3">
        <f>IF(ISBLANK(INDEX('Policy Characteristics'!F:F,MATCH($C1367,'Policy Characteristics'!$C:$C,0))),"",INDEX('Policy Characteristics'!F:F,MATCH($C1367,'Policy Characteristics'!$C:$C,0)))</f>
        <v>0</v>
      </c>
      <c r="M1367" s="233">
        <f>IF(ISBLANK(INDEX('Policy Characteristics'!G:G,MATCH($C1367,'Policy Characteristics'!$C:$C,0))),"",INDEX('Policy Characteristics'!G:G,MATCH($C1367,'Policy Characteristics'!$C:$C,0)))</f>
        <v>0.25</v>
      </c>
      <c r="N1367" s="233">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28"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1305</v>
      </c>
      <c r="E1368" s="88" t="s">
        <v>644</v>
      </c>
      <c r="F1368" t="s">
        <v>1269</v>
      </c>
      <c r="G1368" s="88" t="s">
        <v>652</v>
      </c>
      <c r="H1368" s="15">
        <v>1010</v>
      </c>
      <c r="I1368" s="241" t="s">
        <v>43</v>
      </c>
      <c r="J1368" s="230"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3">
        <f>IF(ISBLANK(INDEX('Policy Characteristics'!F:F,MATCH($C1368,'Policy Characteristics'!$C:$C,0))),"",INDEX('Policy Characteristics'!F:F,MATCH($C1368,'Policy Characteristics'!$C:$C,0)))</f>
        <v>0</v>
      </c>
      <c r="M1368" s="233">
        <f>IF(ISBLANK(INDEX('Policy Characteristics'!G:G,MATCH($C1368,'Policy Characteristics'!$C:$C,0))),"",INDEX('Policy Characteristics'!G:G,MATCH($C1368,'Policy Characteristics'!$C:$C,0)))</f>
        <v>0.25</v>
      </c>
      <c r="N1368" s="233">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28"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1305</v>
      </c>
      <c r="E1369" s="88" t="s">
        <v>645</v>
      </c>
      <c r="F1369" t="s">
        <v>1269</v>
      </c>
      <c r="G1369" s="88" t="s">
        <v>649</v>
      </c>
      <c r="H1369" s="15">
        <v>1011</v>
      </c>
      <c r="I1369" s="241" t="s">
        <v>44</v>
      </c>
      <c r="J1369" s="230"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3">
        <f>IF(ISBLANK(INDEX('Policy Characteristics'!F:F,MATCH($C1369,'Policy Characteristics'!$C:$C,0))),"",INDEX('Policy Characteristics'!F:F,MATCH($C1369,'Policy Characteristics'!$C:$C,0)))</f>
        <v>0</v>
      </c>
      <c r="M1369" s="233">
        <f>IF(ISBLANK(INDEX('Policy Characteristics'!G:G,MATCH($C1369,'Policy Characteristics'!$C:$C,0))),"",INDEX('Policy Characteristics'!G:G,MATCH($C1369,'Policy Characteristics'!$C:$C,0)))</f>
        <v>0.25</v>
      </c>
      <c r="N1369" s="233">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28"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1305</v>
      </c>
      <c r="E1370" s="88" t="s">
        <v>646</v>
      </c>
      <c r="F1370" t="s">
        <v>1269</v>
      </c>
      <c r="G1370" s="88" t="s">
        <v>650</v>
      </c>
      <c r="H1370" s="15">
        <v>1012</v>
      </c>
      <c r="I1370" s="241" t="s">
        <v>43</v>
      </c>
      <c r="J1370" s="230"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3">
        <f>IF(ISBLANK(INDEX('Policy Characteristics'!F:F,MATCH($C1370,'Policy Characteristics'!$C:$C,0))),"",INDEX('Policy Characteristics'!F:F,MATCH($C1370,'Policy Characteristics'!$C:$C,0)))</f>
        <v>0</v>
      </c>
      <c r="M1370" s="233">
        <f>IF(ISBLANK(INDEX('Policy Characteristics'!G:G,MATCH($C1370,'Policy Characteristics'!$C:$C,0))),"",INDEX('Policy Characteristics'!G:G,MATCH($C1370,'Policy Characteristics'!$C:$C,0)))</f>
        <v>0.25</v>
      </c>
      <c r="N1370" s="233">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28"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1305</v>
      </c>
      <c r="E1371" s="88" t="s">
        <v>647</v>
      </c>
      <c r="F1371" t="s">
        <v>1269</v>
      </c>
      <c r="G1371" s="88" t="s">
        <v>653</v>
      </c>
      <c r="H1371" s="15">
        <v>1013</v>
      </c>
      <c r="I1371" s="241" t="s">
        <v>44</v>
      </c>
      <c r="J1371" s="230"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3">
        <f>IF(ISBLANK(INDEX('Policy Characteristics'!F:F,MATCH($C1371,'Policy Characteristics'!$C:$C,0))),"",INDEX('Policy Characteristics'!F:F,MATCH($C1371,'Policy Characteristics'!$C:$C,0)))</f>
        <v>0</v>
      </c>
      <c r="M1371" s="233">
        <f>IF(ISBLANK(INDEX('Policy Characteristics'!G:G,MATCH($C1371,'Policy Characteristics'!$C:$C,0))),"",INDEX('Policy Characteristics'!G:G,MATCH($C1371,'Policy Characteristics'!$C:$C,0)))</f>
        <v>0.25</v>
      </c>
      <c r="N1371" s="233">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28"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1305</v>
      </c>
      <c r="E1372" s="88" t="s">
        <v>946</v>
      </c>
      <c r="F1372" t="s">
        <v>1269</v>
      </c>
      <c r="G1372" s="88" t="s">
        <v>949</v>
      </c>
      <c r="H1372" s="15">
        <v>1014</v>
      </c>
      <c r="I1372" s="241" t="s">
        <v>44</v>
      </c>
      <c r="J1372" s="230"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3">
        <f>IF(ISBLANK(INDEX('Policy Characteristics'!F:F,MATCH($C1372,'Policy Characteristics'!$C:$C,0))),"",INDEX('Policy Characteristics'!F:F,MATCH($C1372,'Policy Characteristics'!$C:$C,0)))</f>
        <v>0</v>
      </c>
      <c r="M1372" s="233">
        <f>IF(ISBLANK(INDEX('Policy Characteristics'!G:G,MATCH($C1372,'Policy Characteristics'!$C:$C,0))),"",INDEX('Policy Characteristics'!G:G,MATCH($C1372,'Policy Characteristics'!$C:$C,0)))</f>
        <v>0.25</v>
      </c>
      <c r="N1372" s="233">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28"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1305</v>
      </c>
      <c r="E1373" s="88" t="s">
        <v>947</v>
      </c>
      <c r="F1373" t="s">
        <v>1269</v>
      </c>
      <c r="G1373" s="88" t="s">
        <v>951</v>
      </c>
      <c r="H1373" s="15">
        <v>1015</v>
      </c>
      <c r="I1373" s="241" t="s">
        <v>43</v>
      </c>
      <c r="J1373" s="230"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3">
        <f>IF(ISBLANK(INDEX('Policy Characteristics'!F:F,MATCH($C1373,'Policy Characteristics'!$C:$C,0))),"",INDEX('Policy Characteristics'!F:F,MATCH($C1373,'Policy Characteristics'!$C:$C,0)))</f>
        <v>0</v>
      </c>
      <c r="M1373" s="233">
        <f>IF(ISBLANK(INDEX('Policy Characteristics'!G:G,MATCH($C1373,'Policy Characteristics'!$C:$C,0))),"",INDEX('Policy Characteristics'!G:G,MATCH($C1373,'Policy Characteristics'!$C:$C,0)))</f>
        <v>0.25</v>
      </c>
      <c r="N1373" s="233">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28"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1305</v>
      </c>
      <c r="E1374" s="88" t="s">
        <v>948</v>
      </c>
      <c r="F1374" t="s">
        <v>1269</v>
      </c>
      <c r="G1374" s="88" t="s">
        <v>952</v>
      </c>
      <c r="H1374" s="15">
        <v>1016</v>
      </c>
      <c r="I1374" s="241" t="s">
        <v>43</v>
      </c>
      <c r="J1374" s="230"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3">
        <f>IF(ISBLANK(INDEX('Policy Characteristics'!F:F,MATCH($C1374,'Policy Characteristics'!$C:$C,0))),"",INDEX('Policy Characteristics'!F:F,MATCH($C1374,'Policy Characteristics'!$C:$C,0)))</f>
        <v>0</v>
      </c>
      <c r="M1374" s="233">
        <f>IF(ISBLANK(INDEX('Policy Characteristics'!G:G,MATCH($C1374,'Policy Characteristics'!$C:$C,0))),"",INDEX('Policy Characteristics'!G:G,MATCH($C1374,'Policy Characteristics'!$C:$C,0)))</f>
        <v>0.25</v>
      </c>
      <c r="N1374" s="233">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28"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1305</v>
      </c>
      <c r="E1375" s="88" t="s">
        <v>945</v>
      </c>
      <c r="F1375" t="s">
        <v>1269</v>
      </c>
      <c r="G1375" s="88" t="s">
        <v>950</v>
      </c>
      <c r="H1375" s="15">
        <v>1017</v>
      </c>
      <c r="I1375" s="241" t="s">
        <v>44</v>
      </c>
      <c r="J1375" s="230"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3">
        <f>IF(ISBLANK(INDEX('Policy Characteristics'!F:F,MATCH($C1375,'Policy Characteristics'!$C:$C,0))),"",INDEX('Policy Characteristics'!F:F,MATCH($C1375,'Policy Characteristics'!$C:$C,0)))</f>
        <v>0</v>
      </c>
      <c r="M1375" s="233">
        <f>IF(ISBLANK(INDEX('Policy Characteristics'!G:G,MATCH($C1375,'Policy Characteristics'!$C:$C,0))),"",INDEX('Policy Characteristics'!G:G,MATCH($C1375,'Policy Characteristics'!$C:$C,0)))</f>
        <v>0.25</v>
      </c>
      <c r="N1375" s="233">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28"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1306</v>
      </c>
      <c r="E1376" s="88" t="s">
        <v>642</v>
      </c>
      <c r="F1376" t="s">
        <v>1270</v>
      </c>
      <c r="G1376" s="88" t="s">
        <v>648</v>
      </c>
      <c r="H1376" s="15">
        <v>1018</v>
      </c>
      <c r="I1376" s="241" t="s">
        <v>43</v>
      </c>
      <c r="J1376" s="230"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3">
        <f>IF(ISBLANK(INDEX('Policy Characteristics'!F:F,MATCH($C1376,'Policy Characteristics'!$C:$C,0))),"",INDEX('Policy Characteristics'!F:F,MATCH($C1376,'Policy Characteristics'!$C:$C,0)))</f>
        <v>0</v>
      </c>
      <c r="M1376" s="233">
        <f>IF(ISBLANK(INDEX('Policy Characteristics'!G:G,MATCH($C1376,'Policy Characteristics'!$C:$C,0))),"",INDEX('Policy Characteristics'!G:G,MATCH($C1376,'Policy Characteristics'!$C:$C,0)))</f>
        <v>0.25</v>
      </c>
      <c r="N1376" s="233">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28"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1306</v>
      </c>
      <c r="E1377" s="88" t="s">
        <v>643</v>
      </c>
      <c r="F1377" t="s">
        <v>1270</v>
      </c>
      <c r="G1377" s="88" t="s">
        <v>651</v>
      </c>
      <c r="H1377" s="15">
        <v>1019</v>
      </c>
      <c r="I1377" s="241" t="s">
        <v>43</v>
      </c>
      <c r="J1377" s="230"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3">
        <f>IF(ISBLANK(INDEX('Policy Characteristics'!F:F,MATCH($C1377,'Policy Characteristics'!$C:$C,0))),"",INDEX('Policy Characteristics'!F:F,MATCH($C1377,'Policy Characteristics'!$C:$C,0)))</f>
        <v>0</v>
      </c>
      <c r="M1377" s="233">
        <f>IF(ISBLANK(INDEX('Policy Characteristics'!G:G,MATCH($C1377,'Policy Characteristics'!$C:$C,0))),"",INDEX('Policy Characteristics'!G:G,MATCH($C1377,'Policy Characteristics'!$C:$C,0)))</f>
        <v>0.25</v>
      </c>
      <c r="N1377" s="233">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28"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1306</v>
      </c>
      <c r="E1378" s="88" t="s">
        <v>644</v>
      </c>
      <c r="F1378" t="s">
        <v>1270</v>
      </c>
      <c r="G1378" s="88" t="s">
        <v>652</v>
      </c>
      <c r="H1378" s="15">
        <v>1020</v>
      </c>
      <c r="I1378" s="241" t="s">
        <v>43</v>
      </c>
      <c r="J1378" s="230"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3">
        <f>IF(ISBLANK(INDEX('Policy Characteristics'!F:F,MATCH($C1378,'Policy Characteristics'!$C:$C,0))),"",INDEX('Policy Characteristics'!F:F,MATCH($C1378,'Policy Characteristics'!$C:$C,0)))</f>
        <v>0</v>
      </c>
      <c r="M1378" s="233">
        <f>IF(ISBLANK(INDEX('Policy Characteristics'!G:G,MATCH($C1378,'Policy Characteristics'!$C:$C,0))),"",INDEX('Policy Characteristics'!G:G,MATCH($C1378,'Policy Characteristics'!$C:$C,0)))</f>
        <v>0.25</v>
      </c>
      <c r="N1378" s="233">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28"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1306</v>
      </c>
      <c r="E1379" s="88" t="s">
        <v>645</v>
      </c>
      <c r="F1379" t="s">
        <v>1270</v>
      </c>
      <c r="G1379" s="88" t="s">
        <v>649</v>
      </c>
      <c r="H1379" s="15">
        <v>1021</v>
      </c>
      <c r="I1379" s="241" t="s">
        <v>44</v>
      </c>
      <c r="J1379" s="230"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3">
        <f>IF(ISBLANK(INDEX('Policy Characteristics'!F:F,MATCH($C1379,'Policy Characteristics'!$C:$C,0))),"",INDEX('Policy Characteristics'!F:F,MATCH($C1379,'Policy Characteristics'!$C:$C,0)))</f>
        <v>0</v>
      </c>
      <c r="M1379" s="233">
        <f>IF(ISBLANK(INDEX('Policy Characteristics'!G:G,MATCH($C1379,'Policy Characteristics'!$C:$C,0))),"",INDEX('Policy Characteristics'!G:G,MATCH($C1379,'Policy Characteristics'!$C:$C,0)))</f>
        <v>0.25</v>
      </c>
      <c r="N1379" s="233">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28"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1306</v>
      </c>
      <c r="E1380" s="88" t="s">
        <v>646</v>
      </c>
      <c r="F1380" t="s">
        <v>1270</v>
      </c>
      <c r="G1380" s="88" t="s">
        <v>650</v>
      </c>
      <c r="H1380" s="15">
        <v>1022</v>
      </c>
      <c r="I1380" s="241" t="s">
        <v>43</v>
      </c>
      <c r="J1380" s="230"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3">
        <f>IF(ISBLANK(INDEX('Policy Characteristics'!F:F,MATCH($C1380,'Policy Characteristics'!$C:$C,0))),"",INDEX('Policy Characteristics'!F:F,MATCH($C1380,'Policy Characteristics'!$C:$C,0)))</f>
        <v>0</v>
      </c>
      <c r="M1380" s="233">
        <f>IF(ISBLANK(INDEX('Policy Characteristics'!G:G,MATCH($C1380,'Policy Characteristics'!$C:$C,0))),"",INDEX('Policy Characteristics'!G:G,MATCH($C1380,'Policy Characteristics'!$C:$C,0)))</f>
        <v>0.25</v>
      </c>
      <c r="N1380" s="233">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28"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1306</v>
      </c>
      <c r="E1381" s="88" t="s">
        <v>647</v>
      </c>
      <c r="F1381" t="s">
        <v>1270</v>
      </c>
      <c r="G1381" s="88" t="s">
        <v>653</v>
      </c>
      <c r="H1381" s="15">
        <v>1023</v>
      </c>
      <c r="I1381" s="241" t="s">
        <v>44</v>
      </c>
      <c r="J1381" s="230"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3">
        <f>IF(ISBLANK(INDEX('Policy Characteristics'!F:F,MATCH($C1381,'Policy Characteristics'!$C:$C,0))),"",INDEX('Policy Characteristics'!F:F,MATCH($C1381,'Policy Characteristics'!$C:$C,0)))</f>
        <v>0</v>
      </c>
      <c r="M1381" s="233">
        <f>IF(ISBLANK(INDEX('Policy Characteristics'!G:G,MATCH($C1381,'Policy Characteristics'!$C:$C,0))),"",INDEX('Policy Characteristics'!G:G,MATCH($C1381,'Policy Characteristics'!$C:$C,0)))</f>
        <v>0.25</v>
      </c>
      <c r="N1381" s="233">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28"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1306</v>
      </c>
      <c r="E1382" s="88" t="s">
        <v>946</v>
      </c>
      <c r="F1382" t="s">
        <v>1270</v>
      </c>
      <c r="G1382" s="88" t="s">
        <v>949</v>
      </c>
      <c r="H1382" s="15">
        <v>1024</v>
      </c>
      <c r="I1382" s="241" t="s">
        <v>44</v>
      </c>
      <c r="J1382" s="230"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3">
        <f>IF(ISBLANK(INDEX('Policy Characteristics'!F:F,MATCH($C1382,'Policy Characteristics'!$C:$C,0))),"",INDEX('Policy Characteristics'!F:F,MATCH($C1382,'Policy Characteristics'!$C:$C,0)))</f>
        <v>0</v>
      </c>
      <c r="M1382" s="233">
        <f>IF(ISBLANK(INDEX('Policy Characteristics'!G:G,MATCH($C1382,'Policy Characteristics'!$C:$C,0))),"",INDEX('Policy Characteristics'!G:G,MATCH($C1382,'Policy Characteristics'!$C:$C,0)))</f>
        <v>0.25</v>
      </c>
      <c r="N1382" s="233">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28"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1306</v>
      </c>
      <c r="E1383" s="88" t="s">
        <v>947</v>
      </c>
      <c r="F1383" t="s">
        <v>1270</v>
      </c>
      <c r="G1383" s="88" t="s">
        <v>951</v>
      </c>
      <c r="H1383" s="15">
        <v>1025</v>
      </c>
      <c r="I1383" s="241" t="s">
        <v>43</v>
      </c>
      <c r="J1383" s="230"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3">
        <f>IF(ISBLANK(INDEX('Policy Characteristics'!F:F,MATCH($C1383,'Policy Characteristics'!$C:$C,0))),"",INDEX('Policy Characteristics'!F:F,MATCH($C1383,'Policy Characteristics'!$C:$C,0)))</f>
        <v>0</v>
      </c>
      <c r="M1383" s="233">
        <f>IF(ISBLANK(INDEX('Policy Characteristics'!G:G,MATCH($C1383,'Policy Characteristics'!$C:$C,0))),"",INDEX('Policy Characteristics'!G:G,MATCH($C1383,'Policy Characteristics'!$C:$C,0)))</f>
        <v>0.25</v>
      </c>
      <c r="N1383" s="233">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28"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1306</v>
      </c>
      <c r="E1384" s="88" t="s">
        <v>948</v>
      </c>
      <c r="F1384" t="s">
        <v>1270</v>
      </c>
      <c r="G1384" s="88" t="s">
        <v>952</v>
      </c>
      <c r="H1384" s="15">
        <v>1026</v>
      </c>
      <c r="I1384" s="241" t="s">
        <v>43</v>
      </c>
      <c r="J1384" s="230"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3">
        <f>IF(ISBLANK(INDEX('Policy Characteristics'!F:F,MATCH($C1384,'Policy Characteristics'!$C:$C,0))),"",INDEX('Policy Characteristics'!F:F,MATCH($C1384,'Policy Characteristics'!$C:$C,0)))</f>
        <v>0</v>
      </c>
      <c r="M1384" s="233">
        <f>IF(ISBLANK(INDEX('Policy Characteristics'!G:G,MATCH($C1384,'Policy Characteristics'!$C:$C,0))),"",INDEX('Policy Characteristics'!G:G,MATCH($C1384,'Policy Characteristics'!$C:$C,0)))</f>
        <v>0.25</v>
      </c>
      <c r="N1384" s="233">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28"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1306</v>
      </c>
      <c r="E1385" s="88" t="s">
        <v>945</v>
      </c>
      <c r="F1385" t="s">
        <v>1270</v>
      </c>
      <c r="G1385" s="88" t="s">
        <v>950</v>
      </c>
      <c r="H1385" s="15">
        <v>1027</v>
      </c>
      <c r="I1385" s="241" t="s">
        <v>44</v>
      </c>
      <c r="J1385" s="230"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3">
        <f>IF(ISBLANK(INDEX('Policy Characteristics'!F:F,MATCH($C1385,'Policy Characteristics'!$C:$C,0))),"",INDEX('Policy Characteristics'!F:F,MATCH($C1385,'Policy Characteristics'!$C:$C,0)))</f>
        <v>0</v>
      </c>
      <c r="M1385" s="233">
        <f>IF(ISBLANK(INDEX('Policy Characteristics'!G:G,MATCH($C1385,'Policy Characteristics'!$C:$C,0))),"",INDEX('Policy Characteristics'!G:G,MATCH($C1385,'Policy Characteristics'!$C:$C,0)))</f>
        <v>0.25</v>
      </c>
      <c r="N1385" s="233">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28"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1307</v>
      </c>
      <c r="E1386" s="88" t="s">
        <v>642</v>
      </c>
      <c r="F1386" t="s">
        <v>1271</v>
      </c>
      <c r="G1386" s="88" t="s">
        <v>648</v>
      </c>
      <c r="H1386" s="15">
        <v>1028</v>
      </c>
      <c r="I1386" s="241" t="s">
        <v>43</v>
      </c>
      <c r="J1386" s="230"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3">
        <f>IF(ISBLANK(INDEX('Policy Characteristics'!F:F,MATCH($C1386,'Policy Characteristics'!$C:$C,0))),"",INDEX('Policy Characteristics'!F:F,MATCH($C1386,'Policy Characteristics'!$C:$C,0)))</f>
        <v>0</v>
      </c>
      <c r="M1386" s="233">
        <f>IF(ISBLANK(INDEX('Policy Characteristics'!G:G,MATCH($C1386,'Policy Characteristics'!$C:$C,0))),"",INDEX('Policy Characteristics'!G:G,MATCH($C1386,'Policy Characteristics'!$C:$C,0)))</f>
        <v>0.25</v>
      </c>
      <c r="N1386" s="233">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28"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1307</v>
      </c>
      <c r="E1387" s="88" t="s">
        <v>643</v>
      </c>
      <c r="F1387" t="s">
        <v>1271</v>
      </c>
      <c r="G1387" s="88" t="s">
        <v>651</v>
      </c>
      <c r="H1387" s="15">
        <v>1029</v>
      </c>
      <c r="I1387" s="241" t="s">
        <v>43</v>
      </c>
      <c r="J1387" s="230"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3">
        <f>IF(ISBLANK(INDEX('Policy Characteristics'!F:F,MATCH($C1387,'Policy Characteristics'!$C:$C,0))),"",INDEX('Policy Characteristics'!F:F,MATCH($C1387,'Policy Characteristics'!$C:$C,0)))</f>
        <v>0</v>
      </c>
      <c r="M1387" s="233">
        <f>IF(ISBLANK(INDEX('Policy Characteristics'!G:G,MATCH($C1387,'Policy Characteristics'!$C:$C,0))),"",INDEX('Policy Characteristics'!G:G,MATCH($C1387,'Policy Characteristics'!$C:$C,0)))</f>
        <v>0.25</v>
      </c>
      <c r="N1387" s="233">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28"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1307</v>
      </c>
      <c r="E1388" s="88" t="s">
        <v>644</v>
      </c>
      <c r="F1388" t="s">
        <v>1271</v>
      </c>
      <c r="G1388" s="88" t="s">
        <v>652</v>
      </c>
      <c r="H1388" s="15">
        <v>1030</v>
      </c>
      <c r="I1388" s="241" t="s">
        <v>43</v>
      </c>
      <c r="J1388" s="230"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3">
        <f>IF(ISBLANK(INDEX('Policy Characteristics'!F:F,MATCH($C1388,'Policy Characteristics'!$C:$C,0))),"",INDEX('Policy Characteristics'!F:F,MATCH($C1388,'Policy Characteristics'!$C:$C,0)))</f>
        <v>0</v>
      </c>
      <c r="M1388" s="233">
        <f>IF(ISBLANK(INDEX('Policy Characteristics'!G:G,MATCH($C1388,'Policy Characteristics'!$C:$C,0))),"",INDEX('Policy Characteristics'!G:G,MATCH($C1388,'Policy Characteristics'!$C:$C,0)))</f>
        <v>0.25</v>
      </c>
      <c r="N1388" s="233">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28"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1307</v>
      </c>
      <c r="E1389" s="88" t="s">
        <v>645</v>
      </c>
      <c r="F1389" t="s">
        <v>1271</v>
      </c>
      <c r="G1389" s="88" t="s">
        <v>649</v>
      </c>
      <c r="H1389" s="15">
        <v>1031</v>
      </c>
      <c r="I1389" s="241" t="s">
        <v>44</v>
      </c>
      <c r="J1389" s="230"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3">
        <f>IF(ISBLANK(INDEX('Policy Characteristics'!F:F,MATCH($C1389,'Policy Characteristics'!$C:$C,0))),"",INDEX('Policy Characteristics'!F:F,MATCH($C1389,'Policy Characteristics'!$C:$C,0)))</f>
        <v>0</v>
      </c>
      <c r="M1389" s="233">
        <f>IF(ISBLANK(INDEX('Policy Characteristics'!G:G,MATCH($C1389,'Policy Characteristics'!$C:$C,0))),"",INDEX('Policy Characteristics'!G:G,MATCH($C1389,'Policy Characteristics'!$C:$C,0)))</f>
        <v>0.25</v>
      </c>
      <c r="N1389" s="233">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28"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1307</v>
      </c>
      <c r="E1390" s="88" t="s">
        <v>646</v>
      </c>
      <c r="F1390" t="s">
        <v>1271</v>
      </c>
      <c r="G1390" s="88" t="s">
        <v>650</v>
      </c>
      <c r="H1390" s="15">
        <v>1032</v>
      </c>
      <c r="I1390" s="241" t="s">
        <v>43</v>
      </c>
      <c r="J1390" s="230"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3">
        <f>IF(ISBLANK(INDEX('Policy Characteristics'!F:F,MATCH($C1390,'Policy Characteristics'!$C:$C,0))),"",INDEX('Policy Characteristics'!F:F,MATCH($C1390,'Policy Characteristics'!$C:$C,0)))</f>
        <v>0</v>
      </c>
      <c r="M1390" s="233">
        <f>IF(ISBLANK(INDEX('Policy Characteristics'!G:G,MATCH($C1390,'Policy Characteristics'!$C:$C,0))),"",INDEX('Policy Characteristics'!G:G,MATCH($C1390,'Policy Characteristics'!$C:$C,0)))</f>
        <v>0.25</v>
      </c>
      <c r="N1390" s="233">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28"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1307</v>
      </c>
      <c r="E1391" s="88" t="s">
        <v>647</v>
      </c>
      <c r="F1391" t="s">
        <v>1271</v>
      </c>
      <c r="G1391" s="88" t="s">
        <v>653</v>
      </c>
      <c r="H1391" s="15">
        <v>1033</v>
      </c>
      <c r="I1391" s="241" t="s">
        <v>44</v>
      </c>
      <c r="J1391" s="230"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3">
        <f>IF(ISBLANK(INDEX('Policy Characteristics'!F:F,MATCH($C1391,'Policy Characteristics'!$C:$C,0))),"",INDEX('Policy Characteristics'!F:F,MATCH($C1391,'Policy Characteristics'!$C:$C,0)))</f>
        <v>0</v>
      </c>
      <c r="M1391" s="233">
        <f>IF(ISBLANK(INDEX('Policy Characteristics'!G:G,MATCH($C1391,'Policy Characteristics'!$C:$C,0))),"",INDEX('Policy Characteristics'!G:G,MATCH($C1391,'Policy Characteristics'!$C:$C,0)))</f>
        <v>0.25</v>
      </c>
      <c r="N1391" s="233">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28"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1307</v>
      </c>
      <c r="E1392" s="88" t="s">
        <v>946</v>
      </c>
      <c r="F1392" t="s">
        <v>1271</v>
      </c>
      <c r="G1392" s="88" t="s">
        <v>949</v>
      </c>
      <c r="H1392" s="15">
        <v>1034</v>
      </c>
      <c r="I1392" s="241" t="s">
        <v>44</v>
      </c>
      <c r="J1392" s="230"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3">
        <f>IF(ISBLANK(INDEX('Policy Characteristics'!F:F,MATCH($C1392,'Policy Characteristics'!$C:$C,0))),"",INDEX('Policy Characteristics'!F:F,MATCH($C1392,'Policy Characteristics'!$C:$C,0)))</f>
        <v>0</v>
      </c>
      <c r="M1392" s="233">
        <f>IF(ISBLANK(INDEX('Policy Characteristics'!G:G,MATCH($C1392,'Policy Characteristics'!$C:$C,0))),"",INDEX('Policy Characteristics'!G:G,MATCH($C1392,'Policy Characteristics'!$C:$C,0)))</f>
        <v>0.25</v>
      </c>
      <c r="N1392" s="233">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28"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1307</v>
      </c>
      <c r="E1393" s="88" t="s">
        <v>947</v>
      </c>
      <c r="F1393" t="s">
        <v>1271</v>
      </c>
      <c r="G1393" s="88" t="s">
        <v>951</v>
      </c>
      <c r="H1393" s="15">
        <v>1035</v>
      </c>
      <c r="I1393" s="241" t="s">
        <v>43</v>
      </c>
      <c r="J1393" s="230"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3">
        <f>IF(ISBLANK(INDEX('Policy Characteristics'!F:F,MATCH($C1393,'Policy Characteristics'!$C:$C,0))),"",INDEX('Policy Characteristics'!F:F,MATCH($C1393,'Policy Characteristics'!$C:$C,0)))</f>
        <v>0</v>
      </c>
      <c r="M1393" s="233">
        <f>IF(ISBLANK(INDEX('Policy Characteristics'!G:G,MATCH($C1393,'Policy Characteristics'!$C:$C,0))),"",INDEX('Policy Characteristics'!G:G,MATCH($C1393,'Policy Characteristics'!$C:$C,0)))</f>
        <v>0.25</v>
      </c>
      <c r="N1393" s="233">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28"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1307</v>
      </c>
      <c r="E1394" s="88" t="s">
        <v>948</v>
      </c>
      <c r="F1394" t="s">
        <v>1271</v>
      </c>
      <c r="G1394" s="88" t="s">
        <v>952</v>
      </c>
      <c r="H1394" s="15">
        <v>1036</v>
      </c>
      <c r="I1394" s="241" t="s">
        <v>43</v>
      </c>
      <c r="J1394" s="230"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3">
        <f>IF(ISBLANK(INDEX('Policy Characteristics'!F:F,MATCH($C1394,'Policy Characteristics'!$C:$C,0))),"",INDEX('Policy Characteristics'!F:F,MATCH($C1394,'Policy Characteristics'!$C:$C,0)))</f>
        <v>0</v>
      </c>
      <c r="M1394" s="233">
        <f>IF(ISBLANK(INDEX('Policy Characteristics'!G:G,MATCH($C1394,'Policy Characteristics'!$C:$C,0))),"",INDEX('Policy Characteristics'!G:G,MATCH($C1394,'Policy Characteristics'!$C:$C,0)))</f>
        <v>0.25</v>
      </c>
      <c r="N1394" s="233">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28"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1307</v>
      </c>
      <c r="E1395" s="88" t="s">
        <v>945</v>
      </c>
      <c r="F1395" t="s">
        <v>1271</v>
      </c>
      <c r="G1395" s="88" t="s">
        <v>950</v>
      </c>
      <c r="H1395" s="15">
        <v>1037</v>
      </c>
      <c r="I1395" s="241" t="s">
        <v>44</v>
      </c>
      <c r="J1395" s="230"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3">
        <f>IF(ISBLANK(INDEX('Policy Characteristics'!F:F,MATCH($C1395,'Policy Characteristics'!$C:$C,0))),"",INDEX('Policy Characteristics'!F:F,MATCH($C1395,'Policy Characteristics'!$C:$C,0)))</f>
        <v>0</v>
      </c>
      <c r="M1395" s="233">
        <f>IF(ISBLANK(INDEX('Policy Characteristics'!G:G,MATCH($C1395,'Policy Characteristics'!$C:$C,0))),"",INDEX('Policy Characteristics'!G:G,MATCH($C1395,'Policy Characteristics'!$C:$C,0)))</f>
        <v>0.25</v>
      </c>
      <c r="N1395" s="233">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28"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1308</v>
      </c>
      <c r="E1396" s="88" t="s">
        <v>642</v>
      </c>
      <c r="F1396" t="s">
        <v>1272</v>
      </c>
      <c r="G1396" s="88" t="s">
        <v>648</v>
      </c>
      <c r="H1396" s="15">
        <v>1038</v>
      </c>
      <c r="I1396" s="241" t="s">
        <v>43</v>
      </c>
      <c r="J1396" s="230"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3">
        <f>IF(ISBLANK(INDEX('Policy Characteristics'!F:F,MATCH($C1396,'Policy Characteristics'!$C:$C,0))),"",INDEX('Policy Characteristics'!F:F,MATCH($C1396,'Policy Characteristics'!$C:$C,0)))</f>
        <v>0</v>
      </c>
      <c r="M1396" s="233">
        <f>IF(ISBLANK(INDEX('Policy Characteristics'!G:G,MATCH($C1396,'Policy Characteristics'!$C:$C,0))),"",INDEX('Policy Characteristics'!G:G,MATCH($C1396,'Policy Characteristics'!$C:$C,0)))</f>
        <v>0.25</v>
      </c>
      <c r="N1396" s="233">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28"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1308</v>
      </c>
      <c r="E1397" s="88" t="s">
        <v>643</v>
      </c>
      <c r="F1397" t="s">
        <v>1272</v>
      </c>
      <c r="G1397" s="88" t="s">
        <v>651</v>
      </c>
      <c r="H1397" s="15">
        <v>1039</v>
      </c>
      <c r="I1397" s="241" t="s">
        <v>43</v>
      </c>
      <c r="J1397" s="230"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3">
        <f>IF(ISBLANK(INDEX('Policy Characteristics'!F:F,MATCH($C1397,'Policy Characteristics'!$C:$C,0))),"",INDEX('Policy Characteristics'!F:F,MATCH($C1397,'Policy Characteristics'!$C:$C,0)))</f>
        <v>0</v>
      </c>
      <c r="M1397" s="233">
        <f>IF(ISBLANK(INDEX('Policy Characteristics'!G:G,MATCH($C1397,'Policy Characteristics'!$C:$C,0))),"",INDEX('Policy Characteristics'!G:G,MATCH($C1397,'Policy Characteristics'!$C:$C,0)))</f>
        <v>0.25</v>
      </c>
      <c r="N1397" s="233">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28"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1308</v>
      </c>
      <c r="E1398" s="88" t="s">
        <v>644</v>
      </c>
      <c r="F1398" t="s">
        <v>1272</v>
      </c>
      <c r="G1398" s="88" t="s">
        <v>652</v>
      </c>
      <c r="H1398" s="15">
        <v>1040</v>
      </c>
      <c r="I1398" s="241" t="s">
        <v>43</v>
      </c>
      <c r="J1398" s="230"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3">
        <f>IF(ISBLANK(INDEX('Policy Characteristics'!F:F,MATCH($C1398,'Policy Characteristics'!$C:$C,0))),"",INDEX('Policy Characteristics'!F:F,MATCH($C1398,'Policy Characteristics'!$C:$C,0)))</f>
        <v>0</v>
      </c>
      <c r="M1398" s="233">
        <f>IF(ISBLANK(INDEX('Policy Characteristics'!G:G,MATCH($C1398,'Policy Characteristics'!$C:$C,0))),"",INDEX('Policy Characteristics'!G:G,MATCH($C1398,'Policy Characteristics'!$C:$C,0)))</f>
        <v>0.25</v>
      </c>
      <c r="N1398" s="233">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28"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1308</v>
      </c>
      <c r="E1399" s="88" t="s">
        <v>645</v>
      </c>
      <c r="F1399" t="s">
        <v>1272</v>
      </c>
      <c r="G1399" s="88" t="s">
        <v>649</v>
      </c>
      <c r="H1399" s="15">
        <v>1041</v>
      </c>
      <c r="I1399" s="241" t="s">
        <v>43</v>
      </c>
      <c r="J1399" s="230"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3">
        <f>IF(ISBLANK(INDEX('Policy Characteristics'!F:F,MATCH($C1399,'Policy Characteristics'!$C:$C,0))),"",INDEX('Policy Characteristics'!F:F,MATCH($C1399,'Policy Characteristics'!$C:$C,0)))</f>
        <v>0</v>
      </c>
      <c r="M1399" s="233">
        <f>IF(ISBLANK(INDEX('Policy Characteristics'!G:G,MATCH($C1399,'Policy Characteristics'!$C:$C,0))),"",INDEX('Policy Characteristics'!G:G,MATCH($C1399,'Policy Characteristics'!$C:$C,0)))</f>
        <v>0.25</v>
      </c>
      <c r="N1399" s="233">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28"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1308</v>
      </c>
      <c r="E1400" s="88" t="s">
        <v>646</v>
      </c>
      <c r="F1400" t="s">
        <v>1272</v>
      </c>
      <c r="G1400" s="88" t="s">
        <v>650</v>
      </c>
      <c r="H1400" s="15">
        <v>1042</v>
      </c>
      <c r="I1400" s="241" t="s">
        <v>44</v>
      </c>
      <c r="J1400" s="230"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3">
        <f>IF(ISBLANK(INDEX('Policy Characteristics'!F:F,MATCH($C1400,'Policy Characteristics'!$C:$C,0))),"",INDEX('Policy Characteristics'!F:F,MATCH($C1400,'Policy Characteristics'!$C:$C,0)))</f>
        <v>0</v>
      </c>
      <c r="M1400" s="233">
        <f>IF(ISBLANK(INDEX('Policy Characteristics'!G:G,MATCH($C1400,'Policy Characteristics'!$C:$C,0))),"",INDEX('Policy Characteristics'!G:G,MATCH($C1400,'Policy Characteristics'!$C:$C,0)))</f>
        <v>0.25</v>
      </c>
      <c r="N1400" s="233">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28"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1308</v>
      </c>
      <c r="E1401" s="88" t="s">
        <v>647</v>
      </c>
      <c r="F1401" t="s">
        <v>1272</v>
      </c>
      <c r="G1401" s="88" t="s">
        <v>653</v>
      </c>
      <c r="H1401" s="15">
        <v>1043</v>
      </c>
      <c r="I1401" s="241" t="s">
        <v>44</v>
      </c>
      <c r="J1401" s="230"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3">
        <f>IF(ISBLANK(INDEX('Policy Characteristics'!F:F,MATCH($C1401,'Policy Characteristics'!$C:$C,0))),"",INDEX('Policy Characteristics'!F:F,MATCH($C1401,'Policy Characteristics'!$C:$C,0)))</f>
        <v>0</v>
      </c>
      <c r="M1401" s="233">
        <f>IF(ISBLANK(INDEX('Policy Characteristics'!G:G,MATCH($C1401,'Policy Characteristics'!$C:$C,0))),"",INDEX('Policy Characteristics'!G:G,MATCH($C1401,'Policy Characteristics'!$C:$C,0)))</f>
        <v>0.25</v>
      </c>
      <c r="N1401" s="233">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28"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1308</v>
      </c>
      <c r="E1402" s="88" t="s">
        <v>946</v>
      </c>
      <c r="F1402" t="s">
        <v>1272</v>
      </c>
      <c r="G1402" s="88" t="s">
        <v>949</v>
      </c>
      <c r="H1402" s="15">
        <v>1044</v>
      </c>
      <c r="I1402" s="241" t="s">
        <v>43</v>
      </c>
      <c r="J1402" s="230"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3">
        <f>IF(ISBLANK(INDEX('Policy Characteristics'!F:F,MATCH($C1402,'Policy Characteristics'!$C:$C,0))),"",INDEX('Policy Characteristics'!F:F,MATCH($C1402,'Policy Characteristics'!$C:$C,0)))</f>
        <v>0</v>
      </c>
      <c r="M1402" s="233">
        <f>IF(ISBLANK(INDEX('Policy Characteristics'!G:G,MATCH($C1402,'Policy Characteristics'!$C:$C,0))),"",INDEX('Policy Characteristics'!G:G,MATCH($C1402,'Policy Characteristics'!$C:$C,0)))</f>
        <v>0.25</v>
      </c>
      <c r="N1402" s="233">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28"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1308</v>
      </c>
      <c r="E1403" s="88" t="s">
        <v>947</v>
      </c>
      <c r="F1403" t="s">
        <v>1272</v>
      </c>
      <c r="G1403" s="88" t="s">
        <v>951</v>
      </c>
      <c r="H1403" s="15">
        <v>1045</v>
      </c>
      <c r="I1403" s="241" t="s">
        <v>44</v>
      </c>
      <c r="J1403" s="230"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3">
        <f>IF(ISBLANK(INDEX('Policy Characteristics'!F:F,MATCH($C1403,'Policy Characteristics'!$C:$C,0))),"",INDEX('Policy Characteristics'!F:F,MATCH($C1403,'Policy Characteristics'!$C:$C,0)))</f>
        <v>0</v>
      </c>
      <c r="M1403" s="233">
        <f>IF(ISBLANK(INDEX('Policy Characteristics'!G:G,MATCH($C1403,'Policy Characteristics'!$C:$C,0))),"",INDEX('Policy Characteristics'!G:G,MATCH($C1403,'Policy Characteristics'!$C:$C,0)))</f>
        <v>0.25</v>
      </c>
      <c r="N1403" s="233">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28"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1308</v>
      </c>
      <c r="E1404" s="88" t="s">
        <v>948</v>
      </c>
      <c r="F1404" t="s">
        <v>1272</v>
      </c>
      <c r="G1404" s="88" t="s">
        <v>952</v>
      </c>
      <c r="H1404" s="15">
        <v>1046</v>
      </c>
      <c r="I1404" s="241" t="s">
        <v>44</v>
      </c>
      <c r="J1404" s="230"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3">
        <f>IF(ISBLANK(INDEX('Policy Characteristics'!F:F,MATCH($C1404,'Policy Characteristics'!$C:$C,0))),"",INDEX('Policy Characteristics'!F:F,MATCH($C1404,'Policy Characteristics'!$C:$C,0)))</f>
        <v>0</v>
      </c>
      <c r="M1404" s="233">
        <f>IF(ISBLANK(INDEX('Policy Characteristics'!G:G,MATCH($C1404,'Policy Characteristics'!$C:$C,0))),"",INDEX('Policy Characteristics'!G:G,MATCH($C1404,'Policy Characteristics'!$C:$C,0)))</f>
        <v>0.25</v>
      </c>
      <c r="N1404" s="233">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28"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1308</v>
      </c>
      <c r="E1405" s="88" t="s">
        <v>945</v>
      </c>
      <c r="F1405" t="s">
        <v>1272</v>
      </c>
      <c r="G1405" s="88" t="s">
        <v>950</v>
      </c>
      <c r="H1405" s="15">
        <v>1047</v>
      </c>
      <c r="I1405" s="241" t="s">
        <v>44</v>
      </c>
      <c r="J1405" s="230"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3">
        <f>IF(ISBLANK(INDEX('Policy Characteristics'!F:F,MATCH($C1405,'Policy Characteristics'!$C:$C,0))),"",INDEX('Policy Characteristics'!F:F,MATCH($C1405,'Policy Characteristics'!$C:$C,0)))</f>
        <v>0</v>
      </c>
      <c r="M1405" s="233">
        <f>IF(ISBLANK(INDEX('Policy Characteristics'!G:G,MATCH($C1405,'Policy Characteristics'!$C:$C,0))),"",INDEX('Policy Characteristics'!G:G,MATCH($C1405,'Policy Characteristics'!$C:$C,0)))</f>
        <v>0.25</v>
      </c>
      <c r="N1405" s="233">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28"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1309</v>
      </c>
      <c r="E1406" s="88" t="s">
        <v>642</v>
      </c>
      <c r="F1406" t="s">
        <v>819</v>
      </c>
      <c r="G1406" s="88" t="s">
        <v>648</v>
      </c>
      <c r="H1406" s="15">
        <v>1048</v>
      </c>
      <c r="I1406" s="241" t="s">
        <v>43</v>
      </c>
      <c r="J1406" s="230"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3">
        <f>IF(ISBLANK(INDEX('Policy Characteristics'!F:F,MATCH($C1406,'Policy Characteristics'!$C:$C,0))),"",INDEX('Policy Characteristics'!F:F,MATCH($C1406,'Policy Characteristics'!$C:$C,0)))</f>
        <v>0</v>
      </c>
      <c r="M1406" s="233">
        <f>IF(ISBLANK(INDEX('Policy Characteristics'!G:G,MATCH($C1406,'Policy Characteristics'!$C:$C,0))),"",INDEX('Policy Characteristics'!G:G,MATCH($C1406,'Policy Characteristics'!$C:$C,0)))</f>
        <v>0.25</v>
      </c>
      <c r="N1406" s="233">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28"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1309</v>
      </c>
      <c r="E1407" s="88" t="s">
        <v>643</v>
      </c>
      <c r="F1407" t="s">
        <v>819</v>
      </c>
      <c r="G1407" s="88" t="s">
        <v>651</v>
      </c>
      <c r="H1407" s="15">
        <v>1049</v>
      </c>
      <c r="I1407" s="241" t="s">
        <v>43</v>
      </c>
      <c r="J1407" s="230"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3">
        <f>IF(ISBLANK(INDEX('Policy Characteristics'!F:F,MATCH($C1407,'Policy Characteristics'!$C:$C,0))),"",INDEX('Policy Characteristics'!F:F,MATCH($C1407,'Policy Characteristics'!$C:$C,0)))</f>
        <v>0</v>
      </c>
      <c r="M1407" s="233">
        <f>IF(ISBLANK(INDEX('Policy Characteristics'!G:G,MATCH($C1407,'Policy Characteristics'!$C:$C,0))),"",INDEX('Policy Characteristics'!G:G,MATCH($C1407,'Policy Characteristics'!$C:$C,0)))</f>
        <v>0.25</v>
      </c>
      <c r="N1407" s="233">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28"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1309</v>
      </c>
      <c r="E1408" s="88" t="s">
        <v>644</v>
      </c>
      <c r="F1408" t="s">
        <v>819</v>
      </c>
      <c r="G1408" s="88" t="s">
        <v>652</v>
      </c>
      <c r="H1408" s="15">
        <v>1050</v>
      </c>
      <c r="I1408" s="241" t="s">
        <v>43</v>
      </c>
      <c r="J1408" s="230"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3">
        <f>IF(ISBLANK(INDEX('Policy Characteristics'!F:F,MATCH($C1408,'Policy Characteristics'!$C:$C,0))),"",INDEX('Policy Characteristics'!F:F,MATCH($C1408,'Policy Characteristics'!$C:$C,0)))</f>
        <v>0</v>
      </c>
      <c r="M1408" s="233">
        <f>IF(ISBLANK(INDEX('Policy Characteristics'!G:G,MATCH($C1408,'Policy Characteristics'!$C:$C,0))),"",INDEX('Policy Characteristics'!G:G,MATCH($C1408,'Policy Characteristics'!$C:$C,0)))</f>
        <v>0.25</v>
      </c>
      <c r="N1408" s="233">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28"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1309</v>
      </c>
      <c r="E1409" s="88" t="s">
        <v>645</v>
      </c>
      <c r="F1409" t="s">
        <v>819</v>
      </c>
      <c r="G1409" s="88" t="s">
        <v>649</v>
      </c>
      <c r="H1409" s="15">
        <v>1051</v>
      </c>
      <c r="I1409" s="241" t="s">
        <v>44</v>
      </c>
      <c r="J1409" s="230"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3">
        <f>IF(ISBLANK(INDEX('Policy Characteristics'!F:F,MATCH($C1409,'Policy Characteristics'!$C:$C,0))),"",INDEX('Policy Characteristics'!F:F,MATCH($C1409,'Policy Characteristics'!$C:$C,0)))</f>
        <v>0</v>
      </c>
      <c r="M1409" s="233">
        <f>IF(ISBLANK(INDEX('Policy Characteristics'!G:G,MATCH($C1409,'Policy Characteristics'!$C:$C,0))),"",INDEX('Policy Characteristics'!G:G,MATCH($C1409,'Policy Characteristics'!$C:$C,0)))</f>
        <v>0.25</v>
      </c>
      <c r="N1409" s="233">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28"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1309</v>
      </c>
      <c r="E1410" s="88" t="s">
        <v>646</v>
      </c>
      <c r="F1410" t="s">
        <v>819</v>
      </c>
      <c r="G1410" s="88" t="s">
        <v>650</v>
      </c>
      <c r="H1410" s="15">
        <v>1052</v>
      </c>
      <c r="I1410" s="241" t="s">
        <v>43</v>
      </c>
      <c r="J1410" s="230"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3">
        <f>IF(ISBLANK(INDEX('Policy Characteristics'!F:F,MATCH($C1410,'Policy Characteristics'!$C:$C,0))),"",INDEX('Policy Characteristics'!F:F,MATCH($C1410,'Policy Characteristics'!$C:$C,0)))</f>
        <v>0</v>
      </c>
      <c r="M1410" s="233">
        <f>IF(ISBLANK(INDEX('Policy Characteristics'!G:G,MATCH($C1410,'Policy Characteristics'!$C:$C,0))),"",INDEX('Policy Characteristics'!G:G,MATCH($C1410,'Policy Characteristics'!$C:$C,0)))</f>
        <v>0.25</v>
      </c>
      <c r="N1410" s="233">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28"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1309</v>
      </c>
      <c r="E1411" s="88" t="s">
        <v>647</v>
      </c>
      <c r="F1411" t="s">
        <v>819</v>
      </c>
      <c r="G1411" s="88" t="s">
        <v>653</v>
      </c>
      <c r="H1411" s="15">
        <v>1053</v>
      </c>
      <c r="I1411" s="241" t="s">
        <v>44</v>
      </c>
      <c r="J1411" s="230"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3">
        <f>IF(ISBLANK(INDEX('Policy Characteristics'!F:F,MATCH($C1411,'Policy Characteristics'!$C:$C,0))),"",INDEX('Policy Characteristics'!F:F,MATCH($C1411,'Policy Characteristics'!$C:$C,0)))</f>
        <v>0</v>
      </c>
      <c r="M1411" s="233">
        <f>IF(ISBLANK(INDEX('Policy Characteristics'!G:G,MATCH($C1411,'Policy Characteristics'!$C:$C,0))),"",INDEX('Policy Characteristics'!G:G,MATCH($C1411,'Policy Characteristics'!$C:$C,0)))</f>
        <v>0.25</v>
      </c>
      <c r="N1411" s="233">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28"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1309</v>
      </c>
      <c r="E1412" s="88" t="s">
        <v>946</v>
      </c>
      <c r="F1412" t="s">
        <v>819</v>
      </c>
      <c r="G1412" s="88" t="s">
        <v>949</v>
      </c>
      <c r="H1412" s="15">
        <v>1054</v>
      </c>
      <c r="I1412" s="241" t="s">
        <v>44</v>
      </c>
      <c r="J1412" s="230"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3">
        <f>IF(ISBLANK(INDEX('Policy Characteristics'!F:F,MATCH($C1412,'Policy Characteristics'!$C:$C,0))),"",INDEX('Policy Characteristics'!F:F,MATCH($C1412,'Policy Characteristics'!$C:$C,0)))</f>
        <v>0</v>
      </c>
      <c r="M1412" s="233">
        <f>IF(ISBLANK(INDEX('Policy Characteristics'!G:G,MATCH($C1412,'Policy Characteristics'!$C:$C,0))),"",INDEX('Policy Characteristics'!G:G,MATCH($C1412,'Policy Characteristics'!$C:$C,0)))</f>
        <v>0.25</v>
      </c>
      <c r="N1412" s="233">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28"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1309</v>
      </c>
      <c r="E1413" s="88" t="s">
        <v>947</v>
      </c>
      <c r="F1413" t="s">
        <v>819</v>
      </c>
      <c r="G1413" s="88" t="s">
        <v>951</v>
      </c>
      <c r="H1413" s="15">
        <v>1055</v>
      </c>
      <c r="I1413" s="241" t="s">
        <v>43</v>
      </c>
      <c r="J1413" s="230"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3">
        <f>IF(ISBLANK(INDEX('Policy Characteristics'!F:F,MATCH($C1413,'Policy Characteristics'!$C:$C,0))),"",INDEX('Policy Characteristics'!F:F,MATCH($C1413,'Policy Characteristics'!$C:$C,0)))</f>
        <v>0</v>
      </c>
      <c r="M1413" s="233">
        <f>IF(ISBLANK(INDEX('Policy Characteristics'!G:G,MATCH($C1413,'Policy Characteristics'!$C:$C,0))),"",INDEX('Policy Characteristics'!G:G,MATCH($C1413,'Policy Characteristics'!$C:$C,0)))</f>
        <v>0.25</v>
      </c>
      <c r="N1413" s="233">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28"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1309</v>
      </c>
      <c r="E1414" s="88" t="s">
        <v>948</v>
      </c>
      <c r="F1414" t="s">
        <v>819</v>
      </c>
      <c r="G1414" s="88" t="s">
        <v>952</v>
      </c>
      <c r="H1414" s="15">
        <v>1056</v>
      </c>
      <c r="I1414" s="241" t="s">
        <v>43</v>
      </c>
      <c r="J1414" s="230"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3">
        <f>IF(ISBLANK(INDEX('Policy Characteristics'!F:F,MATCH($C1414,'Policy Characteristics'!$C:$C,0))),"",INDEX('Policy Characteristics'!F:F,MATCH($C1414,'Policy Characteristics'!$C:$C,0)))</f>
        <v>0</v>
      </c>
      <c r="M1414" s="233">
        <f>IF(ISBLANK(INDEX('Policy Characteristics'!G:G,MATCH($C1414,'Policy Characteristics'!$C:$C,0))),"",INDEX('Policy Characteristics'!G:G,MATCH($C1414,'Policy Characteristics'!$C:$C,0)))</f>
        <v>0.25</v>
      </c>
      <c r="N1414" s="233">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28"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1309</v>
      </c>
      <c r="E1415" s="88" t="s">
        <v>945</v>
      </c>
      <c r="F1415" t="s">
        <v>819</v>
      </c>
      <c r="G1415" s="88" t="s">
        <v>950</v>
      </c>
      <c r="H1415" s="15">
        <v>1057</v>
      </c>
      <c r="I1415" s="241" t="s">
        <v>44</v>
      </c>
      <c r="J1415" s="230"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3">
        <f>IF(ISBLANK(INDEX('Policy Characteristics'!F:F,MATCH($C1415,'Policy Characteristics'!$C:$C,0))),"",INDEX('Policy Characteristics'!F:F,MATCH($C1415,'Policy Characteristics'!$C:$C,0)))</f>
        <v>0</v>
      </c>
      <c r="M1415" s="233">
        <f>IF(ISBLANK(INDEX('Policy Characteristics'!G:G,MATCH($C1415,'Policy Characteristics'!$C:$C,0))),"",INDEX('Policy Characteristics'!G:G,MATCH($C1415,'Policy Characteristics'!$C:$C,0)))</f>
        <v>0.25</v>
      </c>
      <c r="N1415" s="233">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28"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1310</v>
      </c>
      <c r="E1416" s="88" t="s">
        <v>642</v>
      </c>
      <c r="F1416" t="s">
        <v>1273</v>
      </c>
      <c r="G1416" s="88" t="s">
        <v>648</v>
      </c>
      <c r="H1416" s="15">
        <v>1058</v>
      </c>
      <c r="I1416" s="241" t="s">
        <v>43</v>
      </c>
      <c r="J1416" s="230"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3">
        <f>IF(ISBLANK(INDEX('Policy Characteristics'!F:F,MATCH($C1416,'Policy Characteristics'!$C:$C,0))),"",INDEX('Policy Characteristics'!F:F,MATCH($C1416,'Policy Characteristics'!$C:$C,0)))</f>
        <v>0</v>
      </c>
      <c r="M1416" s="233">
        <f>IF(ISBLANK(INDEX('Policy Characteristics'!G:G,MATCH($C1416,'Policy Characteristics'!$C:$C,0))),"",INDEX('Policy Characteristics'!G:G,MATCH($C1416,'Policy Characteristics'!$C:$C,0)))</f>
        <v>0.25</v>
      </c>
      <c r="N1416" s="233">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28"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1310</v>
      </c>
      <c r="E1417" s="88" t="s">
        <v>643</v>
      </c>
      <c r="F1417" t="s">
        <v>1273</v>
      </c>
      <c r="G1417" s="88" t="s">
        <v>651</v>
      </c>
      <c r="H1417" s="15">
        <v>1059</v>
      </c>
      <c r="I1417" s="241" t="s">
        <v>43</v>
      </c>
      <c r="J1417" s="230"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3">
        <f>IF(ISBLANK(INDEX('Policy Characteristics'!F:F,MATCH($C1417,'Policy Characteristics'!$C:$C,0))),"",INDEX('Policy Characteristics'!F:F,MATCH($C1417,'Policy Characteristics'!$C:$C,0)))</f>
        <v>0</v>
      </c>
      <c r="M1417" s="233">
        <f>IF(ISBLANK(INDEX('Policy Characteristics'!G:G,MATCH($C1417,'Policy Characteristics'!$C:$C,0))),"",INDEX('Policy Characteristics'!G:G,MATCH($C1417,'Policy Characteristics'!$C:$C,0)))</f>
        <v>0.25</v>
      </c>
      <c r="N1417" s="233">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28"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1310</v>
      </c>
      <c r="E1418" s="88" t="s">
        <v>644</v>
      </c>
      <c r="F1418" t="s">
        <v>1273</v>
      </c>
      <c r="G1418" s="88" t="s">
        <v>652</v>
      </c>
      <c r="H1418" s="15">
        <v>1060</v>
      </c>
      <c r="I1418" s="241" t="s">
        <v>43</v>
      </c>
      <c r="J1418" s="230"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3">
        <f>IF(ISBLANK(INDEX('Policy Characteristics'!F:F,MATCH($C1418,'Policy Characteristics'!$C:$C,0))),"",INDEX('Policy Characteristics'!F:F,MATCH($C1418,'Policy Characteristics'!$C:$C,0)))</f>
        <v>0</v>
      </c>
      <c r="M1418" s="233">
        <f>IF(ISBLANK(INDEX('Policy Characteristics'!G:G,MATCH($C1418,'Policy Characteristics'!$C:$C,0))),"",INDEX('Policy Characteristics'!G:G,MATCH($C1418,'Policy Characteristics'!$C:$C,0)))</f>
        <v>0.25</v>
      </c>
      <c r="N1418" s="233">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28"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1310</v>
      </c>
      <c r="E1419" s="88" t="s">
        <v>645</v>
      </c>
      <c r="F1419" t="s">
        <v>1273</v>
      </c>
      <c r="G1419" s="88" t="s">
        <v>649</v>
      </c>
      <c r="H1419" s="15">
        <v>1061</v>
      </c>
      <c r="I1419" s="241" t="s">
        <v>44</v>
      </c>
      <c r="J1419" s="230"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3">
        <f>IF(ISBLANK(INDEX('Policy Characteristics'!F:F,MATCH($C1419,'Policy Characteristics'!$C:$C,0))),"",INDEX('Policy Characteristics'!F:F,MATCH($C1419,'Policy Characteristics'!$C:$C,0)))</f>
        <v>0</v>
      </c>
      <c r="M1419" s="233">
        <f>IF(ISBLANK(INDEX('Policy Characteristics'!G:G,MATCH($C1419,'Policy Characteristics'!$C:$C,0))),"",INDEX('Policy Characteristics'!G:G,MATCH($C1419,'Policy Characteristics'!$C:$C,0)))</f>
        <v>0.25</v>
      </c>
      <c r="N1419" s="233">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28"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1310</v>
      </c>
      <c r="E1420" s="88" t="s">
        <v>646</v>
      </c>
      <c r="F1420" t="s">
        <v>1273</v>
      </c>
      <c r="G1420" s="88" t="s">
        <v>650</v>
      </c>
      <c r="H1420" s="15">
        <v>1062</v>
      </c>
      <c r="I1420" s="241" t="s">
        <v>43</v>
      </c>
      <c r="J1420" s="230"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3">
        <f>IF(ISBLANK(INDEX('Policy Characteristics'!F:F,MATCH($C1420,'Policy Characteristics'!$C:$C,0))),"",INDEX('Policy Characteristics'!F:F,MATCH($C1420,'Policy Characteristics'!$C:$C,0)))</f>
        <v>0</v>
      </c>
      <c r="M1420" s="233">
        <f>IF(ISBLANK(INDEX('Policy Characteristics'!G:G,MATCH($C1420,'Policy Characteristics'!$C:$C,0))),"",INDEX('Policy Characteristics'!G:G,MATCH($C1420,'Policy Characteristics'!$C:$C,0)))</f>
        <v>0.25</v>
      </c>
      <c r="N1420" s="233">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28"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1310</v>
      </c>
      <c r="E1421" s="88" t="s">
        <v>647</v>
      </c>
      <c r="F1421" t="s">
        <v>1273</v>
      </c>
      <c r="G1421" s="88" t="s">
        <v>653</v>
      </c>
      <c r="H1421" s="15">
        <v>1063</v>
      </c>
      <c r="I1421" s="241" t="s">
        <v>44</v>
      </c>
      <c r="J1421" s="230"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3">
        <f>IF(ISBLANK(INDEX('Policy Characteristics'!F:F,MATCH($C1421,'Policy Characteristics'!$C:$C,0))),"",INDEX('Policy Characteristics'!F:F,MATCH($C1421,'Policy Characteristics'!$C:$C,0)))</f>
        <v>0</v>
      </c>
      <c r="M1421" s="233">
        <f>IF(ISBLANK(INDEX('Policy Characteristics'!G:G,MATCH($C1421,'Policy Characteristics'!$C:$C,0))),"",INDEX('Policy Characteristics'!G:G,MATCH($C1421,'Policy Characteristics'!$C:$C,0)))</f>
        <v>0.25</v>
      </c>
      <c r="N1421" s="233">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28"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1310</v>
      </c>
      <c r="E1422" s="88" t="s">
        <v>946</v>
      </c>
      <c r="F1422" t="s">
        <v>1273</v>
      </c>
      <c r="G1422" s="88" t="s">
        <v>949</v>
      </c>
      <c r="H1422" s="15">
        <v>1064</v>
      </c>
      <c r="I1422" s="241" t="s">
        <v>44</v>
      </c>
      <c r="J1422" s="230"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3">
        <f>IF(ISBLANK(INDEX('Policy Characteristics'!F:F,MATCH($C1422,'Policy Characteristics'!$C:$C,0))),"",INDEX('Policy Characteristics'!F:F,MATCH($C1422,'Policy Characteristics'!$C:$C,0)))</f>
        <v>0</v>
      </c>
      <c r="M1422" s="233">
        <f>IF(ISBLANK(INDEX('Policy Characteristics'!G:G,MATCH($C1422,'Policy Characteristics'!$C:$C,0))),"",INDEX('Policy Characteristics'!G:G,MATCH($C1422,'Policy Characteristics'!$C:$C,0)))</f>
        <v>0.25</v>
      </c>
      <c r="N1422" s="233">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28"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1310</v>
      </c>
      <c r="E1423" s="88" t="s">
        <v>947</v>
      </c>
      <c r="F1423" t="s">
        <v>1273</v>
      </c>
      <c r="G1423" s="88" t="s">
        <v>951</v>
      </c>
      <c r="H1423" s="15">
        <v>1065</v>
      </c>
      <c r="I1423" s="241" t="s">
        <v>44</v>
      </c>
      <c r="J1423" s="230"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3">
        <f>IF(ISBLANK(INDEX('Policy Characteristics'!F:F,MATCH($C1423,'Policy Characteristics'!$C:$C,0))),"",INDEX('Policy Characteristics'!F:F,MATCH($C1423,'Policy Characteristics'!$C:$C,0)))</f>
        <v>0</v>
      </c>
      <c r="M1423" s="233">
        <f>IF(ISBLANK(INDEX('Policy Characteristics'!G:G,MATCH($C1423,'Policy Characteristics'!$C:$C,0))),"",INDEX('Policy Characteristics'!G:G,MATCH($C1423,'Policy Characteristics'!$C:$C,0)))</f>
        <v>0.25</v>
      </c>
      <c r="N1423" s="233">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28"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1310</v>
      </c>
      <c r="E1424" s="88" t="s">
        <v>948</v>
      </c>
      <c r="F1424" t="s">
        <v>1273</v>
      </c>
      <c r="G1424" s="88" t="s">
        <v>952</v>
      </c>
      <c r="H1424" s="15">
        <v>1066</v>
      </c>
      <c r="I1424" s="241" t="s">
        <v>43</v>
      </c>
      <c r="J1424" s="230"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3">
        <f>IF(ISBLANK(INDEX('Policy Characteristics'!F:F,MATCH($C1424,'Policy Characteristics'!$C:$C,0))),"",INDEX('Policy Characteristics'!F:F,MATCH($C1424,'Policy Characteristics'!$C:$C,0)))</f>
        <v>0</v>
      </c>
      <c r="M1424" s="233">
        <f>IF(ISBLANK(INDEX('Policy Characteristics'!G:G,MATCH($C1424,'Policy Characteristics'!$C:$C,0))),"",INDEX('Policy Characteristics'!G:G,MATCH($C1424,'Policy Characteristics'!$C:$C,0)))</f>
        <v>0.25</v>
      </c>
      <c r="N1424" s="233">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28"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1310</v>
      </c>
      <c r="E1425" s="88" t="s">
        <v>945</v>
      </c>
      <c r="F1425" t="s">
        <v>1273</v>
      </c>
      <c r="G1425" s="88" t="s">
        <v>950</v>
      </c>
      <c r="H1425" s="15">
        <v>1067</v>
      </c>
      <c r="I1425" s="241" t="s">
        <v>44</v>
      </c>
      <c r="J1425" s="230"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3">
        <f>IF(ISBLANK(INDEX('Policy Characteristics'!F:F,MATCH($C1425,'Policy Characteristics'!$C:$C,0))),"",INDEX('Policy Characteristics'!F:F,MATCH($C1425,'Policy Characteristics'!$C:$C,0)))</f>
        <v>0</v>
      </c>
      <c r="M1425" s="233">
        <f>IF(ISBLANK(INDEX('Policy Characteristics'!G:G,MATCH($C1425,'Policy Characteristics'!$C:$C,0))),"",INDEX('Policy Characteristics'!G:G,MATCH($C1425,'Policy Characteristics'!$C:$C,0)))</f>
        <v>0.25</v>
      </c>
      <c r="N1425" s="233">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28"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1311</v>
      </c>
      <c r="E1426" s="88" t="s">
        <v>642</v>
      </c>
      <c r="F1426" t="s">
        <v>1274</v>
      </c>
      <c r="G1426" s="88" t="s">
        <v>648</v>
      </c>
      <c r="H1426" s="15">
        <v>1068</v>
      </c>
      <c r="I1426" s="241" t="s">
        <v>43</v>
      </c>
      <c r="J1426" s="230"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3">
        <f>IF(ISBLANK(INDEX('Policy Characteristics'!F:F,MATCH($C1426,'Policy Characteristics'!$C:$C,0))),"",INDEX('Policy Characteristics'!F:F,MATCH($C1426,'Policy Characteristics'!$C:$C,0)))</f>
        <v>0</v>
      </c>
      <c r="M1426" s="233">
        <f>IF(ISBLANK(INDEX('Policy Characteristics'!G:G,MATCH($C1426,'Policy Characteristics'!$C:$C,0))),"",INDEX('Policy Characteristics'!G:G,MATCH($C1426,'Policy Characteristics'!$C:$C,0)))</f>
        <v>0.25</v>
      </c>
      <c r="N1426" s="233">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28"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1311</v>
      </c>
      <c r="E1427" s="88" t="s">
        <v>643</v>
      </c>
      <c r="F1427" t="s">
        <v>1274</v>
      </c>
      <c r="G1427" s="88" t="s">
        <v>651</v>
      </c>
      <c r="H1427" s="15">
        <v>1069</v>
      </c>
      <c r="I1427" s="241" t="s">
        <v>44</v>
      </c>
      <c r="J1427" s="230"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3">
        <f>IF(ISBLANK(INDEX('Policy Characteristics'!F:F,MATCH($C1427,'Policy Characteristics'!$C:$C,0))),"",INDEX('Policy Characteristics'!F:F,MATCH($C1427,'Policy Characteristics'!$C:$C,0)))</f>
        <v>0</v>
      </c>
      <c r="M1427" s="233">
        <f>IF(ISBLANK(INDEX('Policy Characteristics'!G:G,MATCH($C1427,'Policy Characteristics'!$C:$C,0))),"",INDEX('Policy Characteristics'!G:G,MATCH($C1427,'Policy Characteristics'!$C:$C,0)))</f>
        <v>0.25</v>
      </c>
      <c r="N1427" s="233">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28"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1311</v>
      </c>
      <c r="E1428" s="88" t="s">
        <v>644</v>
      </c>
      <c r="F1428" t="s">
        <v>1274</v>
      </c>
      <c r="G1428" s="88" t="s">
        <v>652</v>
      </c>
      <c r="H1428" s="15">
        <v>1070</v>
      </c>
      <c r="I1428" s="241" t="s">
        <v>43</v>
      </c>
      <c r="J1428" s="230"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3">
        <f>IF(ISBLANK(INDEX('Policy Characteristics'!F:F,MATCH($C1428,'Policy Characteristics'!$C:$C,0))),"",INDEX('Policy Characteristics'!F:F,MATCH($C1428,'Policy Characteristics'!$C:$C,0)))</f>
        <v>0</v>
      </c>
      <c r="M1428" s="233">
        <f>IF(ISBLANK(INDEX('Policy Characteristics'!G:G,MATCH($C1428,'Policy Characteristics'!$C:$C,0))),"",INDEX('Policy Characteristics'!G:G,MATCH($C1428,'Policy Characteristics'!$C:$C,0)))</f>
        <v>0.25</v>
      </c>
      <c r="N1428" s="233">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28"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1311</v>
      </c>
      <c r="E1429" s="88" t="s">
        <v>645</v>
      </c>
      <c r="F1429" t="s">
        <v>1274</v>
      </c>
      <c r="G1429" s="88" t="s">
        <v>649</v>
      </c>
      <c r="H1429" s="15">
        <v>1071</v>
      </c>
      <c r="I1429" s="241" t="s">
        <v>44</v>
      </c>
      <c r="J1429" s="230"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3">
        <f>IF(ISBLANK(INDEX('Policy Characteristics'!F:F,MATCH($C1429,'Policy Characteristics'!$C:$C,0))),"",INDEX('Policy Characteristics'!F:F,MATCH($C1429,'Policy Characteristics'!$C:$C,0)))</f>
        <v>0</v>
      </c>
      <c r="M1429" s="233">
        <f>IF(ISBLANK(INDEX('Policy Characteristics'!G:G,MATCH($C1429,'Policy Characteristics'!$C:$C,0))),"",INDEX('Policy Characteristics'!G:G,MATCH($C1429,'Policy Characteristics'!$C:$C,0)))</f>
        <v>0.25</v>
      </c>
      <c r="N1429" s="233">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28"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1311</v>
      </c>
      <c r="E1430" s="88" t="s">
        <v>646</v>
      </c>
      <c r="F1430" t="s">
        <v>1274</v>
      </c>
      <c r="G1430" s="88" t="s">
        <v>650</v>
      </c>
      <c r="H1430" s="15">
        <v>1072</v>
      </c>
      <c r="I1430" s="241" t="s">
        <v>43</v>
      </c>
      <c r="J1430" s="230"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3">
        <f>IF(ISBLANK(INDEX('Policy Characteristics'!F:F,MATCH($C1430,'Policy Characteristics'!$C:$C,0))),"",INDEX('Policy Characteristics'!F:F,MATCH($C1430,'Policy Characteristics'!$C:$C,0)))</f>
        <v>0</v>
      </c>
      <c r="M1430" s="233">
        <f>IF(ISBLANK(INDEX('Policy Characteristics'!G:G,MATCH($C1430,'Policy Characteristics'!$C:$C,0))),"",INDEX('Policy Characteristics'!G:G,MATCH($C1430,'Policy Characteristics'!$C:$C,0)))</f>
        <v>0.25</v>
      </c>
      <c r="N1430" s="233">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28"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1311</v>
      </c>
      <c r="E1431" s="88" t="s">
        <v>647</v>
      </c>
      <c r="F1431" t="s">
        <v>1274</v>
      </c>
      <c r="G1431" s="88" t="s">
        <v>653</v>
      </c>
      <c r="H1431" s="15">
        <v>1073</v>
      </c>
      <c r="I1431" s="241" t="s">
        <v>44</v>
      </c>
      <c r="J1431" s="230"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3">
        <f>IF(ISBLANK(INDEX('Policy Characteristics'!F:F,MATCH($C1431,'Policy Characteristics'!$C:$C,0))),"",INDEX('Policy Characteristics'!F:F,MATCH($C1431,'Policy Characteristics'!$C:$C,0)))</f>
        <v>0</v>
      </c>
      <c r="M1431" s="233">
        <f>IF(ISBLANK(INDEX('Policy Characteristics'!G:G,MATCH($C1431,'Policy Characteristics'!$C:$C,0))),"",INDEX('Policy Characteristics'!G:G,MATCH($C1431,'Policy Characteristics'!$C:$C,0)))</f>
        <v>0.25</v>
      </c>
      <c r="N1431" s="233">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28"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1311</v>
      </c>
      <c r="E1432" s="88" t="s">
        <v>946</v>
      </c>
      <c r="F1432" t="s">
        <v>1274</v>
      </c>
      <c r="G1432" s="88" t="s">
        <v>949</v>
      </c>
      <c r="H1432" s="15">
        <v>1074</v>
      </c>
      <c r="I1432" s="241" t="s">
        <v>44</v>
      </c>
      <c r="J1432" s="230"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3">
        <f>IF(ISBLANK(INDEX('Policy Characteristics'!F:F,MATCH($C1432,'Policy Characteristics'!$C:$C,0))),"",INDEX('Policy Characteristics'!F:F,MATCH($C1432,'Policy Characteristics'!$C:$C,0)))</f>
        <v>0</v>
      </c>
      <c r="M1432" s="233">
        <f>IF(ISBLANK(INDEX('Policy Characteristics'!G:G,MATCH($C1432,'Policy Characteristics'!$C:$C,0))),"",INDEX('Policy Characteristics'!G:G,MATCH($C1432,'Policy Characteristics'!$C:$C,0)))</f>
        <v>0.25</v>
      </c>
      <c r="N1432" s="233">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28"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1311</v>
      </c>
      <c r="E1433" s="88" t="s">
        <v>947</v>
      </c>
      <c r="F1433" t="s">
        <v>1274</v>
      </c>
      <c r="G1433" s="88" t="s">
        <v>951</v>
      </c>
      <c r="H1433" s="15">
        <v>1075</v>
      </c>
      <c r="I1433" s="241" t="s">
        <v>44</v>
      </c>
      <c r="J1433" s="230"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3">
        <f>IF(ISBLANK(INDEX('Policy Characteristics'!F:F,MATCH($C1433,'Policy Characteristics'!$C:$C,0))),"",INDEX('Policy Characteristics'!F:F,MATCH($C1433,'Policy Characteristics'!$C:$C,0)))</f>
        <v>0</v>
      </c>
      <c r="M1433" s="233">
        <f>IF(ISBLANK(INDEX('Policy Characteristics'!G:G,MATCH($C1433,'Policy Characteristics'!$C:$C,0))),"",INDEX('Policy Characteristics'!G:G,MATCH($C1433,'Policy Characteristics'!$C:$C,0)))</f>
        <v>0.25</v>
      </c>
      <c r="N1433" s="233">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28"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1311</v>
      </c>
      <c r="E1434" s="88" t="s">
        <v>948</v>
      </c>
      <c r="F1434" t="s">
        <v>1274</v>
      </c>
      <c r="G1434" s="88" t="s">
        <v>952</v>
      </c>
      <c r="H1434" s="15">
        <v>1076</v>
      </c>
      <c r="I1434" s="241" t="s">
        <v>43</v>
      </c>
      <c r="J1434" s="230"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3">
        <f>IF(ISBLANK(INDEX('Policy Characteristics'!F:F,MATCH($C1434,'Policy Characteristics'!$C:$C,0))),"",INDEX('Policy Characteristics'!F:F,MATCH($C1434,'Policy Characteristics'!$C:$C,0)))</f>
        <v>0</v>
      </c>
      <c r="M1434" s="233">
        <f>IF(ISBLANK(INDEX('Policy Characteristics'!G:G,MATCH($C1434,'Policy Characteristics'!$C:$C,0))),"",INDEX('Policy Characteristics'!G:G,MATCH($C1434,'Policy Characteristics'!$C:$C,0)))</f>
        <v>0.25</v>
      </c>
      <c r="N1434" s="233">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28"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1311</v>
      </c>
      <c r="E1435" s="88" t="s">
        <v>945</v>
      </c>
      <c r="F1435" t="s">
        <v>1274</v>
      </c>
      <c r="G1435" s="88" t="s">
        <v>950</v>
      </c>
      <c r="H1435" s="15">
        <v>1077</v>
      </c>
      <c r="I1435" s="241" t="s">
        <v>44</v>
      </c>
      <c r="J1435" s="230"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3">
        <f>IF(ISBLANK(INDEX('Policy Characteristics'!F:F,MATCH($C1435,'Policy Characteristics'!$C:$C,0))),"",INDEX('Policy Characteristics'!F:F,MATCH($C1435,'Policy Characteristics'!$C:$C,0)))</f>
        <v>0</v>
      </c>
      <c r="M1435" s="233">
        <f>IF(ISBLANK(INDEX('Policy Characteristics'!G:G,MATCH($C1435,'Policy Characteristics'!$C:$C,0))),"",INDEX('Policy Characteristics'!G:G,MATCH($C1435,'Policy Characteristics'!$C:$C,0)))</f>
        <v>0.25</v>
      </c>
      <c r="N1435" s="233">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28"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1312</v>
      </c>
      <c r="E1436" s="88" t="s">
        <v>642</v>
      </c>
      <c r="F1436" t="s">
        <v>1275</v>
      </c>
      <c r="G1436" s="88" t="s">
        <v>648</v>
      </c>
      <c r="H1436" s="15">
        <v>1078</v>
      </c>
      <c r="I1436" s="241" t="s">
        <v>43</v>
      </c>
      <c r="J1436" s="230"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3">
        <f>IF(ISBLANK(INDEX('Policy Characteristics'!F:F,MATCH($C1436,'Policy Characteristics'!$C:$C,0))),"",INDEX('Policy Characteristics'!F:F,MATCH($C1436,'Policy Characteristics'!$C:$C,0)))</f>
        <v>0</v>
      </c>
      <c r="M1436" s="233">
        <f>IF(ISBLANK(INDEX('Policy Characteristics'!G:G,MATCH($C1436,'Policy Characteristics'!$C:$C,0))),"",INDEX('Policy Characteristics'!G:G,MATCH($C1436,'Policy Characteristics'!$C:$C,0)))</f>
        <v>0.25</v>
      </c>
      <c r="N1436" s="233">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28"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1312</v>
      </c>
      <c r="E1437" s="88" t="s">
        <v>643</v>
      </c>
      <c r="F1437" t="s">
        <v>1275</v>
      </c>
      <c r="G1437" s="88" t="s">
        <v>651</v>
      </c>
      <c r="H1437" s="15">
        <v>1079</v>
      </c>
      <c r="I1437" s="241" t="s">
        <v>43</v>
      </c>
      <c r="J1437" s="230"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3">
        <f>IF(ISBLANK(INDEX('Policy Characteristics'!F:F,MATCH($C1437,'Policy Characteristics'!$C:$C,0))),"",INDEX('Policy Characteristics'!F:F,MATCH($C1437,'Policy Characteristics'!$C:$C,0)))</f>
        <v>0</v>
      </c>
      <c r="M1437" s="233">
        <f>IF(ISBLANK(INDEX('Policy Characteristics'!G:G,MATCH($C1437,'Policy Characteristics'!$C:$C,0))),"",INDEX('Policy Characteristics'!G:G,MATCH($C1437,'Policy Characteristics'!$C:$C,0)))</f>
        <v>0.25</v>
      </c>
      <c r="N1437" s="233">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28"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1312</v>
      </c>
      <c r="E1438" s="88" t="s">
        <v>644</v>
      </c>
      <c r="F1438" t="s">
        <v>1275</v>
      </c>
      <c r="G1438" s="88" t="s">
        <v>652</v>
      </c>
      <c r="H1438" s="15">
        <v>1080</v>
      </c>
      <c r="I1438" s="241" t="s">
        <v>43</v>
      </c>
      <c r="J1438" s="230"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3">
        <f>IF(ISBLANK(INDEX('Policy Characteristics'!F:F,MATCH($C1438,'Policy Characteristics'!$C:$C,0))),"",INDEX('Policy Characteristics'!F:F,MATCH($C1438,'Policy Characteristics'!$C:$C,0)))</f>
        <v>0</v>
      </c>
      <c r="M1438" s="233">
        <f>IF(ISBLANK(INDEX('Policy Characteristics'!G:G,MATCH($C1438,'Policy Characteristics'!$C:$C,0))),"",INDEX('Policy Characteristics'!G:G,MATCH($C1438,'Policy Characteristics'!$C:$C,0)))</f>
        <v>0.25</v>
      </c>
      <c r="N1438" s="233">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28"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1312</v>
      </c>
      <c r="E1439" s="88" t="s">
        <v>645</v>
      </c>
      <c r="F1439" t="s">
        <v>1275</v>
      </c>
      <c r="G1439" s="88" t="s">
        <v>649</v>
      </c>
      <c r="H1439" s="15">
        <v>1081</v>
      </c>
      <c r="I1439" s="241" t="s">
        <v>44</v>
      </c>
      <c r="J1439" s="230"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3">
        <f>IF(ISBLANK(INDEX('Policy Characteristics'!F:F,MATCH($C1439,'Policy Characteristics'!$C:$C,0))),"",INDEX('Policy Characteristics'!F:F,MATCH($C1439,'Policy Characteristics'!$C:$C,0)))</f>
        <v>0</v>
      </c>
      <c r="M1439" s="233">
        <f>IF(ISBLANK(INDEX('Policy Characteristics'!G:G,MATCH($C1439,'Policy Characteristics'!$C:$C,0))),"",INDEX('Policy Characteristics'!G:G,MATCH($C1439,'Policy Characteristics'!$C:$C,0)))</f>
        <v>0.25</v>
      </c>
      <c r="N1439" s="233">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28"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1312</v>
      </c>
      <c r="E1440" s="88" t="s">
        <v>646</v>
      </c>
      <c r="F1440" t="s">
        <v>1275</v>
      </c>
      <c r="G1440" s="88" t="s">
        <v>650</v>
      </c>
      <c r="H1440" s="15">
        <v>1082</v>
      </c>
      <c r="I1440" s="241" t="s">
        <v>43</v>
      </c>
      <c r="J1440" s="230"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3">
        <f>IF(ISBLANK(INDEX('Policy Characteristics'!F:F,MATCH($C1440,'Policy Characteristics'!$C:$C,0))),"",INDEX('Policy Characteristics'!F:F,MATCH($C1440,'Policy Characteristics'!$C:$C,0)))</f>
        <v>0</v>
      </c>
      <c r="M1440" s="233">
        <f>IF(ISBLANK(INDEX('Policy Characteristics'!G:G,MATCH($C1440,'Policy Characteristics'!$C:$C,0))),"",INDEX('Policy Characteristics'!G:G,MATCH($C1440,'Policy Characteristics'!$C:$C,0)))</f>
        <v>0.25</v>
      </c>
      <c r="N1440" s="233">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28"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1312</v>
      </c>
      <c r="E1441" s="88" t="s">
        <v>647</v>
      </c>
      <c r="F1441" t="s">
        <v>1275</v>
      </c>
      <c r="G1441" s="88" t="s">
        <v>653</v>
      </c>
      <c r="H1441" s="15">
        <v>1083</v>
      </c>
      <c r="I1441" s="241" t="s">
        <v>44</v>
      </c>
      <c r="J1441" s="230"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3">
        <f>IF(ISBLANK(INDEX('Policy Characteristics'!F:F,MATCH($C1441,'Policy Characteristics'!$C:$C,0))),"",INDEX('Policy Characteristics'!F:F,MATCH($C1441,'Policy Characteristics'!$C:$C,0)))</f>
        <v>0</v>
      </c>
      <c r="M1441" s="233">
        <f>IF(ISBLANK(INDEX('Policy Characteristics'!G:G,MATCH($C1441,'Policy Characteristics'!$C:$C,0))),"",INDEX('Policy Characteristics'!G:G,MATCH($C1441,'Policy Characteristics'!$C:$C,0)))</f>
        <v>0.25</v>
      </c>
      <c r="N1441" s="233">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28"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1312</v>
      </c>
      <c r="E1442" s="88" t="s">
        <v>946</v>
      </c>
      <c r="F1442" t="s">
        <v>1275</v>
      </c>
      <c r="G1442" s="88" t="s">
        <v>949</v>
      </c>
      <c r="H1442" s="15">
        <v>1084</v>
      </c>
      <c r="I1442" s="241" t="s">
        <v>44</v>
      </c>
      <c r="J1442" s="230"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3">
        <f>IF(ISBLANK(INDEX('Policy Characteristics'!F:F,MATCH($C1442,'Policy Characteristics'!$C:$C,0))),"",INDEX('Policy Characteristics'!F:F,MATCH($C1442,'Policy Characteristics'!$C:$C,0)))</f>
        <v>0</v>
      </c>
      <c r="M1442" s="233">
        <f>IF(ISBLANK(INDEX('Policy Characteristics'!G:G,MATCH($C1442,'Policy Characteristics'!$C:$C,0))),"",INDEX('Policy Characteristics'!G:G,MATCH($C1442,'Policy Characteristics'!$C:$C,0)))</f>
        <v>0.25</v>
      </c>
      <c r="N1442" s="233">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28"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1312</v>
      </c>
      <c r="E1443" s="88" t="s">
        <v>947</v>
      </c>
      <c r="F1443" t="s">
        <v>1275</v>
      </c>
      <c r="G1443" s="88" t="s">
        <v>951</v>
      </c>
      <c r="H1443" s="15">
        <v>1085</v>
      </c>
      <c r="I1443" s="241" t="s">
        <v>43</v>
      </c>
      <c r="J1443" s="230"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3">
        <f>IF(ISBLANK(INDEX('Policy Characteristics'!F:F,MATCH($C1443,'Policy Characteristics'!$C:$C,0))),"",INDEX('Policy Characteristics'!F:F,MATCH($C1443,'Policy Characteristics'!$C:$C,0)))</f>
        <v>0</v>
      </c>
      <c r="M1443" s="233">
        <f>IF(ISBLANK(INDEX('Policy Characteristics'!G:G,MATCH($C1443,'Policy Characteristics'!$C:$C,0))),"",INDEX('Policy Characteristics'!G:G,MATCH($C1443,'Policy Characteristics'!$C:$C,0)))</f>
        <v>0.25</v>
      </c>
      <c r="N1443" s="233">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28"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1312</v>
      </c>
      <c r="E1444" s="88" t="s">
        <v>948</v>
      </c>
      <c r="F1444" t="s">
        <v>1275</v>
      </c>
      <c r="G1444" s="88" t="s">
        <v>952</v>
      </c>
      <c r="H1444" s="15">
        <v>1086</v>
      </c>
      <c r="I1444" s="241" t="s">
        <v>43</v>
      </c>
      <c r="J1444" s="230"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3">
        <f>IF(ISBLANK(INDEX('Policy Characteristics'!F:F,MATCH($C1444,'Policy Characteristics'!$C:$C,0))),"",INDEX('Policy Characteristics'!F:F,MATCH($C1444,'Policy Characteristics'!$C:$C,0)))</f>
        <v>0</v>
      </c>
      <c r="M1444" s="233">
        <f>IF(ISBLANK(INDEX('Policy Characteristics'!G:G,MATCH($C1444,'Policy Characteristics'!$C:$C,0))),"",INDEX('Policy Characteristics'!G:G,MATCH($C1444,'Policy Characteristics'!$C:$C,0)))</f>
        <v>0.25</v>
      </c>
      <c r="N1444" s="233">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28"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1312</v>
      </c>
      <c r="E1445" s="88" t="s">
        <v>945</v>
      </c>
      <c r="F1445" t="s">
        <v>1275</v>
      </c>
      <c r="G1445" s="88" t="s">
        <v>950</v>
      </c>
      <c r="H1445" s="15">
        <v>1087</v>
      </c>
      <c r="I1445" s="241" t="s">
        <v>44</v>
      </c>
      <c r="J1445" s="230"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3">
        <f>IF(ISBLANK(INDEX('Policy Characteristics'!F:F,MATCH($C1445,'Policy Characteristics'!$C:$C,0))),"",INDEX('Policy Characteristics'!F:F,MATCH($C1445,'Policy Characteristics'!$C:$C,0)))</f>
        <v>0</v>
      </c>
      <c r="M1445" s="233">
        <f>IF(ISBLANK(INDEX('Policy Characteristics'!G:G,MATCH($C1445,'Policy Characteristics'!$C:$C,0))),"",INDEX('Policy Characteristics'!G:G,MATCH($C1445,'Policy Characteristics'!$C:$C,0)))</f>
        <v>0.25</v>
      </c>
      <c r="N1445" s="233">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28"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1313</v>
      </c>
      <c r="E1446" s="88" t="s">
        <v>642</v>
      </c>
      <c r="F1446" t="s">
        <v>820</v>
      </c>
      <c r="G1446" s="88" t="s">
        <v>648</v>
      </c>
      <c r="H1446" s="15">
        <v>1088</v>
      </c>
      <c r="I1446" s="241" t="s">
        <v>43</v>
      </c>
      <c r="J1446" s="230"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3">
        <f>IF(ISBLANK(INDEX('Policy Characteristics'!F:F,MATCH($C1446,'Policy Characteristics'!$C:$C,0))),"",INDEX('Policy Characteristics'!F:F,MATCH($C1446,'Policy Characteristics'!$C:$C,0)))</f>
        <v>0</v>
      </c>
      <c r="M1446" s="233">
        <f>IF(ISBLANK(INDEX('Policy Characteristics'!G:G,MATCH($C1446,'Policy Characteristics'!$C:$C,0))),"",INDEX('Policy Characteristics'!G:G,MATCH($C1446,'Policy Characteristics'!$C:$C,0)))</f>
        <v>0.25</v>
      </c>
      <c r="N1446" s="233">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28"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1313</v>
      </c>
      <c r="E1447" s="88" t="s">
        <v>643</v>
      </c>
      <c r="F1447" t="s">
        <v>820</v>
      </c>
      <c r="G1447" s="88" t="s">
        <v>651</v>
      </c>
      <c r="H1447" s="15">
        <v>1089</v>
      </c>
      <c r="I1447" s="241" t="s">
        <v>43</v>
      </c>
      <c r="J1447" s="230"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3">
        <f>IF(ISBLANK(INDEX('Policy Characteristics'!F:F,MATCH($C1447,'Policy Characteristics'!$C:$C,0))),"",INDEX('Policy Characteristics'!F:F,MATCH($C1447,'Policy Characteristics'!$C:$C,0)))</f>
        <v>0</v>
      </c>
      <c r="M1447" s="233">
        <f>IF(ISBLANK(INDEX('Policy Characteristics'!G:G,MATCH($C1447,'Policy Characteristics'!$C:$C,0))),"",INDEX('Policy Characteristics'!G:G,MATCH($C1447,'Policy Characteristics'!$C:$C,0)))</f>
        <v>0.25</v>
      </c>
      <c r="N1447" s="233">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28"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1313</v>
      </c>
      <c r="E1448" s="88" t="s">
        <v>644</v>
      </c>
      <c r="F1448" t="s">
        <v>820</v>
      </c>
      <c r="G1448" s="88" t="s">
        <v>652</v>
      </c>
      <c r="H1448" s="15">
        <v>1090</v>
      </c>
      <c r="I1448" s="241" t="s">
        <v>43</v>
      </c>
      <c r="J1448" s="230"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3">
        <f>IF(ISBLANK(INDEX('Policy Characteristics'!F:F,MATCH($C1448,'Policy Characteristics'!$C:$C,0))),"",INDEX('Policy Characteristics'!F:F,MATCH($C1448,'Policy Characteristics'!$C:$C,0)))</f>
        <v>0</v>
      </c>
      <c r="M1448" s="233">
        <f>IF(ISBLANK(INDEX('Policy Characteristics'!G:G,MATCH($C1448,'Policy Characteristics'!$C:$C,0))),"",INDEX('Policy Characteristics'!G:G,MATCH($C1448,'Policy Characteristics'!$C:$C,0)))</f>
        <v>0.25</v>
      </c>
      <c r="N1448" s="233">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28"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1313</v>
      </c>
      <c r="E1449" s="88" t="s">
        <v>645</v>
      </c>
      <c r="F1449" t="s">
        <v>820</v>
      </c>
      <c r="G1449" s="88" t="s">
        <v>649</v>
      </c>
      <c r="H1449" s="15">
        <v>1091</v>
      </c>
      <c r="I1449" s="241" t="s">
        <v>44</v>
      </c>
      <c r="J1449" s="230"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3">
        <f>IF(ISBLANK(INDEX('Policy Characteristics'!F:F,MATCH($C1449,'Policy Characteristics'!$C:$C,0))),"",INDEX('Policy Characteristics'!F:F,MATCH($C1449,'Policy Characteristics'!$C:$C,0)))</f>
        <v>0</v>
      </c>
      <c r="M1449" s="233">
        <f>IF(ISBLANK(INDEX('Policy Characteristics'!G:G,MATCH($C1449,'Policy Characteristics'!$C:$C,0))),"",INDEX('Policy Characteristics'!G:G,MATCH($C1449,'Policy Characteristics'!$C:$C,0)))</f>
        <v>0.25</v>
      </c>
      <c r="N1449" s="233">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28"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1313</v>
      </c>
      <c r="E1450" s="88" t="s">
        <v>646</v>
      </c>
      <c r="F1450" t="s">
        <v>820</v>
      </c>
      <c r="G1450" s="88" t="s">
        <v>650</v>
      </c>
      <c r="H1450" s="15">
        <v>1092</v>
      </c>
      <c r="I1450" s="241" t="s">
        <v>43</v>
      </c>
      <c r="J1450" s="230"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3">
        <f>IF(ISBLANK(INDEX('Policy Characteristics'!F:F,MATCH($C1450,'Policy Characteristics'!$C:$C,0))),"",INDEX('Policy Characteristics'!F:F,MATCH($C1450,'Policy Characteristics'!$C:$C,0)))</f>
        <v>0</v>
      </c>
      <c r="M1450" s="233">
        <f>IF(ISBLANK(INDEX('Policy Characteristics'!G:G,MATCH($C1450,'Policy Characteristics'!$C:$C,0))),"",INDEX('Policy Characteristics'!G:G,MATCH($C1450,'Policy Characteristics'!$C:$C,0)))</f>
        <v>0.25</v>
      </c>
      <c r="N1450" s="233">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28"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1313</v>
      </c>
      <c r="E1451" s="88" t="s">
        <v>647</v>
      </c>
      <c r="F1451" t="s">
        <v>820</v>
      </c>
      <c r="G1451" s="88" t="s">
        <v>653</v>
      </c>
      <c r="H1451" s="15">
        <v>1093</v>
      </c>
      <c r="I1451" s="241" t="s">
        <v>44</v>
      </c>
      <c r="J1451" s="230"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3">
        <f>IF(ISBLANK(INDEX('Policy Characteristics'!F:F,MATCH($C1451,'Policy Characteristics'!$C:$C,0))),"",INDEX('Policy Characteristics'!F:F,MATCH($C1451,'Policy Characteristics'!$C:$C,0)))</f>
        <v>0</v>
      </c>
      <c r="M1451" s="233">
        <f>IF(ISBLANK(INDEX('Policy Characteristics'!G:G,MATCH($C1451,'Policy Characteristics'!$C:$C,0))),"",INDEX('Policy Characteristics'!G:G,MATCH($C1451,'Policy Characteristics'!$C:$C,0)))</f>
        <v>0.25</v>
      </c>
      <c r="N1451" s="233">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28"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1313</v>
      </c>
      <c r="E1452" s="88" t="s">
        <v>946</v>
      </c>
      <c r="F1452" t="s">
        <v>820</v>
      </c>
      <c r="G1452" s="88" t="s">
        <v>949</v>
      </c>
      <c r="H1452" s="15">
        <v>1094</v>
      </c>
      <c r="I1452" s="241" t="s">
        <v>44</v>
      </c>
      <c r="J1452" s="230"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3">
        <f>IF(ISBLANK(INDEX('Policy Characteristics'!F:F,MATCH($C1452,'Policy Characteristics'!$C:$C,0))),"",INDEX('Policy Characteristics'!F:F,MATCH($C1452,'Policy Characteristics'!$C:$C,0)))</f>
        <v>0</v>
      </c>
      <c r="M1452" s="233">
        <f>IF(ISBLANK(INDEX('Policy Characteristics'!G:G,MATCH($C1452,'Policy Characteristics'!$C:$C,0))),"",INDEX('Policy Characteristics'!G:G,MATCH($C1452,'Policy Characteristics'!$C:$C,0)))</f>
        <v>0.25</v>
      </c>
      <c r="N1452" s="233">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28"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1313</v>
      </c>
      <c r="E1453" s="88" t="s">
        <v>947</v>
      </c>
      <c r="F1453" t="s">
        <v>820</v>
      </c>
      <c r="G1453" s="88" t="s">
        <v>951</v>
      </c>
      <c r="H1453" s="15">
        <v>1095</v>
      </c>
      <c r="I1453" s="241" t="s">
        <v>43</v>
      </c>
      <c r="J1453" s="230"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3">
        <f>IF(ISBLANK(INDEX('Policy Characteristics'!F:F,MATCH($C1453,'Policy Characteristics'!$C:$C,0))),"",INDEX('Policy Characteristics'!F:F,MATCH($C1453,'Policy Characteristics'!$C:$C,0)))</f>
        <v>0</v>
      </c>
      <c r="M1453" s="233">
        <f>IF(ISBLANK(INDEX('Policy Characteristics'!G:G,MATCH($C1453,'Policy Characteristics'!$C:$C,0))),"",INDEX('Policy Characteristics'!G:G,MATCH($C1453,'Policy Characteristics'!$C:$C,0)))</f>
        <v>0.25</v>
      </c>
      <c r="N1453" s="233">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28"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1313</v>
      </c>
      <c r="E1454" s="88" t="s">
        <v>948</v>
      </c>
      <c r="F1454" t="s">
        <v>820</v>
      </c>
      <c r="G1454" s="88" t="s">
        <v>952</v>
      </c>
      <c r="H1454" s="15">
        <v>1096</v>
      </c>
      <c r="I1454" s="241" t="s">
        <v>43</v>
      </c>
      <c r="J1454" s="230"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3">
        <f>IF(ISBLANK(INDEX('Policy Characteristics'!F:F,MATCH($C1454,'Policy Characteristics'!$C:$C,0))),"",INDEX('Policy Characteristics'!F:F,MATCH($C1454,'Policy Characteristics'!$C:$C,0)))</f>
        <v>0</v>
      </c>
      <c r="M1454" s="233">
        <f>IF(ISBLANK(INDEX('Policy Characteristics'!G:G,MATCH($C1454,'Policy Characteristics'!$C:$C,0))),"",INDEX('Policy Characteristics'!G:G,MATCH($C1454,'Policy Characteristics'!$C:$C,0)))</f>
        <v>0.25</v>
      </c>
      <c r="N1454" s="233">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28"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1313</v>
      </c>
      <c r="E1455" s="88" t="s">
        <v>945</v>
      </c>
      <c r="F1455" t="s">
        <v>820</v>
      </c>
      <c r="G1455" s="88" t="s">
        <v>950</v>
      </c>
      <c r="H1455" s="15">
        <v>1097</v>
      </c>
      <c r="I1455" s="241" t="s">
        <v>44</v>
      </c>
      <c r="J1455" s="230"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3">
        <f>IF(ISBLANK(INDEX('Policy Characteristics'!F:F,MATCH($C1455,'Policy Characteristics'!$C:$C,0))),"",INDEX('Policy Characteristics'!F:F,MATCH($C1455,'Policy Characteristics'!$C:$C,0)))</f>
        <v>0</v>
      </c>
      <c r="M1455" s="233">
        <f>IF(ISBLANK(INDEX('Policy Characteristics'!G:G,MATCH($C1455,'Policy Characteristics'!$C:$C,0))),"",INDEX('Policy Characteristics'!G:G,MATCH($C1455,'Policy Characteristics'!$C:$C,0)))</f>
        <v>0.25</v>
      </c>
      <c r="N1455" s="233">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28"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1314</v>
      </c>
      <c r="E1456" s="88" t="s">
        <v>642</v>
      </c>
      <c r="F1456" t="s">
        <v>1276</v>
      </c>
      <c r="G1456" s="88" t="s">
        <v>648</v>
      </c>
      <c r="H1456" s="15">
        <v>1098</v>
      </c>
      <c r="I1456" s="241" t="s">
        <v>43</v>
      </c>
      <c r="J1456" s="230"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3">
        <f>IF(ISBLANK(INDEX('Policy Characteristics'!F:F,MATCH($C1456,'Policy Characteristics'!$C:$C,0))),"",INDEX('Policy Characteristics'!F:F,MATCH($C1456,'Policy Characteristics'!$C:$C,0)))</f>
        <v>0</v>
      </c>
      <c r="M1456" s="233">
        <f>IF(ISBLANK(INDEX('Policy Characteristics'!G:G,MATCH($C1456,'Policy Characteristics'!$C:$C,0))),"",INDEX('Policy Characteristics'!G:G,MATCH($C1456,'Policy Characteristics'!$C:$C,0)))</f>
        <v>0.25</v>
      </c>
      <c r="N1456" s="233">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28"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1314</v>
      </c>
      <c r="E1457" s="88" t="s">
        <v>643</v>
      </c>
      <c r="F1457" t="s">
        <v>1276</v>
      </c>
      <c r="G1457" s="88" t="s">
        <v>651</v>
      </c>
      <c r="H1457" s="15">
        <v>1099</v>
      </c>
      <c r="I1457" s="241" t="s">
        <v>43</v>
      </c>
      <c r="J1457" s="230"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3">
        <f>IF(ISBLANK(INDEX('Policy Characteristics'!F:F,MATCH($C1457,'Policy Characteristics'!$C:$C,0))),"",INDEX('Policy Characteristics'!F:F,MATCH($C1457,'Policy Characteristics'!$C:$C,0)))</f>
        <v>0</v>
      </c>
      <c r="M1457" s="233">
        <f>IF(ISBLANK(INDEX('Policy Characteristics'!G:G,MATCH($C1457,'Policy Characteristics'!$C:$C,0))),"",INDEX('Policy Characteristics'!G:G,MATCH($C1457,'Policy Characteristics'!$C:$C,0)))</f>
        <v>0.25</v>
      </c>
      <c r="N1457" s="233">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28"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1314</v>
      </c>
      <c r="E1458" s="88" t="s">
        <v>644</v>
      </c>
      <c r="F1458" t="s">
        <v>1276</v>
      </c>
      <c r="G1458" s="88" t="s">
        <v>652</v>
      </c>
      <c r="H1458" s="15">
        <v>1100</v>
      </c>
      <c r="I1458" s="241" t="s">
        <v>43</v>
      </c>
      <c r="J1458" s="230"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3">
        <f>IF(ISBLANK(INDEX('Policy Characteristics'!F:F,MATCH($C1458,'Policy Characteristics'!$C:$C,0))),"",INDEX('Policy Characteristics'!F:F,MATCH($C1458,'Policy Characteristics'!$C:$C,0)))</f>
        <v>0</v>
      </c>
      <c r="M1458" s="233">
        <f>IF(ISBLANK(INDEX('Policy Characteristics'!G:G,MATCH($C1458,'Policy Characteristics'!$C:$C,0))),"",INDEX('Policy Characteristics'!G:G,MATCH($C1458,'Policy Characteristics'!$C:$C,0)))</f>
        <v>0.25</v>
      </c>
      <c r="N1458" s="233">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28"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1314</v>
      </c>
      <c r="E1459" s="88" t="s">
        <v>645</v>
      </c>
      <c r="F1459" t="s">
        <v>1276</v>
      </c>
      <c r="G1459" s="88" t="s">
        <v>649</v>
      </c>
      <c r="H1459" s="15">
        <v>1101</v>
      </c>
      <c r="I1459" s="241" t="s">
        <v>44</v>
      </c>
      <c r="J1459" s="230"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3">
        <f>IF(ISBLANK(INDEX('Policy Characteristics'!F:F,MATCH($C1459,'Policy Characteristics'!$C:$C,0))),"",INDEX('Policy Characteristics'!F:F,MATCH($C1459,'Policy Characteristics'!$C:$C,0)))</f>
        <v>0</v>
      </c>
      <c r="M1459" s="233">
        <f>IF(ISBLANK(INDEX('Policy Characteristics'!G:G,MATCH($C1459,'Policy Characteristics'!$C:$C,0))),"",INDEX('Policy Characteristics'!G:G,MATCH($C1459,'Policy Characteristics'!$C:$C,0)))</f>
        <v>0.25</v>
      </c>
      <c r="N1459" s="233">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28"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1314</v>
      </c>
      <c r="E1460" s="88" t="s">
        <v>646</v>
      </c>
      <c r="F1460" t="s">
        <v>1276</v>
      </c>
      <c r="G1460" s="88" t="s">
        <v>650</v>
      </c>
      <c r="H1460" s="15">
        <v>1102</v>
      </c>
      <c r="I1460" s="241" t="s">
        <v>43</v>
      </c>
      <c r="J1460" s="230"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3">
        <f>IF(ISBLANK(INDEX('Policy Characteristics'!F:F,MATCH($C1460,'Policy Characteristics'!$C:$C,0))),"",INDEX('Policy Characteristics'!F:F,MATCH($C1460,'Policy Characteristics'!$C:$C,0)))</f>
        <v>0</v>
      </c>
      <c r="M1460" s="233">
        <f>IF(ISBLANK(INDEX('Policy Characteristics'!G:G,MATCH($C1460,'Policy Characteristics'!$C:$C,0))),"",INDEX('Policy Characteristics'!G:G,MATCH($C1460,'Policy Characteristics'!$C:$C,0)))</f>
        <v>0.25</v>
      </c>
      <c r="N1460" s="233">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28"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1314</v>
      </c>
      <c r="E1461" s="88" t="s">
        <v>647</v>
      </c>
      <c r="F1461" t="s">
        <v>1276</v>
      </c>
      <c r="G1461" s="88" t="s">
        <v>653</v>
      </c>
      <c r="H1461" s="15">
        <v>1103</v>
      </c>
      <c r="I1461" s="241" t="s">
        <v>44</v>
      </c>
      <c r="J1461" s="230"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3">
        <f>IF(ISBLANK(INDEX('Policy Characteristics'!F:F,MATCH($C1461,'Policy Characteristics'!$C:$C,0))),"",INDEX('Policy Characteristics'!F:F,MATCH($C1461,'Policy Characteristics'!$C:$C,0)))</f>
        <v>0</v>
      </c>
      <c r="M1461" s="233">
        <f>IF(ISBLANK(INDEX('Policy Characteristics'!G:G,MATCH($C1461,'Policy Characteristics'!$C:$C,0))),"",INDEX('Policy Characteristics'!G:G,MATCH($C1461,'Policy Characteristics'!$C:$C,0)))</f>
        <v>0.25</v>
      </c>
      <c r="N1461" s="233">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28"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1314</v>
      </c>
      <c r="E1462" s="88" t="s">
        <v>946</v>
      </c>
      <c r="F1462" t="s">
        <v>1276</v>
      </c>
      <c r="G1462" s="88" t="s">
        <v>949</v>
      </c>
      <c r="H1462" s="15">
        <v>1104</v>
      </c>
      <c r="I1462" s="241" t="s">
        <v>44</v>
      </c>
      <c r="J1462" s="230"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3">
        <f>IF(ISBLANK(INDEX('Policy Characteristics'!F:F,MATCH($C1462,'Policy Characteristics'!$C:$C,0))),"",INDEX('Policy Characteristics'!F:F,MATCH($C1462,'Policy Characteristics'!$C:$C,0)))</f>
        <v>0</v>
      </c>
      <c r="M1462" s="233">
        <f>IF(ISBLANK(INDEX('Policy Characteristics'!G:G,MATCH($C1462,'Policy Characteristics'!$C:$C,0))),"",INDEX('Policy Characteristics'!G:G,MATCH($C1462,'Policy Characteristics'!$C:$C,0)))</f>
        <v>0.25</v>
      </c>
      <c r="N1462" s="233">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28"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1314</v>
      </c>
      <c r="E1463" s="88" t="s">
        <v>947</v>
      </c>
      <c r="F1463" t="s">
        <v>1276</v>
      </c>
      <c r="G1463" s="88" t="s">
        <v>951</v>
      </c>
      <c r="H1463" s="15">
        <v>1105</v>
      </c>
      <c r="I1463" s="241" t="s">
        <v>43</v>
      </c>
      <c r="J1463" s="230"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3">
        <f>IF(ISBLANK(INDEX('Policy Characteristics'!F:F,MATCH($C1463,'Policy Characteristics'!$C:$C,0))),"",INDEX('Policy Characteristics'!F:F,MATCH($C1463,'Policy Characteristics'!$C:$C,0)))</f>
        <v>0</v>
      </c>
      <c r="M1463" s="233">
        <f>IF(ISBLANK(INDEX('Policy Characteristics'!G:G,MATCH($C1463,'Policy Characteristics'!$C:$C,0))),"",INDEX('Policy Characteristics'!G:G,MATCH($C1463,'Policy Characteristics'!$C:$C,0)))</f>
        <v>0.25</v>
      </c>
      <c r="N1463" s="233">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28"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1314</v>
      </c>
      <c r="E1464" s="88" t="s">
        <v>948</v>
      </c>
      <c r="F1464" t="s">
        <v>1276</v>
      </c>
      <c r="G1464" s="88" t="s">
        <v>952</v>
      </c>
      <c r="H1464" s="15">
        <v>1106</v>
      </c>
      <c r="I1464" s="241" t="s">
        <v>43</v>
      </c>
      <c r="J1464" s="230"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3">
        <f>IF(ISBLANK(INDEX('Policy Characteristics'!F:F,MATCH($C1464,'Policy Characteristics'!$C:$C,0))),"",INDEX('Policy Characteristics'!F:F,MATCH($C1464,'Policy Characteristics'!$C:$C,0)))</f>
        <v>0</v>
      </c>
      <c r="M1464" s="233">
        <f>IF(ISBLANK(INDEX('Policy Characteristics'!G:G,MATCH($C1464,'Policy Characteristics'!$C:$C,0))),"",INDEX('Policy Characteristics'!G:G,MATCH($C1464,'Policy Characteristics'!$C:$C,0)))</f>
        <v>0.25</v>
      </c>
      <c r="N1464" s="233">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28"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1314</v>
      </c>
      <c r="E1465" s="88" t="s">
        <v>945</v>
      </c>
      <c r="F1465" t="s">
        <v>1276</v>
      </c>
      <c r="G1465" s="88" t="s">
        <v>950</v>
      </c>
      <c r="H1465" s="15">
        <v>1107</v>
      </c>
      <c r="I1465" s="241" t="s">
        <v>44</v>
      </c>
      <c r="J1465" s="230"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3">
        <f>IF(ISBLANK(INDEX('Policy Characteristics'!F:F,MATCH($C1465,'Policy Characteristics'!$C:$C,0))),"",INDEX('Policy Characteristics'!F:F,MATCH($C1465,'Policy Characteristics'!$C:$C,0)))</f>
        <v>0</v>
      </c>
      <c r="M1465" s="233">
        <f>IF(ISBLANK(INDEX('Policy Characteristics'!G:G,MATCH($C1465,'Policy Characteristics'!$C:$C,0))),"",INDEX('Policy Characteristics'!G:G,MATCH($C1465,'Policy Characteristics'!$C:$C,0)))</f>
        <v>0.25</v>
      </c>
      <c r="N1465" s="233">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28"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1315</v>
      </c>
      <c r="E1466" s="88" t="s">
        <v>642</v>
      </c>
      <c r="F1466" t="s">
        <v>1277</v>
      </c>
      <c r="G1466" s="88" t="s">
        <v>648</v>
      </c>
      <c r="H1466" s="15">
        <v>1108</v>
      </c>
      <c r="I1466" s="241" t="s">
        <v>43</v>
      </c>
      <c r="J1466" s="230"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3">
        <f>IF(ISBLANK(INDEX('Policy Characteristics'!F:F,MATCH($C1466,'Policy Characteristics'!$C:$C,0))),"",INDEX('Policy Characteristics'!F:F,MATCH($C1466,'Policy Characteristics'!$C:$C,0)))</f>
        <v>0</v>
      </c>
      <c r="M1466" s="233">
        <f>IF(ISBLANK(INDEX('Policy Characteristics'!G:G,MATCH($C1466,'Policy Characteristics'!$C:$C,0))),"",INDEX('Policy Characteristics'!G:G,MATCH($C1466,'Policy Characteristics'!$C:$C,0)))</f>
        <v>0.25</v>
      </c>
      <c r="N1466" s="233">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28"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1315</v>
      </c>
      <c r="E1467" s="88" t="s">
        <v>643</v>
      </c>
      <c r="F1467" t="s">
        <v>1277</v>
      </c>
      <c r="G1467" s="88" t="s">
        <v>651</v>
      </c>
      <c r="H1467" s="15">
        <v>1109</v>
      </c>
      <c r="I1467" s="241" t="s">
        <v>44</v>
      </c>
      <c r="J1467" s="230"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3">
        <f>IF(ISBLANK(INDEX('Policy Characteristics'!F:F,MATCH($C1467,'Policy Characteristics'!$C:$C,0))),"",INDEX('Policy Characteristics'!F:F,MATCH($C1467,'Policy Characteristics'!$C:$C,0)))</f>
        <v>0</v>
      </c>
      <c r="M1467" s="233">
        <f>IF(ISBLANK(INDEX('Policy Characteristics'!G:G,MATCH($C1467,'Policy Characteristics'!$C:$C,0))),"",INDEX('Policy Characteristics'!G:G,MATCH($C1467,'Policy Characteristics'!$C:$C,0)))</f>
        <v>0.25</v>
      </c>
      <c r="N1467" s="233">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28"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1315</v>
      </c>
      <c r="E1468" s="88" t="s">
        <v>644</v>
      </c>
      <c r="F1468" t="s">
        <v>1277</v>
      </c>
      <c r="G1468" s="88" t="s">
        <v>652</v>
      </c>
      <c r="H1468" s="15">
        <v>1110</v>
      </c>
      <c r="I1468" s="241" t="s">
        <v>43</v>
      </c>
      <c r="J1468" s="230"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3">
        <f>IF(ISBLANK(INDEX('Policy Characteristics'!F:F,MATCH($C1468,'Policy Characteristics'!$C:$C,0))),"",INDEX('Policy Characteristics'!F:F,MATCH($C1468,'Policy Characteristics'!$C:$C,0)))</f>
        <v>0</v>
      </c>
      <c r="M1468" s="233">
        <f>IF(ISBLANK(INDEX('Policy Characteristics'!G:G,MATCH($C1468,'Policy Characteristics'!$C:$C,0))),"",INDEX('Policy Characteristics'!G:G,MATCH($C1468,'Policy Characteristics'!$C:$C,0)))</f>
        <v>0.25</v>
      </c>
      <c r="N1468" s="233">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28"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1315</v>
      </c>
      <c r="E1469" s="88" t="s">
        <v>645</v>
      </c>
      <c r="F1469" t="s">
        <v>1277</v>
      </c>
      <c r="G1469" s="88" t="s">
        <v>649</v>
      </c>
      <c r="H1469" s="15">
        <v>1111</v>
      </c>
      <c r="I1469" s="241" t="s">
        <v>44</v>
      </c>
      <c r="J1469" s="230"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3">
        <f>IF(ISBLANK(INDEX('Policy Characteristics'!F:F,MATCH($C1469,'Policy Characteristics'!$C:$C,0))),"",INDEX('Policy Characteristics'!F:F,MATCH($C1469,'Policy Characteristics'!$C:$C,0)))</f>
        <v>0</v>
      </c>
      <c r="M1469" s="233">
        <f>IF(ISBLANK(INDEX('Policy Characteristics'!G:G,MATCH($C1469,'Policy Characteristics'!$C:$C,0))),"",INDEX('Policy Characteristics'!G:G,MATCH($C1469,'Policy Characteristics'!$C:$C,0)))</f>
        <v>0.25</v>
      </c>
      <c r="N1469" s="233">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28"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1315</v>
      </c>
      <c r="E1470" s="88" t="s">
        <v>646</v>
      </c>
      <c r="F1470" t="s">
        <v>1277</v>
      </c>
      <c r="G1470" s="88" t="s">
        <v>650</v>
      </c>
      <c r="H1470" s="15">
        <v>1112</v>
      </c>
      <c r="I1470" s="241" t="s">
        <v>43</v>
      </c>
      <c r="J1470" s="230"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3">
        <f>IF(ISBLANK(INDEX('Policy Characteristics'!F:F,MATCH($C1470,'Policy Characteristics'!$C:$C,0))),"",INDEX('Policy Characteristics'!F:F,MATCH($C1470,'Policy Characteristics'!$C:$C,0)))</f>
        <v>0</v>
      </c>
      <c r="M1470" s="233">
        <f>IF(ISBLANK(INDEX('Policy Characteristics'!G:G,MATCH($C1470,'Policy Characteristics'!$C:$C,0))),"",INDEX('Policy Characteristics'!G:G,MATCH($C1470,'Policy Characteristics'!$C:$C,0)))</f>
        <v>0.25</v>
      </c>
      <c r="N1470" s="233">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28"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1315</v>
      </c>
      <c r="E1471" s="88" t="s">
        <v>647</v>
      </c>
      <c r="F1471" t="s">
        <v>1277</v>
      </c>
      <c r="G1471" s="88" t="s">
        <v>653</v>
      </c>
      <c r="H1471" s="15">
        <v>1113</v>
      </c>
      <c r="I1471" s="241" t="s">
        <v>44</v>
      </c>
      <c r="J1471" s="230"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3">
        <f>IF(ISBLANK(INDEX('Policy Characteristics'!F:F,MATCH($C1471,'Policy Characteristics'!$C:$C,0))),"",INDEX('Policy Characteristics'!F:F,MATCH($C1471,'Policy Characteristics'!$C:$C,0)))</f>
        <v>0</v>
      </c>
      <c r="M1471" s="233">
        <f>IF(ISBLANK(INDEX('Policy Characteristics'!G:G,MATCH($C1471,'Policy Characteristics'!$C:$C,0))),"",INDEX('Policy Characteristics'!G:G,MATCH($C1471,'Policy Characteristics'!$C:$C,0)))</f>
        <v>0.25</v>
      </c>
      <c r="N1471" s="233">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28"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1315</v>
      </c>
      <c r="E1472" s="88" t="s">
        <v>946</v>
      </c>
      <c r="F1472" t="s">
        <v>1277</v>
      </c>
      <c r="G1472" s="88" t="s">
        <v>949</v>
      </c>
      <c r="H1472" s="15">
        <v>1114</v>
      </c>
      <c r="I1472" s="241" t="s">
        <v>44</v>
      </c>
      <c r="J1472" s="230"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3">
        <f>IF(ISBLANK(INDEX('Policy Characteristics'!F:F,MATCH($C1472,'Policy Characteristics'!$C:$C,0))),"",INDEX('Policy Characteristics'!F:F,MATCH($C1472,'Policy Characteristics'!$C:$C,0)))</f>
        <v>0</v>
      </c>
      <c r="M1472" s="233">
        <f>IF(ISBLANK(INDEX('Policy Characteristics'!G:G,MATCH($C1472,'Policy Characteristics'!$C:$C,0))),"",INDEX('Policy Characteristics'!G:G,MATCH($C1472,'Policy Characteristics'!$C:$C,0)))</f>
        <v>0.25</v>
      </c>
      <c r="N1472" s="233">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28"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1315</v>
      </c>
      <c r="E1473" s="88" t="s">
        <v>947</v>
      </c>
      <c r="F1473" t="s">
        <v>1277</v>
      </c>
      <c r="G1473" s="88" t="s">
        <v>951</v>
      </c>
      <c r="H1473" s="15">
        <v>1115</v>
      </c>
      <c r="I1473" s="241" t="s">
        <v>44</v>
      </c>
      <c r="J1473" s="230"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3">
        <f>IF(ISBLANK(INDEX('Policy Characteristics'!F:F,MATCH($C1473,'Policy Characteristics'!$C:$C,0))),"",INDEX('Policy Characteristics'!F:F,MATCH($C1473,'Policy Characteristics'!$C:$C,0)))</f>
        <v>0</v>
      </c>
      <c r="M1473" s="233">
        <f>IF(ISBLANK(INDEX('Policy Characteristics'!G:G,MATCH($C1473,'Policy Characteristics'!$C:$C,0))),"",INDEX('Policy Characteristics'!G:G,MATCH($C1473,'Policy Characteristics'!$C:$C,0)))</f>
        <v>0.25</v>
      </c>
      <c r="N1473" s="233">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28"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1315</v>
      </c>
      <c r="E1474" s="88" t="s">
        <v>948</v>
      </c>
      <c r="F1474" t="s">
        <v>1277</v>
      </c>
      <c r="G1474" s="88" t="s">
        <v>952</v>
      </c>
      <c r="H1474" s="15">
        <v>1116</v>
      </c>
      <c r="I1474" s="241" t="s">
        <v>43</v>
      </c>
      <c r="J1474" s="230"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3">
        <f>IF(ISBLANK(INDEX('Policy Characteristics'!F:F,MATCH($C1474,'Policy Characteristics'!$C:$C,0))),"",INDEX('Policy Characteristics'!F:F,MATCH($C1474,'Policy Characteristics'!$C:$C,0)))</f>
        <v>0</v>
      </c>
      <c r="M1474" s="233">
        <f>IF(ISBLANK(INDEX('Policy Characteristics'!G:G,MATCH($C1474,'Policy Characteristics'!$C:$C,0))),"",INDEX('Policy Characteristics'!G:G,MATCH($C1474,'Policy Characteristics'!$C:$C,0)))</f>
        <v>0.25</v>
      </c>
      <c r="N1474" s="233">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28"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1315</v>
      </c>
      <c r="E1475" s="88" t="s">
        <v>945</v>
      </c>
      <c r="F1475" t="s">
        <v>1277</v>
      </c>
      <c r="G1475" s="88" t="s">
        <v>950</v>
      </c>
      <c r="H1475" s="15">
        <v>1117</v>
      </c>
      <c r="I1475" s="241" t="s">
        <v>44</v>
      </c>
      <c r="J1475" s="230"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3">
        <f>IF(ISBLANK(INDEX('Policy Characteristics'!F:F,MATCH($C1475,'Policy Characteristics'!$C:$C,0))),"",INDEX('Policy Characteristics'!F:F,MATCH($C1475,'Policy Characteristics'!$C:$C,0)))</f>
        <v>0</v>
      </c>
      <c r="M1475" s="233">
        <f>IF(ISBLANK(INDEX('Policy Characteristics'!G:G,MATCH($C1475,'Policy Characteristics'!$C:$C,0))),"",INDEX('Policy Characteristics'!G:G,MATCH($C1475,'Policy Characteristics'!$C:$C,0)))</f>
        <v>0.25</v>
      </c>
      <c r="N1475" s="233">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28"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1316</v>
      </c>
      <c r="E1476" s="88" t="s">
        <v>642</v>
      </c>
      <c r="F1476" t="s">
        <v>1278</v>
      </c>
      <c r="G1476" s="88" t="s">
        <v>648</v>
      </c>
      <c r="H1476" s="15">
        <v>1118</v>
      </c>
      <c r="I1476" s="241" t="s">
        <v>43</v>
      </c>
      <c r="J1476" s="230"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3">
        <f>IF(ISBLANK(INDEX('Policy Characteristics'!F:F,MATCH($C1476,'Policy Characteristics'!$C:$C,0))),"",INDEX('Policy Characteristics'!F:F,MATCH($C1476,'Policy Characteristics'!$C:$C,0)))</f>
        <v>0</v>
      </c>
      <c r="M1476" s="233">
        <f>IF(ISBLANK(INDEX('Policy Characteristics'!G:G,MATCH($C1476,'Policy Characteristics'!$C:$C,0))),"",INDEX('Policy Characteristics'!G:G,MATCH($C1476,'Policy Characteristics'!$C:$C,0)))</f>
        <v>0.25</v>
      </c>
      <c r="N1476" s="233">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28"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1316</v>
      </c>
      <c r="E1477" s="88" t="s">
        <v>643</v>
      </c>
      <c r="F1477" t="s">
        <v>1278</v>
      </c>
      <c r="G1477" s="88" t="s">
        <v>651</v>
      </c>
      <c r="H1477" s="15">
        <v>1119</v>
      </c>
      <c r="I1477" s="241" t="s">
        <v>44</v>
      </c>
      <c r="J1477" s="230"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3">
        <f>IF(ISBLANK(INDEX('Policy Characteristics'!F:F,MATCH($C1477,'Policy Characteristics'!$C:$C,0))),"",INDEX('Policy Characteristics'!F:F,MATCH($C1477,'Policy Characteristics'!$C:$C,0)))</f>
        <v>0</v>
      </c>
      <c r="M1477" s="233">
        <f>IF(ISBLANK(INDEX('Policy Characteristics'!G:G,MATCH($C1477,'Policy Characteristics'!$C:$C,0))),"",INDEX('Policy Characteristics'!G:G,MATCH($C1477,'Policy Characteristics'!$C:$C,0)))</f>
        <v>0.25</v>
      </c>
      <c r="N1477" s="233">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28"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1316</v>
      </c>
      <c r="E1478" s="88" t="s">
        <v>644</v>
      </c>
      <c r="F1478" t="s">
        <v>1278</v>
      </c>
      <c r="G1478" s="88" t="s">
        <v>652</v>
      </c>
      <c r="H1478" s="15">
        <v>1120</v>
      </c>
      <c r="I1478" s="241" t="s">
        <v>43</v>
      </c>
      <c r="J1478" s="230"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3">
        <f>IF(ISBLANK(INDEX('Policy Characteristics'!F:F,MATCH($C1478,'Policy Characteristics'!$C:$C,0))),"",INDEX('Policy Characteristics'!F:F,MATCH($C1478,'Policy Characteristics'!$C:$C,0)))</f>
        <v>0</v>
      </c>
      <c r="M1478" s="233">
        <f>IF(ISBLANK(INDEX('Policy Characteristics'!G:G,MATCH($C1478,'Policy Characteristics'!$C:$C,0))),"",INDEX('Policy Characteristics'!G:G,MATCH($C1478,'Policy Characteristics'!$C:$C,0)))</f>
        <v>0.25</v>
      </c>
      <c r="N1478" s="233">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28"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1316</v>
      </c>
      <c r="E1479" s="88" t="s">
        <v>645</v>
      </c>
      <c r="F1479" t="s">
        <v>1278</v>
      </c>
      <c r="G1479" s="88" t="s">
        <v>649</v>
      </c>
      <c r="H1479" s="15">
        <v>1121</v>
      </c>
      <c r="I1479" s="241" t="s">
        <v>44</v>
      </c>
      <c r="J1479" s="230"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3">
        <f>IF(ISBLANK(INDEX('Policy Characteristics'!F:F,MATCH($C1479,'Policy Characteristics'!$C:$C,0))),"",INDEX('Policy Characteristics'!F:F,MATCH($C1479,'Policy Characteristics'!$C:$C,0)))</f>
        <v>0</v>
      </c>
      <c r="M1479" s="233">
        <f>IF(ISBLANK(INDEX('Policy Characteristics'!G:G,MATCH($C1479,'Policy Characteristics'!$C:$C,0))),"",INDEX('Policy Characteristics'!G:G,MATCH($C1479,'Policy Characteristics'!$C:$C,0)))</f>
        <v>0.25</v>
      </c>
      <c r="N1479" s="233">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28"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1316</v>
      </c>
      <c r="E1480" s="88" t="s">
        <v>646</v>
      </c>
      <c r="F1480" t="s">
        <v>1278</v>
      </c>
      <c r="G1480" s="88" t="s">
        <v>650</v>
      </c>
      <c r="H1480" s="15">
        <v>1122</v>
      </c>
      <c r="I1480" s="241" t="s">
        <v>43</v>
      </c>
      <c r="J1480" s="230"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3">
        <f>IF(ISBLANK(INDEX('Policy Characteristics'!F:F,MATCH($C1480,'Policy Characteristics'!$C:$C,0))),"",INDEX('Policy Characteristics'!F:F,MATCH($C1480,'Policy Characteristics'!$C:$C,0)))</f>
        <v>0</v>
      </c>
      <c r="M1480" s="233">
        <f>IF(ISBLANK(INDEX('Policy Characteristics'!G:G,MATCH($C1480,'Policy Characteristics'!$C:$C,0))),"",INDEX('Policy Characteristics'!G:G,MATCH($C1480,'Policy Characteristics'!$C:$C,0)))</f>
        <v>0.25</v>
      </c>
      <c r="N1480" s="233">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28"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1316</v>
      </c>
      <c r="E1481" s="88" t="s">
        <v>647</v>
      </c>
      <c r="F1481" t="s">
        <v>1278</v>
      </c>
      <c r="G1481" s="88" t="s">
        <v>653</v>
      </c>
      <c r="H1481" s="15">
        <v>1123</v>
      </c>
      <c r="I1481" s="241" t="s">
        <v>44</v>
      </c>
      <c r="J1481" s="230"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3">
        <f>IF(ISBLANK(INDEX('Policy Characteristics'!F:F,MATCH($C1481,'Policy Characteristics'!$C:$C,0))),"",INDEX('Policy Characteristics'!F:F,MATCH($C1481,'Policy Characteristics'!$C:$C,0)))</f>
        <v>0</v>
      </c>
      <c r="M1481" s="233">
        <f>IF(ISBLANK(INDEX('Policy Characteristics'!G:G,MATCH($C1481,'Policy Characteristics'!$C:$C,0))),"",INDEX('Policy Characteristics'!G:G,MATCH($C1481,'Policy Characteristics'!$C:$C,0)))</f>
        <v>0.25</v>
      </c>
      <c r="N1481" s="233">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28"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1316</v>
      </c>
      <c r="E1482" s="88" t="s">
        <v>946</v>
      </c>
      <c r="F1482" t="s">
        <v>1278</v>
      </c>
      <c r="G1482" s="88" t="s">
        <v>949</v>
      </c>
      <c r="H1482" s="15">
        <v>1124</v>
      </c>
      <c r="I1482" s="241" t="s">
        <v>44</v>
      </c>
      <c r="J1482" s="230"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3">
        <f>IF(ISBLANK(INDEX('Policy Characteristics'!F:F,MATCH($C1482,'Policy Characteristics'!$C:$C,0))),"",INDEX('Policy Characteristics'!F:F,MATCH($C1482,'Policy Characteristics'!$C:$C,0)))</f>
        <v>0</v>
      </c>
      <c r="M1482" s="233">
        <f>IF(ISBLANK(INDEX('Policy Characteristics'!G:G,MATCH($C1482,'Policy Characteristics'!$C:$C,0))),"",INDEX('Policy Characteristics'!G:G,MATCH($C1482,'Policy Characteristics'!$C:$C,0)))</f>
        <v>0.25</v>
      </c>
      <c r="N1482" s="233">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28"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1316</v>
      </c>
      <c r="E1483" s="88" t="s">
        <v>947</v>
      </c>
      <c r="F1483" t="s">
        <v>1278</v>
      </c>
      <c r="G1483" s="88" t="s">
        <v>951</v>
      </c>
      <c r="H1483" s="15">
        <v>1125</v>
      </c>
      <c r="I1483" s="241" t="s">
        <v>44</v>
      </c>
      <c r="J1483" s="230"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3">
        <f>IF(ISBLANK(INDEX('Policy Characteristics'!F:F,MATCH($C1483,'Policy Characteristics'!$C:$C,0))),"",INDEX('Policy Characteristics'!F:F,MATCH($C1483,'Policy Characteristics'!$C:$C,0)))</f>
        <v>0</v>
      </c>
      <c r="M1483" s="233">
        <f>IF(ISBLANK(INDEX('Policy Characteristics'!G:G,MATCH($C1483,'Policy Characteristics'!$C:$C,0))),"",INDEX('Policy Characteristics'!G:G,MATCH($C1483,'Policy Characteristics'!$C:$C,0)))</f>
        <v>0.25</v>
      </c>
      <c r="N1483" s="233">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28"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1316</v>
      </c>
      <c r="E1484" s="88" t="s">
        <v>948</v>
      </c>
      <c r="F1484" t="s">
        <v>1278</v>
      </c>
      <c r="G1484" s="88" t="s">
        <v>952</v>
      </c>
      <c r="H1484" s="15">
        <v>1126</v>
      </c>
      <c r="I1484" s="241" t="s">
        <v>43</v>
      </c>
      <c r="J1484" s="230"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3">
        <f>IF(ISBLANK(INDEX('Policy Characteristics'!F:F,MATCH($C1484,'Policy Characteristics'!$C:$C,0))),"",INDEX('Policy Characteristics'!F:F,MATCH($C1484,'Policy Characteristics'!$C:$C,0)))</f>
        <v>0</v>
      </c>
      <c r="M1484" s="233">
        <f>IF(ISBLANK(INDEX('Policy Characteristics'!G:G,MATCH($C1484,'Policy Characteristics'!$C:$C,0))),"",INDEX('Policy Characteristics'!G:G,MATCH($C1484,'Policy Characteristics'!$C:$C,0)))</f>
        <v>0.25</v>
      </c>
      <c r="N1484" s="233">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28"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1316</v>
      </c>
      <c r="E1485" s="88" t="s">
        <v>945</v>
      </c>
      <c r="F1485" t="s">
        <v>1278</v>
      </c>
      <c r="G1485" s="88" t="s">
        <v>950</v>
      </c>
      <c r="H1485" s="15">
        <v>1127</v>
      </c>
      <c r="I1485" s="241" t="s">
        <v>44</v>
      </c>
      <c r="J1485" s="230"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3">
        <f>IF(ISBLANK(INDEX('Policy Characteristics'!F:F,MATCH($C1485,'Policy Characteristics'!$C:$C,0))),"",INDEX('Policy Characteristics'!F:F,MATCH($C1485,'Policy Characteristics'!$C:$C,0)))</f>
        <v>0</v>
      </c>
      <c r="M1485" s="233">
        <f>IF(ISBLANK(INDEX('Policy Characteristics'!G:G,MATCH($C1485,'Policy Characteristics'!$C:$C,0))),"",INDEX('Policy Characteristics'!G:G,MATCH($C1485,'Policy Characteristics'!$C:$C,0)))</f>
        <v>0.25</v>
      </c>
      <c r="N1485" s="233">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28"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1317</v>
      </c>
      <c r="E1486" s="88" t="s">
        <v>642</v>
      </c>
      <c r="F1486" t="s">
        <v>1279</v>
      </c>
      <c r="G1486" s="88" t="s">
        <v>648</v>
      </c>
      <c r="H1486" s="15">
        <v>1128</v>
      </c>
      <c r="I1486" s="241" t="s">
        <v>43</v>
      </c>
      <c r="J1486" s="230"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3">
        <f>IF(ISBLANK(INDEX('Policy Characteristics'!F:F,MATCH($C1486,'Policy Characteristics'!$C:$C,0))),"",INDEX('Policy Characteristics'!F:F,MATCH($C1486,'Policy Characteristics'!$C:$C,0)))</f>
        <v>0</v>
      </c>
      <c r="M1486" s="233">
        <f>IF(ISBLANK(INDEX('Policy Characteristics'!G:G,MATCH($C1486,'Policy Characteristics'!$C:$C,0))),"",INDEX('Policy Characteristics'!G:G,MATCH($C1486,'Policy Characteristics'!$C:$C,0)))</f>
        <v>0.25</v>
      </c>
      <c r="N1486" s="233">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28"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1317</v>
      </c>
      <c r="E1487" s="88" t="s">
        <v>643</v>
      </c>
      <c r="F1487" t="s">
        <v>1279</v>
      </c>
      <c r="G1487" s="88" t="s">
        <v>651</v>
      </c>
      <c r="H1487" s="15">
        <v>1129</v>
      </c>
      <c r="I1487" s="241" t="s">
        <v>44</v>
      </c>
      <c r="J1487" s="230"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3">
        <f>IF(ISBLANK(INDEX('Policy Characteristics'!F:F,MATCH($C1487,'Policy Characteristics'!$C:$C,0))),"",INDEX('Policy Characteristics'!F:F,MATCH($C1487,'Policy Characteristics'!$C:$C,0)))</f>
        <v>0</v>
      </c>
      <c r="M1487" s="233">
        <f>IF(ISBLANK(INDEX('Policy Characteristics'!G:G,MATCH($C1487,'Policy Characteristics'!$C:$C,0))),"",INDEX('Policy Characteristics'!G:G,MATCH($C1487,'Policy Characteristics'!$C:$C,0)))</f>
        <v>0.25</v>
      </c>
      <c r="N1487" s="233">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28"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1317</v>
      </c>
      <c r="E1488" s="88" t="s">
        <v>644</v>
      </c>
      <c r="F1488" t="s">
        <v>1279</v>
      </c>
      <c r="G1488" s="88" t="s">
        <v>652</v>
      </c>
      <c r="H1488" s="15">
        <v>1130</v>
      </c>
      <c r="I1488" s="241" t="s">
        <v>43</v>
      </c>
      <c r="J1488" s="230"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3">
        <f>IF(ISBLANK(INDEX('Policy Characteristics'!F:F,MATCH($C1488,'Policy Characteristics'!$C:$C,0))),"",INDEX('Policy Characteristics'!F:F,MATCH($C1488,'Policy Characteristics'!$C:$C,0)))</f>
        <v>0</v>
      </c>
      <c r="M1488" s="233">
        <f>IF(ISBLANK(INDEX('Policy Characteristics'!G:G,MATCH($C1488,'Policy Characteristics'!$C:$C,0))),"",INDEX('Policy Characteristics'!G:G,MATCH($C1488,'Policy Characteristics'!$C:$C,0)))</f>
        <v>0.25</v>
      </c>
      <c r="N1488" s="233">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28"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1317</v>
      </c>
      <c r="E1489" s="88" t="s">
        <v>645</v>
      </c>
      <c r="F1489" t="s">
        <v>1279</v>
      </c>
      <c r="G1489" s="88" t="s">
        <v>649</v>
      </c>
      <c r="H1489" s="15">
        <v>1131</v>
      </c>
      <c r="I1489" s="241" t="s">
        <v>44</v>
      </c>
      <c r="J1489" s="230"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3">
        <f>IF(ISBLANK(INDEX('Policy Characteristics'!F:F,MATCH($C1489,'Policy Characteristics'!$C:$C,0))),"",INDEX('Policy Characteristics'!F:F,MATCH($C1489,'Policy Characteristics'!$C:$C,0)))</f>
        <v>0</v>
      </c>
      <c r="M1489" s="233">
        <f>IF(ISBLANK(INDEX('Policy Characteristics'!G:G,MATCH($C1489,'Policy Characteristics'!$C:$C,0))),"",INDEX('Policy Characteristics'!G:G,MATCH($C1489,'Policy Characteristics'!$C:$C,0)))</f>
        <v>0.25</v>
      </c>
      <c r="N1489" s="233">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28"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1317</v>
      </c>
      <c r="E1490" s="88" t="s">
        <v>646</v>
      </c>
      <c r="F1490" t="s">
        <v>1279</v>
      </c>
      <c r="G1490" s="88" t="s">
        <v>650</v>
      </c>
      <c r="H1490" s="15">
        <v>1132</v>
      </c>
      <c r="I1490" s="241" t="s">
        <v>43</v>
      </c>
      <c r="J1490" s="230"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3">
        <f>IF(ISBLANK(INDEX('Policy Characteristics'!F:F,MATCH($C1490,'Policy Characteristics'!$C:$C,0))),"",INDEX('Policy Characteristics'!F:F,MATCH($C1490,'Policy Characteristics'!$C:$C,0)))</f>
        <v>0</v>
      </c>
      <c r="M1490" s="233">
        <f>IF(ISBLANK(INDEX('Policy Characteristics'!G:G,MATCH($C1490,'Policy Characteristics'!$C:$C,0))),"",INDEX('Policy Characteristics'!G:G,MATCH($C1490,'Policy Characteristics'!$C:$C,0)))</f>
        <v>0.25</v>
      </c>
      <c r="N1490" s="233">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28"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1317</v>
      </c>
      <c r="E1491" s="88" t="s">
        <v>647</v>
      </c>
      <c r="F1491" t="s">
        <v>1279</v>
      </c>
      <c r="G1491" s="88" t="s">
        <v>653</v>
      </c>
      <c r="H1491" s="15">
        <v>1133</v>
      </c>
      <c r="I1491" s="241" t="s">
        <v>44</v>
      </c>
      <c r="J1491" s="230"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3">
        <f>IF(ISBLANK(INDEX('Policy Characteristics'!F:F,MATCH($C1491,'Policy Characteristics'!$C:$C,0))),"",INDEX('Policy Characteristics'!F:F,MATCH($C1491,'Policy Characteristics'!$C:$C,0)))</f>
        <v>0</v>
      </c>
      <c r="M1491" s="233">
        <f>IF(ISBLANK(INDEX('Policy Characteristics'!G:G,MATCH($C1491,'Policy Characteristics'!$C:$C,0))),"",INDEX('Policy Characteristics'!G:G,MATCH($C1491,'Policy Characteristics'!$C:$C,0)))</f>
        <v>0.25</v>
      </c>
      <c r="N1491" s="233">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28"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1317</v>
      </c>
      <c r="E1492" s="88" t="s">
        <v>946</v>
      </c>
      <c r="F1492" t="s">
        <v>1279</v>
      </c>
      <c r="G1492" s="88" t="s">
        <v>949</v>
      </c>
      <c r="H1492" s="15">
        <v>1134</v>
      </c>
      <c r="I1492" s="241" t="s">
        <v>44</v>
      </c>
      <c r="J1492" s="230"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3">
        <f>IF(ISBLANK(INDEX('Policy Characteristics'!F:F,MATCH($C1492,'Policy Characteristics'!$C:$C,0))),"",INDEX('Policy Characteristics'!F:F,MATCH($C1492,'Policy Characteristics'!$C:$C,0)))</f>
        <v>0</v>
      </c>
      <c r="M1492" s="233">
        <f>IF(ISBLANK(INDEX('Policy Characteristics'!G:G,MATCH($C1492,'Policy Characteristics'!$C:$C,0))),"",INDEX('Policy Characteristics'!G:G,MATCH($C1492,'Policy Characteristics'!$C:$C,0)))</f>
        <v>0.25</v>
      </c>
      <c r="N1492" s="233">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28"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1317</v>
      </c>
      <c r="E1493" s="88" t="s">
        <v>947</v>
      </c>
      <c r="F1493" t="s">
        <v>1279</v>
      </c>
      <c r="G1493" s="88" t="s">
        <v>951</v>
      </c>
      <c r="H1493" s="15">
        <v>1135</v>
      </c>
      <c r="I1493" s="241" t="s">
        <v>44</v>
      </c>
      <c r="J1493" s="230"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3">
        <f>IF(ISBLANK(INDEX('Policy Characteristics'!F:F,MATCH($C1493,'Policy Characteristics'!$C:$C,0))),"",INDEX('Policy Characteristics'!F:F,MATCH($C1493,'Policy Characteristics'!$C:$C,0)))</f>
        <v>0</v>
      </c>
      <c r="M1493" s="233">
        <f>IF(ISBLANK(INDEX('Policy Characteristics'!G:G,MATCH($C1493,'Policy Characteristics'!$C:$C,0))),"",INDEX('Policy Characteristics'!G:G,MATCH($C1493,'Policy Characteristics'!$C:$C,0)))</f>
        <v>0.25</v>
      </c>
      <c r="N1493" s="233">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28"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1317</v>
      </c>
      <c r="E1494" s="88" t="s">
        <v>948</v>
      </c>
      <c r="F1494" t="s">
        <v>1279</v>
      </c>
      <c r="G1494" s="88" t="s">
        <v>952</v>
      </c>
      <c r="H1494" s="15">
        <v>1136</v>
      </c>
      <c r="I1494" s="241" t="s">
        <v>43</v>
      </c>
      <c r="J1494" s="230"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3">
        <f>IF(ISBLANK(INDEX('Policy Characteristics'!F:F,MATCH($C1494,'Policy Characteristics'!$C:$C,0))),"",INDEX('Policy Characteristics'!F:F,MATCH($C1494,'Policy Characteristics'!$C:$C,0)))</f>
        <v>0</v>
      </c>
      <c r="M1494" s="233">
        <f>IF(ISBLANK(INDEX('Policy Characteristics'!G:G,MATCH($C1494,'Policy Characteristics'!$C:$C,0))),"",INDEX('Policy Characteristics'!G:G,MATCH($C1494,'Policy Characteristics'!$C:$C,0)))</f>
        <v>0.25</v>
      </c>
      <c r="N1494" s="233">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28"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1317</v>
      </c>
      <c r="E1495" s="88" t="s">
        <v>945</v>
      </c>
      <c r="F1495" t="s">
        <v>1279</v>
      </c>
      <c r="G1495" s="88" t="s">
        <v>950</v>
      </c>
      <c r="H1495" s="15">
        <v>1137</v>
      </c>
      <c r="I1495" s="241" t="s">
        <v>44</v>
      </c>
      <c r="J1495" s="230"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3">
        <f>IF(ISBLANK(INDEX('Policy Characteristics'!F:F,MATCH($C1495,'Policy Characteristics'!$C:$C,0))),"",INDEX('Policy Characteristics'!F:F,MATCH($C1495,'Policy Characteristics'!$C:$C,0)))</f>
        <v>0</v>
      </c>
      <c r="M1495" s="233">
        <f>IF(ISBLANK(INDEX('Policy Characteristics'!G:G,MATCH($C1495,'Policy Characteristics'!$C:$C,0))),"",INDEX('Policy Characteristics'!G:G,MATCH($C1495,'Policy Characteristics'!$C:$C,0)))</f>
        <v>0.25</v>
      </c>
      <c r="N1495" s="233">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28"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1318</v>
      </c>
      <c r="E1496" s="88" t="s">
        <v>642</v>
      </c>
      <c r="F1496" t="s">
        <v>1280</v>
      </c>
      <c r="G1496" s="88" t="s">
        <v>648</v>
      </c>
      <c r="H1496" s="15">
        <v>1138</v>
      </c>
      <c r="I1496" s="241" t="s">
        <v>43</v>
      </c>
      <c r="J1496" s="230"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3">
        <f>IF(ISBLANK(INDEX('Policy Characteristics'!F:F,MATCH($C1496,'Policy Characteristics'!$C:$C,0))),"",INDEX('Policy Characteristics'!F:F,MATCH($C1496,'Policy Characteristics'!$C:$C,0)))</f>
        <v>0</v>
      </c>
      <c r="M1496" s="233">
        <f>IF(ISBLANK(INDEX('Policy Characteristics'!G:G,MATCH($C1496,'Policy Characteristics'!$C:$C,0))),"",INDEX('Policy Characteristics'!G:G,MATCH($C1496,'Policy Characteristics'!$C:$C,0)))</f>
        <v>0.25</v>
      </c>
      <c r="N1496" s="233">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28"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1318</v>
      </c>
      <c r="E1497" s="88" t="s">
        <v>643</v>
      </c>
      <c r="F1497" t="s">
        <v>1280</v>
      </c>
      <c r="G1497" s="88" t="s">
        <v>651</v>
      </c>
      <c r="H1497" s="15">
        <v>1139</v>
      </c>
      <c r="I1497" s="241" t="s">
        <v>43</v>
      </c>
      <c r="J1497" s="230"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3">
        <f>IF(ISBLANK(INDEX('Policy Characteristics'!F:F,MATCH($C1497,'Policy Characteristics'!$C:$C,0))),"",INDEX('Policy Characteristics'!F:F,MATCH($C1497,'Policy Characteristics'!$C:$C,0)))</f>
        <v>0</v>
      </c>
      <c r="M1497" s="233">
        <f>IF(ISBLANK(INDEX('Policy Characteristics'!G:G,MATCH($C1497,'Policy Characteristics'!$C:$C,0))),"",INDEX('Policy Characteristics'!G:G,MATCH($C1497,'Policy Characteristics'!$C:$C,0)))</f>
        <v>0.25</v>
      </c>
      <c r="N1497" s="233">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28"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1318</v>
      </c>
      <c r="E1498" s="88" t="s">
        <v>644</v>
      </c>
      <c r="F1498" t="s">
        <v>1280</v>
      </c>
      <c r="G1498" s="88" t="s">
        <v>652</v>
      </c>
      <c r="H1498" s="15">
        <v>1140</v>
      </c>
      <c r="I1498" s="241" t="s">
        <v>43</v>
      </c>
      <c r="J1498" s="230"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3">
        <f>IF(ISBLANK(INDEX('Policy Characteristics'!F:F,MATCH($C1498,'Policy Characteristics'!$C:$C,0))),"",INDEX('Policy Characteristics'!F:F,MATCH($C1498,'Policy Characteristics'!$C:$C,0)))</f>
        <v>0</v>
      </c>
      <c r="M1498" s="233">
        <f>IF(ISBLANK(INDEX('Policy Characteristics'!G:G,MATCH($C1498,'Policy Characteristics'!$C:$C,0))),"",INDEX('Policy Characteristics'!G:G,MATCH($C1498,'Policy Characteristics'!$C:$C,0)))</f>
        <v>0.25</v>
      </c>
      <c r="N1498" s="233">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28"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1318</v>
      </c>
      <c r="E1499" s="88" t="s">
        <v>645</v>
      </c>
      <c r="F1499" t="s">
        <v>1280</v>
      </c>
      <c r="G1499" s="88" t="s">
        <v>649</v>
      </c>
      <c r="H1499" s="15">
        <v>1141</v>
      </c>
      <c r="I1499" s="241" t="s">
        <v>44</v>
      </c>
      <c r="J1499" s="230"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3">
        <f>IF(ISBLANK(INDEX('Policy Characteristics'!F:F,MATCH($C1499,'Policy Characteristics'!$C:$C,0))),"",INDEX('Policy Characteristics'!F:F,MATCH($C1499,'Policy Characteristics'!$C:$C,0)))</f>
        <v>0</v>
      </c>
      <c r="M1499" s="233">
        <f>IF(ISBLANK(INDEX('Policy Characteristics'!G:G,MATCH($C1499,'Policy Characteristics'!$C:$C,0))),"",INDEX('Policy Characteristics'!G:G,MATCH($C1499,'Policy Characteristics'!$C:$C,0)))</f>
        <v>0.25</v>
      </c>
      <c r="N1499" s="233">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28"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1318</v>
      </c>
      <c r="E1500" s="88" t="s">
        <v>646</v>
      </c>
      <c r="F1500" t="s">
        <v>1280</v>
      </c>
      <c r="G1500" s="88" t="s">
        <v>650</v>
      </c>
      <c r="H1500" s="15">
        <v>1142</v>
      </c>
      <c r="I1500" s="241" t="s">
        <v>43</v>
      </c>
      <c r="J1500" s="230"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3">
        <f>IF(ISBLANK(INDEX('Policy Characteristics'!F:F,MATCH($C1500,'Policy Characteristics'!$C:$C,0))),"",INDEX('Policy Characteristics'!F:F,MATCH($C1500,'Policy Characteristics'!$C:$C,0)))</f>
        <v>0</v>
      </c>
      <c r="M1500" s="233">
        <f>IF(ISBLANK(INDEX('Policy Characteristics'!G:G,MATCH($C1500,'Policy Characteristics'!$C:$C,0))),"",INDEX('Policy Characteristics'!G:G,MATCH($C1500,'Policy Characteristics'!$C:$C,0)))</f>
        <v>0.25</v>
      </c>
      <c r="N1500" s="233">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28"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1318</v>
      </c>
      <c r="E1501" s="88" t="s">
        <v>647</v>
      </c>
      <c r="F1501" t="s">
        <v>1280</v>
      </c>
      <c r="G1501" s="88" t="s">
        <v>653</v>
      </c>
      <c r="H1501" s="15">
        <v>1143</v>
      </c>
      <c r="I1501" s="241" t="s">
        <v>44</v>
      </c>
      <c r="J1501" s="230"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3">
        <f>IF(ISBLANK(INDEX('Policy Characteristics'!F:F,MATCH($C1501,'Policy Characteristics'!$C:$C,0))),"",INDEX('Policy Characteristics'!F:F,MATCH($C1501,'Policy Characteristics'!$C:$C,0)))</f>
        <v>0</v>
      </c>
      <c r="M1501" s="233">
        <f>IF(ISBLANK(INDEX('Policy Characteristics'!G:G,MATCH($C1501,'Policy Characteristics'!$C:$C,0))),"",INDEX('Policy Characteristics'!G:G,MATCH($C1501,'Policy Characteristics'!$C:$C,0)))</f>
        <v>0.25</v>
      </c>
      <c r="N1501" s="233">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28"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1318</v>
      </c>
      <c r="E1502" s="88" t="s">
        <v>946</v>
      </c>
      <c r="F1502" t="s">
        <v>1280</v>
      </c>
      <c r="G1502" s="88" t="s">
        <v>949</v>
      </c>
      <c r="H1502" s="15">
        <v>1144</v>
      </c>
      <c r="I1502" s="241" t="s">
        <v>44</v>
      </c>
      <c r="J1502" s="230"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3">
        <f>IF(ISBLANK(INDEX('Policy Characteristics'!F:F,MATCH($C1502,'Policy Characteristics'!$C:$C,0))),"",INDEX('Policy Characteristics'!F:F,MATCH($C1502,'Policy Characteristics'!$C:$C,0)))</f>
        <v>0</v>
      </c>
      <c r="M1502" s="233">
        <f>IF(ISBLANK(INDEX('Policy Characteristics'!G:G,MATCH($C1502,'Policy Characteristics'!$C:$C,0))),"",INDEX('Policy Characteristics'!G:G,MATCH($C1502,'Policy Characteristics'!$C:$C,0)))</f>
        <v>0.25</v>
      </c>
      <c r="N1502" s="233">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28"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1318</v>
      </c>
      <c r="E1503" s="88" t="s">
        <v>947</v>
      </c>
      <c r="F1503" t="s">
        <v>1280</v>
      </c>
      <c r="G1503" s="88" t="s">
        <v>951</v>
      </c>
      <c r="H1503" s="15">
        <v>1145</v>
      </c>
      <c r="I1503" s="241" t="s">
        <v>44</v>
      </c>
      <c r="J1503" s="230"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3">
        <f>IF(ISBLANK(INDEX('Policy Characteristics'!F:F,MATCH($C1503,'Policy Characteristics'!$C:$C,0))),"",INDEX('Policy Characteristics'!F:F,MATCH($C1503,'Policy Characteristics'!$C:$C,0)))</f>
        <v>0</v>
      </c>
      <c r="M1503" s="233">
        <f>IF(ISBLANK(INDEX('Policy Characteristics'!G:G,MATCH($C1503,'Policy Characteristics'!$C:$C,0))),"",INDEX('Policy Characteristics'!G:G,MATCH($C1503,'Policy Characteristics'!$C:$C,0)))</f>
        <v>0.25</v>
      </c>
      <c r="N1503" s="233">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28"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1318</v>
      </c>
      <c r="E1504" s="88" t="s">
        <v>948</v>
      </c>
      <c r="F1504" t="s">
        <v>1280</v>
      </c>
      <c r="G1504" s="88" t="s">
        <v>952</v>
      </c>
      <c r="H1504" s="15">
        <v>1146</v>
      </c>
      <c r="I1504" s="241" t="s">
        <v>43</v>
      </c>
      <c r="J1504" s="230"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3">
        <f>IF(ISBLANK(INDEX('Policy Characteristics'!F:F,MATCH($C1504,'Policy Characteristics'!$C:$C,0))),"",INDEX('Policy Characteristics'!F:F,MATCH($C1504,'Policy Characteristics'!$C:$C,0)))</f>
        <v>0</v>
      </c>
      <c r="M1504" s="233">
        <f>IF(ISBLANK(INDEX('Policy Characteristics'!G:G,MATCH($C1504,'Policy Characteristics'!$C:$C,0))),"",INDEX('Policy Characteristics'!G:G,MATCH($C1504,'Policy Characteristics'!$C:$C,0)))</f>
        <v>0.25</v>
      </c>
      <c r="N1504" s="233">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28"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1318</v>
      </c>
      <c r="E1505" s="88" t="s">
        <v>945</v>
      </c>
      <c r="F1505" t="s">
        <v>1280</v>
      </c>
      <c r="G1505" s="88" t="s">
        <v>950</v>
      </c>
      <c r="H1505" s="15">
        <v>1147</v>
      </c>
      <c r="I1505" s="241" t="s">
        <v>44</v>
      </c>
      <c r="J1505" s="230"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3">
        <f>IF(ISBLANK(INDEX('Policy Characteristics'!F:F,MATCH($C1505,'Policy Characteristics'!$C:$C,0))),"",INDEX('Policy Characteristics'!F:F,MATCH($C1505,'Policy Characteristics'!$C:$C,0)))</f>
        <v>0</v>
      </c>
      <c r="M1505" s="233">
        <f>IF(ISBLANK(INDEX('Policy Characteristics'!G:G,MATCH($C1505,'Policy Characteristics'!$C:$C,0))),"",INDEX('Policy Characteristics'!G:G,MATCH($C1505,'Policy Characteristics'!$C:$C,0)))</f>
        <v>0.25</v>
      </c>
      <c r="N1505" s="233">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28"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1319</v>
      </c>
      <c r="E1506" s="88" t="s">
        <v>642</v>
      </c>
      <c r="F1506" t="s">
        <v>1281</v>
      </c>
      <c r="G1506" s="88" t="s">
        <v>648</v>
      </c>
      <c r="H1506" s="15">
        <v>1148</v>
      </c>
      <c r="I1506" s="241" t="s">
        <v>43</v>
      </c>
      <c r="J1506" s="230"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3">
        <f>IF(ISBLANK(INDEX('Policy Characteristics'!F:F,MATCH($C1506,'Policy Characteristics'!$C:$C,0))),"",INDEX('Policy Characteristics'!F:F,MATCH($C1506,'Policy Characteristics'!$C:$C,0)))</f>
        <v>0</v>
      </c>
      <c r="M1506" s="233">
        <f>IF(ISBLANK(INDEX('Policy Characteristics'!G:G,MATCH($C1506,'Policy Characteristics'!$C:$C,0))),"",INDEX('Policy Characteristics'!G:G,MATCH($C1506,'Policy Characteristics'!$C:$C,0)))</f>
        <v>0.25</v>
      </c>
      <c r="N1506" s="233">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28"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1319</v>
      </c>
      <c r="E1507" s="88" t="s">
        <v>643</v>
      </c>
      <c r="F1507" t="s">
        <v>1281</v>
      </c>
      <c r="G1507" s="88" t="s">
        <v>651</v>
      </c>
      <c r="H1507" s="15">
        <v>1149</v>
      </c>
      <c r="I1507" s="241" t="s">
        <v>43</v>
      </c>
      <c r="J1507" s="230"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3">
        <f>IF(ISBLANK(INDEX('Policy Characteristics'!F:F,MATCH($C1507,'Policy Characteristics'!$C:$C,0))),"",INDEX('Policy Characteristics'!F:F,MATCH($C1507,'Policy Characteristics'!$C:$C,0)))</f>
        <v>0</v>
      </c>
      <c r="M1507" s="233">
        <f>IF(ISBLANK(INDEX('Policy Characteristics'!G:G,MATCH($C1507,'Policy Characteristics'!$C:$C,0))),"",INDEX('Policy Characteristics'!G:G,MATCH($C1507,'Policy Characteristics'!$C:$C,0)))</f>
        <v>0.25</v>
      </c>
      <c r="N1507" s="233">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28"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1319</v>
      </c>
      <c r="E1508" s="88" t="s">
        <v>644</v>
      </c>
      <c r="F1508" t="s">
        <v>1281</v>
      </c>
      <c r="G1508" s="88" t="s">
        <v>652</v>
      </c>
      <c r="H1508" s="15">
        <v>1150</v>
      </c>
      <c r="I1508" s="241" t="s">
        <v>43</v>
      </c>
      <c r="J1508" s="230"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3">
        <f>IF(ISBLANK(INDEX('Policy Characteristics'!F:F,MATCH($C1508,'Policy Characteristics'!$C:$C,0))),"",INDEX('Policy Characteristics'!F:F,MATCH($C1508,'Policy Characteristics'!$C:$C,0)))</f>
        <v>0</v>
      </c>
      <c r="M1508" s="233">
        <f>IF(ISBLANK(INDEX('Policy Characteristics'!G:G,MATCH($C1508,'Policy Characteristics'!$C:$C,0))),"",INDEX('Policy Characteristics'!G:G,MATCH($C1508,'Policy Characteristics'!$C:$C,0)))</f>
        <v>0.25</v>
      </c>
      <c r="N1508" s="233">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28"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1319</v>
      </c>
      <c r="E1509" s="88" t="s">
        <v>645</v>
      </c>
      <c r="F1509" t="s">
        <v>1281</v>
      </c>
      <c r="G1509" s="88" t="s">
        <v>649</v>
      </c>
      <c r="H1509" s="15">
        <v>1151</v>
      </c>
      <c r="I1509" s="241" t="s">
        <v>44</v>
      </c>
      <c r="J1509" s="230"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3">
        <f>IF(ISBLANK(INDEX('Policy Characteristics'!F:F,MATCH($C1509,'Policy Characteristics'!$C:$C,0))),"",INDEX('Policy Characteristics'!F:F,MATCH($C1509,'Policy Characteristics'!$C:$C,0)))</f>
        <v>0</v>
      </c>
      <c r="M1509" s="233">
        <f>IF(ISBLANK(INDEX('Policy Characteristics'!G:G,MATCH($C1509,'Policy Characteristics'!$C:$C,0))),"",INDEX('Policy Characteristics'!G:G,MATCH($C1509,'Policy Characteristics'!$C:$C,0)))</f>
        <v>0.25</v>
      </c>
      <c r="N1509" s="233">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28"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1319</v>
      </c>
      <c r="E1510" s="88" t="s">
        <v>646</v>
      </c>
      <c r="F1510" t="s">
        <v>1281</v>
      </c>
      <c r="G1510" s="88" t="s">
        <v>650</v>
      </c>
      <c r="H1510" s="15">
        <v>1152</v>
      </c>
      <c r="I1510" s="241" t="s">
        <v>43</v>
      </c>
      <c r="J1510" s="230"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3">
        <f>IF(ISBLANK(INDEX('Policy Characteristics'!F:F,MATCH($C1510,'Policy Characteristics'!$C:$C,0))),"",INDEX('Policy Characteristics'!F:F,MATCH($C1510,'Policy Characteristics'!$C:$C,0)))</f>
        <v>0</v>
      </c>
      <c r="M1510" s="233">
        <f>IF(ISBLANK(INDEX('Policy Characteristics'!G:G,MATCH($C1510,'Policy Characteristics'!$C:$C,0))),"",INDEX('Policy Characteristics'!G:G,MATCH($C1510,'Policy Characteristics'!$C:$C,0)))</f>
        <v>0.25</v>
      </c>
      <c r="N1510" s="233">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28"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1319</v>
      </c>
      <c r="E1511" s="88" t="s">
        <v>647</v>
      </c>
      <c r="F1511" t="s">
        <v>1281</v>
      </c>
      <c r="G1511" s="88" t="s">
        <v>653</v>
      </c>
      <c r="H1511" s="15">
        <v>1153</v>
      </c>
      <c r="I1511" s="241" t="s">
        <v>44</v>
      </c>
      <c r="J1511" s="230"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3">
        <f>IF(ISBLANK(INDEX('Policy Characteristics'!F:F,MATCH($C1511,'Policy Characteristics'!$C:$C,0))),"",INDEX('Policy Characteristics'!F:F,MATCH($C1511,'Policy Characteristics'!$C:$C,0)))</f>
        <v>0</v>
      </c>
      <c r="M1511" s="233">
        <f>IF(ISBLANK(INDEX('Policy Characteristics'!G:G,MATCH($C1511,'Policy Characteristics'!$C:$C,0))),"",INDEX('Policy Characteristics'!G:G,MATCH($C1511,'Policy Characteristics'!$C:$C,0)))</f>
        <v>0.25</v>
      </c>
      <c r="N1511" s="233">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28"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1319</v>
      </c>
      <c r="E1512" s="88" t="s">
        <v>946</v>
      </c>
      <c r="F1512" t="s">
        <v>1281</v>
      </c>
      <c r="G1512" s="88" t="s">
        <v>949</v>
      </c>
      <c r="H1512" s="15">
        <v>1154</v>
      </c>
      <c r="I1512" s="241" t="s">
        <v>44</v>
      </c>
      <c r="J1512" s="230"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3">
        <f>IF(ISBLANK(INDEX('Policy Characteristics'!F:F,MATCH($C1512,'Policy Characteristics'!$C:$C,0))),"",INDEX('Policy Characteristics'!F:F,MATCH($C1512,'Policy Characteristics'!$C:$C,0)))</f>
        <v>0</v>
      </c>
      <c r="M1512" s="233">
        <f>IF(ISBLANK(INDEX('Policy Characteristics'!G:G,MATCH($C1512,'Policy Characteristics'!$C:$C,0))),"",INDEX('Policy Characteristics'!G:G,MATCH($C1512,'Policy Characteristics'!$C:$C,0)))</f>
        <v>0.25</v>
      </c>
      <c r="N1512" s="233">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28"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1319</v>
      </c>
      <c r="E1513" s="88" t="s">
        <v>947</v>
      </c>
      <c r="F1513" t="s">
        <v>1281</v>
      </c>
      <c r="G1513" s="88" t="s">
        <v>951</v>
      </c>
      <c r="H1513" s="15">
        <v>1155</v>
      </c>
      <c r="I1513" s="241" t="s">
        <v>43</v>
      </c>
      <c r="J1513" s="230"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3">
        <f>IF(ISBLANK(INDEX('Policy Characteristics'!F:F,MATCH($C1513,'Policy Characteristics'!$C:$C,0))),"",INDEX('Policy Characteristics'!F:F,MATCH($C1513,'Policy Characteristics'!$C:$C,0)))</f>
        <v>0</v>
      </c>
      <c r="M1513" s="233">
        <f>IF(ISBLANK(INDEX('Policy Characteristics'!G:G,MATCH($C1513,'Policy Characteristics'!$C:$C,0))),"",INDEX('Policy Characteristics'!G:G,MATCH($C1513,'Policy Characteristics'!$C:$C,0)))</f>
        <v>0.25</v>
      </c>
      <c r="N1513" s="233">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28"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1319</v>
      </c>
      <c r="E1514" s="88" t="s">
        <v>948</v>
      </c>
      <c r="F1514" t="s">
        <v>1281</v>
      </c>
      <c r="G1514" s="88" t="s">
        <v>952</v>
      </c>
      <c r="H1514" s="15">
        <v>1156</v>
      </c>
      <c r="I1514" s="241" t="s">
        <v>43</v>
      </c>
      <c r="J1514" s="230"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3">
        <f>IF(ISBLANK(INDEX('Policy Characteristics'!F:F,MATCH($C1514,'Policy Characteristics'!$C:$C,0))),"",INDEX('Policy Characteristics'!F:F,MATCH($C1514,'Policy Characteristics'!$C:$C,0)))</f>
        <v>0</v>
      </c>
      <c r="M1514" s="233">
        <f>IF(ISBLANK(INDEX('Policy Characteristics'!G:G,MATCH($C1514,'Policy Characteristics'!$C:$C,0))),"",INDEX('Policy Characteristics'!G:G,MATCH($C1514,'Policy Characteristics'!$C:$C,0)))</f>
        <v>0.25</v>
      </c>
      <c r="N1514" s="233">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28"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1319</v>
      </c>
      <c r="E1515" s="88" t="s">
        <v>945</v>
      </c>
      <c r="F1515" t="s">
        <v>1281</v>
      </c>
      <c r="G1515" s="88" t="s">
        <v>950</v>
      </c>
      <c r="H1515" s="15">
        <v>1157</v>
      </c>
      <c r="I1515" s="241" t="s">
        <v>44</v>
      </c>
      <c r="J1515" s="230"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3">
        <f>IF(ISBLANK(INDEX('Policy Characteristics'!F:F,MATCH($C1515,'Policy Characteristics'!$C:$C,0))),"",INDEX('Policy Characteristics'!F:F,MATCH($C1515,'Policy Characteristics'!$C:$C,0)))</f>
        <v>0</v>
      </c>
      <c r="M1515" s="233">
        <f>IF(ISBLANK(INDEX('Policy Characteristics'!G:G,MATCH($C1515,'Policy Characteristics'!$C:$C,0))),"",INDEX('Policy Characteristics'!G:G,MATCH($C1515,'Policy Characteristics'!$C:$C,0)))</f>
        <v>0.25</v>
      </c>
      <c r="N1515" s="233">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28"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1320</v>
      </c>
      <c r="E1516" s="88" t="s">
        <v>642</v>
      </c>
      <c r="F1516" t="s">
        <v>1282</v>
      </c>
      <c r="G1516" s="88" t="s">
        <v>648</v>
      </c>
      <c r="H1516" s="15">
        <v>1158</v>
      </c>
      <c r="I1516" s="241" t="s">
        <v>43</v>
      </c>
      <c r="J1516" s="230"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3">
        <f>IF(ISBLANK(INDEX('Policy Characteristics'!F:F,MATCH($C1516,'Policy Characteristics'!$C:$C,0))),"",INDEX('Policy Characteristics'!F:F,MATCH($C1516,'Policy Characteristics'!$C:$C,0)))</f>
        <v>0</v>
      </c>
      <c r="M1516" s="233">
        <f>IF(ISBLANK(INDEX('Policy Characteristics'!G:G,MATCH($C1516,'Policy Characteristics'!$C:$C,0))),"",INDEX('Policy Characteristics'!G:G,MATCH($C1516,'Policy Characteristics'!$C:$C,0)))</f>
        <v>0.25</v>
      </c>
      <c r="N1516" s="233">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28"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1320</v>
      </c>
      <c r="E1517" s="88" t="s">
        <v>643</v>
      </c>
      <c r="F1517" t="s">
        <v>1282</v>
      </c>
      <c r="G1517" s="88" t="s">
        <v>651</v>
      </c>
      <c r="H1517" s="15">
        <v>1159</v>
      </c>
      <c r="I1517" s="241" t="s">
        <v>43</v>
      </c>
      <c r="J1517" s="230"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3">
        <f>IF(ISBLANK(INDEX('Policy Characteristics'!F:F,MATCH($C1517,'Policy Characteristics'!$C:$C,0))),"",INDEX('Policy Characteristics'!F:F,MATCH($C1517,'Policy Characteristics'!$C:$C,0)))</f>
        <v>0</v>
      </c>
      <c r="M1517" s="233">
        <f>IF(ISBLANK(INDEX('Policy Characteristics'!G:G,MATCH($C1517,'Policy Characteristics'!$C:$C,0))),"",INDEX('Policy Characteristics'!G:G,MATCH($C1517,'Policy Characteristics'!$C:$C,0)))</f>
        <v>0.25</v>
      </c>
      <c r="N1517" s="233">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28"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1320</v>
      </c>
      <c r="E1518" s="88" t="s">
        <v>644</v>
      </c>
      <c r="F1518" t="s">
        <v>1282</v>
      </c>
      <c r="G1518" s="88" t="s">
        <v>652</v>
      </c>
      <c r="H1518" s="15">
        <v>1160</v>
      </c>
      <c r="I1518" s="241" t="s">
        <v>43</v>
      </c>
      <c r="J1518" s="230"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3">
        <f>IF(ISBLANK(INDEX('Policy Characteristics'!F:F,MATCH($C1518,'Policy Characteristics'!$C:$C,0))),"",INDEX('Policy Characteristics'!F:F,MATCH($C1518,'Policy Characteristics'!$C:$C,0)))</f>
        <v>0</v>
      </c>
      <c r="M1518" s="233">
        <f>IF(ISBLANK(INDEX('Policy Characteristics'!G:G,MATCH($C1518,'Policy Characteristics'!$C:$C,0))),"",INDEX('Policy Characteristics'!G:G,MATCH($C1518,'Policy Characteristics'!$C:$C,0)))</f>
        <v>0.25</v>
      </c>
      <c r="N1518" s="233">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28"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1320</v>
      </c>
      <c r="E1519" s="88" t="s">
        <v>645</v>
      </c>
      <c r="F1519" t="s">
        <v>1282</v>
      </c>
      <c r="G1519" s="88" t="s">
        <v>649</v>
      </c>
      <c r="H1519" s="15">
        <v>1161</v>
      </c>
      <c r="I1519" s="241" t="s">
        <v>44</v>
      </c>
      <c r="J1519" s="230"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3">
        <f>IF(ISBLANK(INDEX('Policy Characteristics'!F:F,MATCH($C1519,'Policy Characteristics'!$C:$C,0))),"",INDEX('Policy Characteristics'!F:F,MATCH($C1519,'Policy Characteristics'!$C:$C,0)))</f>
        <v>0</v>
      </c>
      <c r="M1519" s="233">
        <f>IF(ISBLANK(INDEX('Policy Characteristics'!G:G,MATCH($C1519,'Policy Characteristics'!$C:$C,0))),"",INDEX('Policy Characteristics'!G:G,MATCH($C1519,'Policy Characteristics'!$C:$C,0)))</f>
        <v>0.25</v>
      </c>
      <c r="N1519" s="233">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28"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1320</v>
      </c>
      <c r="E1520" s="88" t="s">
        <v>646</v>
      </c>
      <c r="F1520" t="s">
        <v>1282</v>
      </c>
      <c r="G1520" s="88" t="s">
        <v>650</v>
      </c>
      <c r="H1520" s="15">
        <v>1162</v>
      </c>
      <c r="I1520" s="241" t="s">
        <v>43</v>
      </c>
      <c r="J1520" s="230"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3">
        <f>IF(ISBLANK(INDEX('Policy Characteristics'!F:F,MATCH($C1520,'Policy Characteristics'!$C:$C,0))),"",INDEX('Policy Characteristics'!F:F,MATCH($C1520,'Policy Characteristics'!$C:$C,0)))</f>
        <v>0</v>
      </c>
      <c r="M1520" s="233">
        <f>IF(ISBLANK(INDEX('Policy Characteristics'!G:G,MATCH($C1520,'Policy Characteristics'!$C:$C,0))),"",INDEX('Policy Characteristics'!G:G,MATCH($C1520,'Policy Characteristics'!$C:$C,0)))</f>
        <v>0.25</v>
      </c>
      <c r="N1520" s="233">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28"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1320</v>
      </c>
      <c r="E1521" s="88" t="s">
        <v>647</v>
      </c>
      <c r="F1521" t="s">
        <v>1282</v>
      </c>
      <c r="G1521" s="88" t="s">
        <v>653</v>
      </c>
      <c r="H1521" s="15">
        <v>1163</v>
      </c>
      <c r="I1521" s="241" t="s">
        <v>44</v>
      </c>
      <c r="J1521" s="230"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3">
        <f>IF(ISBLANK(INDEX('Policy Characteristics'!F:F,MATCH($C1521,'Policy Characteristics'!$C:$C,0))),"",INDEX('Policy Characteristics'!F:F,MATCH($C1521,'Policy Characteristics'!$C:$C,0)))</f>
        <v>0</v>
      </c>
      <c r="M1521" s="233">
        <f>IF(ISBLANK(INDEX('Policy Characteristics'!G:G,MATCH($C1521,'Policy Characteristics'!$C:$C,0))),"",INDEX('Policy Characteristics'!G:G,MATCH($C1521,'Policy Characteristics'!$C:$C,0)))</f>
        <v>0.25</v>
      </c>
      <c r="N1521" s="233">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28"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1320</v>
      </c>
      <c r="E1522" s="88" t="s">
        <v>946</v>
      </c>
      <c r="F1522" t="s">
        <v>1282</v>
      </c>
      <c r="G1522" s="88" t="s">
        <v>949</v>
      </c>
      <c r="H1522" s="15">
        <v>1164</v>
      </c>
      <c r="I1522" s="241" t="s">
        <v>44</v>
      </c>
      <c r="J1522" s="230"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3">
        <f>IF(ISBLANK(INDEX('Policy Characteristics'!F:F,MATCH($C1522,'Policy Characteristics'!$C:$C,0))),"",INDEX('Policy Characteristics'!F:F,MATCH($C1522,'Policy Characteristics'!$C:$C,0)))</f>
        <v>0</v>
      </c>
      <c r="M1522" s="233">
        <f>IF(ISBLANK(INDEX('Policy Characteristics'!G:G,MATCH($C1522,'Policy Characteristics'!$C:$C,0))),"",INDEX('Policy Characteristics'!G:G,MATCH($C1522,'Policy Characteristics'!$C:$C,0)))</f>
        <v>0.25</v>
      </c>
      <c r="N1522" s="233">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28"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1320</v>
      </c>
      <c r="E1523" s="88" t="s">
        <v>947</v>
      </c>
      <c r="F1523" t="s">
        <v>1282</v>
      </c>
      <c r="G1523" s="88" t="s">
        <v>951</v>
      </c>
      <c r="H1523" s="15">
        <v>1165</v>
      </c>
      <c r="I1523" s="241" t="s">
        <v>43</v>
      </c>
      <c r="J1523" s="230"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3">
        <f>IF(ISBLANK(INDEX('Policy Characteristics'!F:F,MATCH($C1523,'Policy Characteristics'!$C:$C,0))),"",INDEX('Policy Characteristics'!F:F,MATCH($C1523,'Policy Characteristics'!$C:$C,0)))</f>
        <v>0</v>
      </c>
      <c r="M1523" s="233">
        <f>IF(ISBLANK(INDEX('Policy Characteristics'!G:G,MATCH($C1523,'Policy Characteristics'!$C:$C,0))),"",INDEX('Policy Characteristics'!G:G,MATCH($C1523,'Policy Characteristics'!$C:$C,0)))</f>
        <v>0.25</v>
      </c>
      <c r="N1523" s="233">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28"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1320</v>
      </c>
      <c r="E1524" s="88" t="s">
        <v>948</v>
      </c>
      <c r="F1524" t="s">
        <v>1282</v>
      </c>
      <c r="G1524" s="88" t="s">
        <v>952</v>
      </c>
      <c r="H1524" s="15">
        <v>1166</v>
      </c>
      <c r="I1524" s="241" t="s">
        <v>43</v>
      </c>
      <c r="J1524" s="230"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3">
        <f>IF(ISBLANK(INDEX('Policy Characteristics'!F:F,MATCH($C1524,'Policy Characteristics'!$C:$C,0))),"",INDEX('Policy Characteristics'!F:F,MATCH($C1524,'Policy Characteristics'!$C:$C,0)))</f>
        <v>0</v>
      </c>
      <c r="M1524" s="233">
        <f>IF(ISBLANK(INDEX('Policy Characteristics'!G:G,MATCH($C1524,'Policy Characteristics'!$C:$C,0))),"",INDEX('Policy Characteristics'!G:G,MATCH($C1524,'Policy Characteristics'!$C:$C,0)))</f>
        <v>0.25</v>
      </c>
      <c r="N1524" s="233">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28"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1320</v>
      </c>
      <c r="E1525" s="88" t="s">
        <v>945</v>
      </c>
      <c r="F1525" t="s">
        <v>1282</v>
      </c>
      <c r="G1525" s="88" t="s">
        <v>950</v>
      </c>
      <c r="H1525" s="15">
        <v>1167</v>
      </c>
      <c r="I1525" s="241" t="s">
        <v>44</v>
      </c>
      <c r="J1525" s="230"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3">
        <f>IF(ISBLANK(INDEX('Policy Characteristics'!F:F,MATCH($C1525,'Policy Characteristics'!$C:$C,0))),"",INDEX('Policy Characteristics'!F:F,MATCH($C1525,'Policy Characteristics'!$C:$C,0)))</f>
        <v>0</v>
      </c>
      <c r="M1525" s="233">
        <f>IF(ISBLANK(INDEX('Policy Characteristics'!G:G,MATCH($C1525,'Policy Characteristics'!$C:$C,0))),"",INDEX('Policy Characteristics'!G:G,MATCH($C1525,'Policy Characteristics'!$C:$C,0)))</f>
        <v>0.25</v>
      </c>
      <c r="N1525" s="233">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28"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1321</v>
      </c>
      <c r="E1526" s="88" t="s">
        <v>642</v>
      </c>
      <c r="F1526" t="s">
        <v>1283</v>
      </c>
      <c r="G1526" s="88" t="s">
        <v>648</v>
      </c>
      <c r="H1526" s="15">
        <v>1168</v>
      </c>
      <c r="I1526" s="241" t="s">
        <v>43</v>
      </c>
      <c r="J1526" s="230"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3">
        <f>IF(ISBLANK(INDEX('Policy Characteristics'!F:F,MATCH($C1526,'Policy Characteristics'!$C:$C,0))),"",INDEX('Policy Characteristics'!F:F,MATCH($C1526,'Policy Characteristics'!$C:$C,0)))</f>
        <v>0</v>
      </c>
      <c r="M1526" s="233">
        <f>IF(ISBLANK(INDEX('Policy Characteristics'!G:G,MATCH($C1526,'Policy Characteristics'!$C:$C,0))),"",INDEX('Policy Characteristics'!G:G,MATCH($C1526,'Policy Characteristics'!$C:$C,0)))</f>
        <v>0.25</v>
      </c>
      <c r="N1526" s="233">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28"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1321</v>
      </c>
      <c r="E1527" s="88" t="s">
        <v>643</v>
      </c>
      <c r="F1527" t="s">
        <v>1283</v>
      </c>
      <c r="G1527" s="88" t="s">
        <v>651</v>
      </c>
      <c r="H1527" s="15">
        <v>1169</v>
      </c>
      <c r="I1527" s="241" t="s">
        <v>43</v>
      </c>
      <c r="J1527" s="230"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3">
        <f>IF(ISBLANK(INDEX('Policy Characteristics'!F:F,MATCH($C1527,'Policy Characteristics'!$C:$C,0))),"",INDEX('Policy Characteristics'!F:F,MATCH($C1527,'Policy Characteristics'!$C:$C,0)))</f>
        <v>0</v>
      </c>
      <c r="M1527" s="233">
        <f>IF(ISBLANK(INDEX('Policy Characteristics'!G:G,MATCH($C1527,'Policy Characteristics'!$C:$C,0))),"",INDEX('Policy Characteristics'!G:G,MATCH($C1527,'Policy Characteristics'!$C:$C,0)))</f>
        <v>0.25</v>
      </c>
      <c r="N1527" s="233">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28"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1321</v>
      </c>
      <c r="E1528" s="88" t="s">
        <v>644</v>
      </c>
      <c r="F1528" t="s">
        <v>1283</v>
      </c>
      <c r="G1528" s="88" t="s">
        <v>652</v>
      </c>
      <c r="H1528" s="15">
        <v>1170</v>
      </c>
      <c r="I1528" s="241" t="s">
        <v>43</v>
      </c>
      <c r="J1528" s="230"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3">
        <f>IF(ISBLANK(INDEX('Policy Characteristics'!F:F,MATCH($C1528,'Policy Characteristics'!$C:$C,0))),"",INDEX('Policy Characteristics'!F:F,MATCH($C1528,'Policy Characteristics'!$C:$C,0)))</f>
        <v>0</v>
      </c>
      <c r="M1528" s="233">
        <f>IF(ISBLANK(INDEX('Policy Characteristics'!G:G,MATCH($C1528,'Policy Characteristics'!$C:$C,0))),"",INDEX('Policy Characteristics'!G:G,MATCH($C1528,'Policy Characteristics'!$C:$C,0)))</f>
        <v>0.25</v>
      </c>
      <c r="N1528" s="233">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28"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1321</v>
      </c>
      <c r="E1529" s="88" t="s">
        <v>645</v>
      </c>
      <c r="F1529" t="s">
        <v>1283</v>
      </c>
      <c r="G1529" s="88" t="s">
        <v>649</v>
      </c>
      <c r="H1529" s="15">
        <v>1171</v>
      </c>
      <c r="I1529" s="241" t="s">
        <v>44</v>
      </c>
      <c r="J1529" s="230"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3">
        <f>IF(ISBLANK(INDEX('Policy Characteristics'!F:F,MATCH($C1529,'Policy Characteristics'!$C:$C,0))),"",INDEX('Policy Characteristics'!F:F,MATCH($C1529,'Policy Characteristics'!$C:$C,0)))</f>
        <v>0</v>
      </c>
      <c r="M1529" s="233">
        <f>IF(ISBLANK(INDEX('Policy Characteristics'!G:G,MATCH($C1529,'Policy Characteristics'!$C:$C,0))),"",INDEX('Policy Characteristics'!G:G,MATCH($C1529,'Policy Characteristics'!$C:$C,0)))</f>
        <v>0.25</v>
      </c>
      <c r="N1529" s="233">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28"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1321</v>
      </c>
      <c r="E1530" s="88" t="s">
        <v>646</v>
      </c>
      <c r="F1530" t="s">
        <v>1283</v>
      </c>
      <c r="G1530" s="88" t="s">
        <v>650</v>
      </c>
      <c r="H1530" s="15">
        <v>1172</v>
      </c>
      <c r="I1530" s="241" t="s">
        <v>43</v>
      </c>
      <c r="J1530" s="230"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3">
        <f>IF(ISBLANK(INDEX('Policy Characteristics'!F:F,MATCH($C1530,'Policy Characteristics'!$C:$C,0))),"",INDEX('Policy Characteristics'!F:F,MATCH($C1530,'Policy Characteristics'!$C:$C,0)))</f>
        <v>0</v>
      </c>
      <c r="M1530" s="233">
        <f>IF(ISBLANK(INDEX('Policy Characteristics'!G:G,MATCH($C1530,'Policy Characteristics'!$C:$C,0))),"",INDEX('Policy Characteristics'!G:G,MATCH($C1530,'Policy Characteristics'!$C:$C,0)))</f>
        <v>0.25</v>
      </c>
      <c r="N1530" s="233">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28"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1321</v>
      </c>
      <c r="E1531" s="88" t="s">
        <v>647</v>
      </c>
      <c r="F1531" t="s">
        <v>1283</v>
      </c>
      <c r="G1531" s="88" t="s">
        <v>653</v>
      </c>
      <c r="H1531" s="15">
        <v>1173</v>
      </c>
      <c r="I1531" s="241" t="s">
        <v>44</v>
      </c>
      <c r="J1531" s="230"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3">
        <f>IF(ISBLANK(INDEX('Policy Characteristics'!F:F,MATCH($C1531,'Policy Characteristics'!$C:$C,0))),"",INDEX('Policy Characteristics'!F:F,MATCH($C1531,'Policy Characteristics'!$C:$C,0)))</f>
        <v>0</v>
      </c>
      <c r="M1531" s="233">
        <f>IF(ISBLANK(INDEX('Policy Characteristics'!G:G,MATCH($C1531,'Policy Characteristics'!$C:$C,0))),"",INDEX('Policy Characteristics'!G:G,MATCH($C1531,'Policy Characteristics'!$C:$C,0)))</f>
        <v>0.25</v>
      </c>
      <c r="N1531" s="233">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28"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1321</v>
      </c>
      <c r="E1532" s="88" t="s">
        <v>946</v>
      </c>
      <c r="F1532" t="s">
        <v>1283</v>
      </c>
      <c r="G1532" s="88" t="s">
        <v>949</v>
      </c>
      <c r="H1532" s="15">
        <v>1174</v>
      </c>
      <c r="I1532" s="241" t="s">
        <v>44</v>
      </c>
      <c r="J1532" s="230"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3">
        <f>IF(ISBLANK(INDEX('Policy Characteristics'!F:F,MATCH($C1532,'Policy Characteristics'!$C:$C,0))),"",INDEX('Policy Characteristics'!F:F,MATCH($C1532,'Policy Characteristics'!$C:$C,0)))</f>
        <v>0</v>
      </c>
      <c r="M1532" s="233">
        <f>IF(ISBLANK(INDEX('Policy Characteristics'!G:G,MATCH($C1532,'Policy Characteristics'!$C:$C,0))),"",INDEX('Policy Characteristics'!G:G,MATCH($C1532,'Policy Characteristics'!$C:$C,0)))</f>
        <v>0.25</v>
      </c>
      <c r="N1532" s="233">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28"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1321</v>
      </c>
      <c r="E1533" s="88" t="s">
        <v>947</v>
      </c>
      <c r="F1533" t="s">
        <v>1283</v>
      </c>
      <c r="G1533" s="88" t="s">
        <v>951</v>
      </c>
      <c r="H1533" s="15">
        <v>1175</v>
      </c>
      <c r="I1533" s="241" t="s">
        <v>43</v>
      </c>
      <c r="J1533" s="230"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3">
        <f>IF(ISBLANK(INDEX('Policy Characteristics'!F:F,MATCH($C1533,'Policy Characteristics'!$C:$C,0))),"",INDEX('Policy Characteristics'!F:F,MATCH($C1533,'Policy Characteristics'!$C:$C,0)))</f>
        <v>0</v>
      </c>
      <c r="M1533" s="233">
        <f>IF(ISBLANK(INDEX('Policy Characteristics'!G:G,MATCH($C1533,'Policy Characteristics'!$C:$C,0))),"",INDEX('Policy Characteristics'!G:G,MATCH($C1533,'Policy Characteristics'!$C:$C,0)))</f>
        <v>0.25</v>
      </c>
      <c r="N1533" s="233">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28"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1321</v>
      </c>
      <c r="E1534" s="88" t="s">
        <v>948</v>
      </c>
      <c r="F1534" t="s">
        <v>1283</v>
      </c>
      <c r="G1534" s="88" t="s">
        <v>952</v>
      </c>
      <c r="H1534" s="15">
        <v>1176</v>
      </c>
      <c r="I1534" s="241" t="s">
        <v>43</v>
      </c>
      <c r="J1534" s="230"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3">
        <f>IF(ISBLANK(INDEX('Policy Characteristics'!F:F,MATCH($C1534,'Policy Characteristics'!$C:$C,0))),"",INDEX('Policy Characteristics'!F:F,MATCH($C1534,'Policy Characteristics'!$C:$C,0)))</f>
        <v>0</v>
      </c>
      <c r="M1534" s="233">
        <f>IF(ISBLANK(INDEX('Policy Characteristics'!G:G,MATCH($C1534,'Policy Characteristics'!$C:$C,0))),"",INDEX('Policy Characteristics'!G:G,MATCH($C1534,'Policy Characteristics'!$C:$C,0)))</f>
        <v>0.25</v>
      </c>
      <c r="N1534" s="233">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28"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1321</v>
      </c>
      <c r="E1535" s="88" t="s">
        <v>945</v>
      </c>
      <c r="F1535" t="s">
        <v>1283</v>
      </c>
      <c r="G1535" s="88" t="s">
        <v>950</v>
      </c>
      <c r="H1535" s="15">
        <v>1177</v>
      </c>
      <c r="I1535" s="241" t="s">
        <v>44</v>
      </c>
      <c r="J1535" s="230"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3">
        <f>IF(ISBLANK(INDEX('Policy Characteristics'!F:F,MATCH($C1535,'Policy Characteristics'!$C:$C,0))),"",INDEX('Policy Characteristics'!F:F,MATCH($C1535,'Policy Characteristics'!$C:$C,0)))</f>
        <v>0</v>
      </c>
      <c r="M1535" s="233">
        <f>IF(ISBLANK(INDEX('Policy Characteristics'!G:G,MATCH($C1535,'Policy Characteristics'!$C:$C,0))),"",INDEX('Policy Characteristics'!G:G,MATCH($C1535,'Policy Characteristics'!$C:$C,0)))</f>
        <v>0.25</v>
      </c>
      <c r="N1535" s="233">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28"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1322</v>
      </c>
      <c r="E1536" s="88" t="s">
        <v>642</v>
      </c>
      <c r="F1536" t="s">
        <v>1284</v>
      </c>
      <c r="G1536" s="88" t="s">
        <v>648</v>
      </c>
      <c r="H1536" s="15">
        <v>1178</v>
      </c>
      <c r="I1536" s="229" t="s">
        <v>44</v>
      </c>
      <c r="J1536" s="230"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3">
        <f>IF(ISBLANK(INDEX('Policy Characteristics'!F:F,MATCH($C1536,'Policy Characteristics'!$C:$C,0))),"",INDEX('Policy Characteristics'!F:F,MATCH($C1536,'Policy Characteristics'!$C:$C,0)))</f>
        <v>0</v>
      </c>
      <c r="M1536" s="233">
        <f>IF(ISBLANK(INDEX('Policy Characteristics'!G:G,MATCH($C1536,'Policy Characteristics'!$C:$C,0))),"",INDEX('Policy Characteristics'!G:G,MATCH($C1536,'Policy Characteristics'!$C:$C,0)))</f>
        <v>0.25</v>
      </c>
      <c r="N1536" s="233">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28"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1322</v>
      </c>
      <c r="E1537" s="88" t="s">
        <v>643</v>
      </c>
      <c r="F1537" t="s">
        <v>1284</v>
      </c>
      <c r="G1537" s="88" t="s">
        <v>651</v>
      </c>
      <c r="H1537" s="15">
        <v>1179</v>
      </c>
      <c r="I1537" s="241" t="s">
        <v>44</v>
      </c>
      <c r="J1537" s="230"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3">
        <f>IF(ISBLANK(INDEX('Policy Characteristics'!F:F,MATCH($C1537,'Policy Characteristics'!$C:$C,0))),"",INDEX('Policy Characteristics'!F:F,MATCH($C1537,'Policy Characteristics'!$C:$C,0)))</f>
        <v>0</v>
      </c>
      <c r="M1537" s="233">
        <f>IF(ISBLANK(INDEX('Policy Characteristics'!G:G,MATCH($C1537,'Policy Characteristics'!$C:$C,0))),"",INDEX('Policy Characteristics'!G:G,MATCH($C1537,'Policy Characteristics'!$C:$C,0)))</f>
        <v>0.25</v>
      </c>
      <c r="N1537" s="233">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28"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1322</v>
      </c>
      <c r="E1538" s="88" t="s">
        <v>644</v>
      </c>
      <c r="F1538" t="s">
        <v>1284</v>
      </c>
      <c r="G1538" s="88" t="s">
        <v>652</v>
      </c>
      <c r="H1538" s="15">
        <v>1180</v>
      </c>
      <c r="I1538" s="241" t="s">
        <v>43</v>
      </c>
      <c r="J1538" s="230"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3">
        <f>IF(ISBLANK(INDEX('Policy Characteristics'!F:F,MATCH($C1538,'Policy Characteristics'!$C:$C,0))),"",INDEX('Policy Characteristics'!F:F,MATCH($C1538,'Policy Characteristics'!$C:$C,0)))</f>
        <v>0</v>
      </c>
      <c r="M1538" s="233">
        <f>IF(ISBLANK(INDEX('Policy Characteristics'!G:G,MATCH($C1538,'Policy Characteristics'!$C:$C,0))),"",INDEX('Policy Characteristics'!G:G,MATCH($C1538,'Policy Characteristics'!$C:$C,0)))</f>
        <v>0.25</v>
      </c>
      <c r="N1538" s="233">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28"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1322</v>
      </c>
      <c r="E1539" s="88" t="s">
        <v>645</v>
      </c>
      <c r="F1539" t="s">
        <v>1284</v>
      </c>
      <c r="G1539" s="88" t="s">
        <v>649</v>
      </c>
      <c r="H1539" s="15">
        <v>1181</v>
      </c>
      <c r="I1539" s="241" t="s">
        <v>44</v>
      </c>
      <c r="J1539" s="230"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3">
        <f>IF(ISBLANK(INDEX('Policy Characteristics'!F:F,MATCH($C1539,'Policy Characteristics'!$C:$C,0))),"",INDEX('Policy Characteristics'!F:F,MATCH($C1539,'Policy Characteristics'!$C:$C,0)))</f>
        <v>0</v>
      </c>
      <c r="M1539" s="233">
        <f>IF(ISBLANK(INDEX('Policy Characteristics'!G:G,MATCH($C1539,'Policy Characteristics'!$C:$C,0))),"",INDEX('Policy Characteristics'!G:G,MATCH($C1539,'Policy Characteristics'!$C:$C,0)))</f>
        <v>0.25</v>
      </c>
      <c r="N1539" s="233">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28"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1322</v>
      </c>
      <c r="E1540" s="88" t="s">
        <v>646</v>
      </c>
      <c r="F1540" t="s">
        <v>1284</v>
      </c>
      <c r="G1540" s="88" t="s">
        <v>650</v>
      </c>
      <c r="H1540" s="15">
        <v>1182</v>
      </c>
      <c r="I1540" s="241" t="s">
        <v>44</v>
      </c>
      <c r="J1540" s="230"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3">
        <f>IF(ISBLANK(INDEX('Policy Characteristics'!F:F,MATCH($C1540,'Policy Characteristics'!$C:$C,0))),"",INDEX('Policy Characteristics'!F:F,MATCH($C1540,'Policy Characteristics'!$C:$C,0)))</f>
        <v>0</v>
      </c>
      <c r="M1540" s="233">
        <f>IF(ISBLANK(INDEX('Policy Characteristics'!G:G,MATCH($C1540,'Policy Characteristics'!$C:$C,0))),"",INDEX('Policy Characteristics'!G:G,MATCH($C1540,'Policy Characteristics'!$C:$C,0)))</f>
        <v>0.25</v>
      </c>
      <c r="N1540" s="233">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28"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1322</v>
      </c>
      <c r="E1541" s="88" t="s">
        <v>647</v>
      </c>
      <c r="F1541" t="s">
        <v>1284</v>
      </c>
      <c r="G1541" s="88" t="s">
        <v>653</v>
      </c>
      <c r="H1541" s="15">
        <v>1183</v>
      </c>
      <c r="I1541" s="241" t="s">
        <v>44</v>
      </c>
      <c r="J1541" s="230"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3">
        <f>IF(ISBLANK(INDEX('Policy Characteristics'!F:F,MATCH($C1541,'Policy Characteristics'!$C:$C,0))),"",INDEX('Policy Characteristics'!F:F,MATCH($C1541,'Policy Characteristics'!$C:$C,0)))</f>
        <v>0</v>
      </c>
      <c r="M1541" s="233">
        <f>IF(ISBLANK(INDEX('Policy Characteristics'!G:G,MATCH($C1541,'Policy Characteristics'!$C:$C,0))),"",INDEX('Policy Characteristics'!G:G,MATCH($C1541,'Policy Characteristics'!$C:$C,0)))</f>
        <v>0.25</v>
      </c>
      <c r="N1541" s="233">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28"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1322</v>
      </c>
      <c r="E1542" s="88" t="s">
        <v>946</v>
      </c>
      <c r="F1542" t="s">
        <v>1284</v>
      </c>
      <c r="G1542" s="88" t="s">
        <v>949</v>
      </c>
      <c r="H1542" s="15">
        <v>1184</v>
      </c>
      <c r="I1542" s="241" t="s">
        <v>44</v>
      </c>
      <c r="J1542" s="230"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3">
        <f>IF(ISBLANK(INDEX('Policy Characteristics'!F:F,MATCH($C1542,'Policy Characteristics'!$C:$C,0))),"",INDEX('Policy Characteristics'!F:F,MATCH($C1542,'Policy Characteristics'!$C:$C,0)))</f>
        <v>0</v>
      </c>
      <c r="M1542" s="233">
        <f>IF(ISBLANK(INDEX('Policy Characteristics'!G:G,MATCH($C1542,'Policy Characteristics'!$C:$C,0))),"",INDEX('Policy Characteristics'!G:G,MATCH($C1542,'Policy Characteristics'!$C:$C,0)))</f>
        <v>0.25</v>
      </c>
      <c r="N1542" s="233">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28"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1322</v>
      </c>
      <c r="E1543" s="88" t="s">
        <v>947</v>
      </c>
      <c r="F1543" t="s">
        <v>1284</v>
      </c>
      <c r="G1543" s="88" t="s">
        <v>951</v>
      </c>
      <c r="H1543" s="15">
        <v>1185</v>
      </c>
      <c r="I1543" s="241" t="s">
        <v>44</v>
      </c>
      <c r="J1543" s="230"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3">
        <f>IF(ISBLANK(INDEX('Policy Characteristics'!F:F,MATCH($C1543,'Policy Characteristics'!$C:$C,0))),"",INDEX('Policy Characteristics'!F:F,MATCH($C1543,'Policy Characteristics'!$C:$C,0)))</f>
        <v>0</v>
      </c>
      <c r="M1543" s="233">
        <f>IF(ISBLANK(INDEX('Policy Characteristics'!G:G,MATCH($C1543,'Policy Characteristics'!$C:$C,0))),"",INDEX('Policy Characteristics'!G:G,MATCH($C1543,'Policy Characteristics'!$C:$C,0)))</f>
        <v>0.25</v>
      </c>
      <c r="N1543" s="233">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28"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1322</v>
      </c>
      <c r="E1544" s="88" t="s">
        <v>948</v>
      </c>
      <c r="F1544" t="s">
        <v>1284</v>
      </c>
      <c r="G1544" s="88" t="s">
        <v>952</v>
      </c>
      <c r="H1544" s="15">
        <v>1186</v>
      </c>
      <c r="I1544" s="241" t="s">
        <v>44</v>
      </c>
      <c r="J1544" s="230"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3">
        <f>IF(ISBLANK(INDEX('Policy Characteristics'!F:F,MATCH($C1544,'Policy Characteristics'!$C:$C,0))),"",INDEX('Policy Characteristics'!F:F,MATCH($C1544,'Policy Characteristics'!$C:$C,0)))</f>
        <v>0</v>
      </c>
      <c r="M1544" s="233">
        <f>IF(ISBLANK(INDEX('Policy Characteristics'!G:G,MATCH($C1544,'Policy Characteristics'!$C:$C,0))),"",INDEX('Policy Characteristics'!G:G,MATCH($C1544,'Policy Characteristics'!$C:$C,0)))</f>
        <v>0.25</v>
      </c>
      <c r="N1544" s="233">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28"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1322</v>
      </c>
      <c r="E1545" s="88" t="s">
        <v>945</v>
      </c>
      <c r="F1545" t="s">
        <v>1284</v>
      </c>
      <c r="G1545" s="88" t="s">
        <v>950</v>
      </c>
      <c r="H1545" s="15">
        <v>1187</v>
      </c>
      <c r="I1545" s="241" t="s">
        <v>44</v>
      </c>
      <c r="J1545" s="230"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3">
        <f>IF(ISBLANK(INDEX('Policy Characteristics'!F:F,MATCH($C1545,'Policy Characteristics'!$C:$C,0))),"",INDEX('Policy Characteristics'!F:F,MATCH($C1545,'Policy Characteristics'!$C:$C,0)))</f>
        <v>0</v>
      </c>
      <c r="M1545" s="233">
        <f>IF(ISBLANK(INDEX('Policy Characteristics'!G:G,MATCH($C1545,'Policy Characteristics'!$C:$C,0))),"",INDEX('Policy Characteristics'!G:G,MATCH($C1545,'Policy Characteristics'!$C:$C,0)))</f>
        <v>0.25</v>
      </c>
      <c r="N1545" s="233">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28"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1323</v>
      </c>
      <c r="E1546" s="88" t="s">
        <v>642</v>
      </c>
      <c r="F1546" t="s">
        <v>1326</v>
      </c>
      <c r="G1546" s="88" t="s">
        <v>648</v>
      </c>
      <c r="H1546" s="15">
        <v>1188</v>
      </c>
      <c r="I1546" s="241" t="s">
        <v>43</v>
      </c>
      <c r="J1546" s="230"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3">
        <f>IF(ISBLANK(INDEX('Policy Characteristics'!F:F,MATCH($C1546,'Policy Characteristics'!$C:$C,0))),"",INDEX('Policy Characteristics'!F:F,MATCH($C1546,'Policy Characteristics'!$C:$C,0)))</f>
        <v>0</v>
      </c>
      <c r="M1546" s="233">
        <f>IF(ISBLANK(INDEX('Policy Characteristics'!G:G,MATCH($C1546,'Policy Characteristics'!$C:$C,0))),"",INDEX('Policy Characteristics'!G:G,MATCH($C1546,'Policy Characteristics'!$C:$C,0)))</f>
        <v>0.25</v>
      </c>
      <c r="N1546" s="233">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28"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1323</v>
      </c>
      <c r="E1547" s="88" t="s">
        <v>643</v>
      </c>
      <c r="F1547" t="s">
        <v>1326</v>
      </c>
      <c r="G1547" s="88" t="s">
        <v>651</v>
      </c>
      <c r="H1547" s="15">
        <v>1189</v>
      </c>
      <c r="I1547" s="241" t="s">
        <v>44</v>
      </c>
      <c r="J1547" s="230"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3">
        <f>IF(ISBLANK(INDEX('Policy Characteristics'!F:F,MATCH($C1547,'Policy Characteristics'!$C:$C,0))),"",INDEX('Policy Characteristics'!F:F,MATCH($C1547,'Policy Characteristics'!$C:$C,0)))</f>
        <v>0</v>
      </c>
      <c r="M1547" s="233">
        <f>IF(ISBLANK(INDEX('Policy Characteristics'!G:G,MATCH($C1547,'Policy Characteristics'!$C:$C,0))),"",INDEX('Policy Characteristics'!G:G,MATCH($C1547,'Policy Characteristics'!$C:$C,0)))</f>
        <v>0.25</v>
      </c>
      <c r="N1547" s="233">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28"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1323</v>
      </c>
      <c r="E1548" s="88" t="s">
        <v>644</v>
      </c>
      <c r="F1548" t="s">
        <v>1326</v>
      </c>
      <c r="G1548" s="88" t="s">
        <v>652</v>
      </c>
      <c r="H1548" s="15">
        <v>1190</v>
      </c>
      <c r="I1548" s="241" t="s">
        <v>44</v>
      </c>
      <c r="J1548" s="230"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3">
        <f>IF(ISBLANK(INDEX('Policy Characteristics'!F:F,MATCH($C1548,'Policy Characteristics'!$C:$C,0))),"",INDEX('Policy Characteristics'!F:F,MATCH($C1548,'Policy Characteristics'!$C:$C,0)))</f>
        <v>0</v>
      </c>
      <c r="M1548" s="233">
        <f>IF(ISBLANK(INDEX('Policy Characteristics'!G:G,MATCH($C1548,'Policy Characteristics'!$C:$C,0))),"",INDEX('Policy Characteristics'!G:G,MATCH($C1548,'Policy Characteristics'!$C:$C,0)))</f>
        <v>0.25</v>
      </c>
      <c r="N1548" s="233">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28"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1323</v>
      </c>
      <c r="E1549" s="88" t="s">
        <v>645</v>
      </c>
      <c r="F1549" t="s">
        <v>1326</v>
      </c>
      <c r="G1549" s="88" t="s">
        <v>649</v>
      </c>
      <c r="H1549" s="15">
        <v>1191</v>
      </c>
      <c r="I1549" s="241" t="s">
        <v>44</v>
      </c>
      <c r="J1549" s="230"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3">
        <f>IF(ISBLANK(INDEX('Policy Characteristics'!F:F,MATCH($C1549,'Policy Characteristics'!$C:$C,0))),"",INDEX('Policy Characteristics'!F:F,MATCH($C1549,'Policy Characteristics'!$C:$C,0)))</f>
        <v>0</v>
      </c>
      <c r="M1549" s="233">
        <f>IF(ISBLANK(INDEX('Policy Characteristics'!G:G,MATCH($C1549,'Policy Characteristics'!$C:$C,0))),"",INDEX('Policy Characteristics'!G:G,MATCH($C1549,'Policy Characteristics'!$C:$C,0)))</f>
        <v>0.25</v>
      </c>
      <c r="N1549" s="233">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28"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1323</v>
      </c>
      <c r="E1550" s="88" t="s">
        <v>646</v>
      </c>
      <c r="F1550" t="s">
        <v>1326</v>
      </c>
      <c r="G1550" s="88" t="s">
        <v>650</v>
      </c>
      <c r="H1550" s="15">
        <v>1192</v>
      </c>
      <c r="I1550" s="241" t="s">
        <v>44</v>
      </c>
      <c r="J1550" s="230"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3">
        <f>IF(ISBLANK(INDEX('Policy Characteristics'!F:F,MATCH($C1550,'Policy Characteristics'!$C:$C,0))),"",INDEX('Policy Characteristics'!F:F,MATCH($C1550,'Policy Characteristics'!$C:$C,0)))</f>
        <v>0</v>
      </c>
      <c r="M1550" s="233">
        <f>IF(ISBLANK(INDEX('Policy Characteristics'!G:G,MATCH($C1550,'Policy Characteristics'!$C:$C,0))),"",INDEX('Policy Characteristics'!G:G,MATCH($C1550,'Policy Characteristics'!$C:$C,0)))</f>
        <v>0.25</v>
      </c>
      <c r="N1550" s="233">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28"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1323</v>
      </c>
      <c r="E1551" s="88" t="s">
        <v>647</v>
      </c>
      <c r="F1551" t="s">
        <v>1326</v>
      </c>
      <c r="G1551" s="88" t="s">
        <v>653</v>
      </c>
      <c r="H1551" s="15">
        <v>1193</v>
      </c>
      <c r="I1551" s="241" t="s">
        <v>44</v>
      </c>
      <c r="J1551" s="230"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3">
        <f>IF(ISBLANK(INDEX('Policy Characteristics'!F:F,MATCH($C1551,'Policy Characteristics'!$C:$C,0))),"",INDEX('Policy Characteristics'!F:F,MATCH($C1551,'Policy Characteristics'!$C:$C,0)))</f>
        <v>0</v>
      </c>
      <c r="M1551" s="233">
        <f>IF(ISBLANK(INDEX('Policy Characteristics'!G:G,MATCH($C1551,'Policy Characteristics'!$C:$C,0))),"",INDEX('Policy Characteristics'!G:G,MATCH($C1551,'Policy Characteristics'!$C:$C,0)))</f>
        <v>0.25</v>
      </c>
      <c r="N1551" s="233">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28"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1323</v>
      </c>
      <c r="E1552" s="88" t="s">
        <v>946</v>
      </c>
      <c r="F1552" t="s">
        <v>1326</v>
      </c>
      <c r="G1552" s="88" t="s">
        <v>949</v>
      </c>
      <c r="H1552" s="15">
        <v>1194</v>
      </c>
      <c r="I1552" s="241" t="s">
        <v>44</v>
      </c>
      <c r="J1552" s="230"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3">
        <f>IF(ISBLANK(INDEX('Policy Characteristics'!F:F,MATCH($C1552,'Policy Characteristics'!$C:$C,0))),"",INDEX('Policy Characteristics'!F:F,MATCH($C1552,'Policy Characteristics'!$C:$C,0)))</f>
        <v>0</v>
      </c>
      <c r="M1552" s="233">
        <f>IF(ISBLANK(INDEX('Policy Characteristics'!G:G,MATCH($C1552,'Policy Characteristics'!$C:$C,0))),"",INDEX('Policy Characteristics'!G:G,MATCH($C1552,'Policy Characteristics'!$C:$C,0)))</f>
        <v>0.25</v>
      </c>
      <c r="N1552" s="233">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28"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1323</v>
      </c>
      <c r="E1553" s="88" t="s">
        <v>947</v>
      </c>
      <c r="F1553" t="s">
        <v>1326</v>
      </c>
      <c r="G1553" s="88" t="s">
        <v>951</v>
      </c>
      <c r="H1553" s="15">
        <v>1195</v>
      </c>
      <c r="I1553" s="241" t="s">
        <v>44</v>
      </c>
      <c r="J1553" s="230"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3">
        <f>IF(ISBLANK(INDEX('Policy Characteristics'!F:F,MATCH($C1553,'Policy Characteristics'!$C:$C,0))),"",INDEX('Policy Characteristics'!F:F,MATCH($C1553,'Policy Characteristics'!$C:$C,0)))</f>
        <v>0</v>
      </c>
      <c r="M1553" s="233">
        <f>IF(ISBLANK(INDEX('Policy Characteristics'!G:G,MATCH($C1553,'Policy Characteristics'!$C:$C,0))),"",INDEX('Policy Characteristics'!G:G,MATCH($C1553,'Policy Characteristics'!$C:$C,0)))</f>
        <v>0.25</v>
      </c>
      <c r="N1553" s="233">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28"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1323</v>
      </c>
      <c r="E1554" s="88" t="s">
        <v>948</v>
      </c>
      <c r="F1554" t="s">
        <v>1326</v>
      </c>
      <c r="G1554" s="88" t="s">
        <v>952</v>
      </c>
      <c r="H1554" s="15">
        <v>1196</v>
      </c>
      <c r="I1554" s="241" t="s">
        <v>44</v>
      </c>
      <c r="J1554" s="230"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3">
        <f>IF(ISBLANK(INDEX('Policy Characteristics'!F:F,MATCH($C1554,'Policy Characteristics'!$C:$C,0))),"",INDEX('Policy Characteristics'!F:F,MATCH($C1554,'Policy Characteristics'!$C:$C,0)))</f>
        <v>0</v>
      </c>
      <c r="M1554" s="233">
        <f>IF(ISBLANK(INDEX('Policy Characteristics'!G:G,MATCH($C1554,'Policy Characteristics'!$C:$C,0))),"",INDEX('Policy Characteristics'!G:G,MATCH($C1554,'Policy Characteristics'!$C:$C,0)))</f>
        <v>0.25</v>
      </c>
      <c r="N1554" s="233">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28"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1323</v>
      </c>
      <c r="E1555" s="88" t="s">
        <v>945</v>
      </c>
      <c r="F1555" t="s">
        <v>1326</v>
      </c>
      <c r="G1555" s="88" t="s">
        <v>950</v>
      </c>
      <c r="H1555" s="15">
        <v>1197</v>
      </c>
      <c r="I1555" s="241" t="s">
        <v>44</v>
      </c>
      <c r="J1555" s="230"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3">
        <f>IF(ISBLANK(INDEX('Policy Characteristics'!F:F,MATCH($C1555,'Policy Characteristics'!$C:$C,0))),"",INDEX('Policy Characteristics'!F:F,MATCH($C1555,'Policy Characteristics'!$C:$C,0)))</f>
        <v>0</v>
      </c>
      <c r="M1555" s="233">
        <f>IF(ISBLANK(INDEX('Policy Characteristics'!G:G,MATCH($C1555,'Policy Characteristics'!$C:$C,0))),"",INDEX('Policy Characteristics'!G:G,MATCH($C1555,'Policy Characteristics'!$C:$C,0)))</f>
        <v>0.25</v>
      </c>
      <c r="N1555" s="233">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28"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1324</v>
      </c>
      <c r="E1556" s="88" t="s">
        <v>642</v>
      </c>
      <c r="F1556" t="s">
        <v>1285</v>
      </c>
      <c r="G1556" s="88" t="s">
        <v>648</v>
      </c>
      <c r="H1556" s="15">
        <v>1198</v>
      </c>
      <c r="I1556" s="241" t="s">
        <v>43</v>
      </c>
      <c r="J1556" s="230"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3">
        <f>IF(ISBLANK(INDEX('Policy Characteristics'!F:F,MATCH($C1556,'Policy Characteristics'!$C:$C,0))),"",INDEX('Policy Characteristics'!F:F,MATCH($C1556,'Policy Characteristics'!$C:$C,0)))</f>
        <v>0</v>
      </c>
      <c r="M1556" s="233">
        <f>IF(ISBLANK(INDEX('Policy Characteristics'!G:G,MATCH($C1556,'Policy Characteristics'!$C:$C,0))),"",INDEX('Policy Characteristics'!G:G,MATCH($C1556,'Policy Characteristics'!$C:$C,0)))</f>
        <v>0.25</v>
      </c>
      <c r="N1556" s="233">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28"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1324</v>
      </c>
      <c r="E1557" s="88" t="s">
        <v>643</v>
      </c>
      <c r="F1557" t="s">
        <v>1285</v>
      </c>
      <c r="G1557" s="88" t="s">
        <v>651</v>
      </c>
      <c r="H1557" s="15">
        <v>1199</v>
      </c>
      <c r="I1557" s="241" t="s">
        <v>44</v>
      </c>
      <c r="J1557" s="230"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3">
        <f>IF(ISBLANK(INDEX('Policy Characteristics'!F:F,MATCH($C1557,'Policy Characteristics'!$C:$C,0))),"",INDEX('Policy Characteristics'!F:F,MATCH($C1557,'Policy Characteristics'!$C:$C,0)))</f>
        <v>0</v>
      </c>
      <c r="M1557" s="233">
        <f>IF(ISBLANK(INDEX('Policy Characteristics'!G:G,MATCH($C1557,'Policy Characteristics'!$C:$C,0))),"",INDEX('Policy Characteristics'!G:G,MATCH($C1557,'Policy Characteristics'!$C:$C,0)))</f>
        <v>0.25</v>
      </c>
      <c r="N1557" s="233">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28"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1324</v>
      </c>
      <c r="E1558" s="88" t="s">
        <v>644</v>
      </c>
      <c r="F1558" t="s">
        <v>1285</v>
      </c>
      <c r="G1558" s="88" t="s">
        <v>652</v>
      </c>
      <c r="H1558" s="15">
        <v>1200</v>
      </c>
      <c r="I1558" s="241" t="s">
        <v>43</v>
      </c>
      <c r="J1558" s="230"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3">
        <f>IF(ISBLANK(INDEX('Policy Characteristics'!F:F,MATCH($C1558,'Policy Characteristics'!$C:$C,0))),"",INDEX('Policy Characteristics'!F:F,MATCH($C1558,'Policy Characteristics'!$C:$C,0)))</f>
        <v>0</v>
      </c>
      <c r="M1558" s="233">
        <f>IF(ISBLANK(INDEX('Policy Characteristics'!G:G,MATCH($C1558,'Policy Characteristics'!$C:$C,0))),"",INDEX('Policy Characteristics'!G:G,MATCH($C1558,'Policy Characteristics'!$C:$C,0)))</f>
        <v>0.25</v>
      </c>
      <c r="N1558" s="233">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28"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1324</v>
      </c>
      <c r="E1559" s="88" t="s">
        <v>645</v>
      </c>
      <c r="F1559" t="s">
        <v>1285</v>
      </c>
      <c r="G1559" s="88" t="s">
        <v>649</v>
      </c>
      <c r="H1559" s="15">
        <v>1201</v>
      </c>
      <c r="I1559" s="241" t="s">
        <v>44</v>
      </c>
      <c r="J1559" s="230"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3">
        <f>IF(ISBLANK(INDEX('Policy Characteristics'!F:F,MATCH($C1559,'Policy Characteristics'!$C:$C,0))),"",INDEX('Policy Characteristics'!F:F,MATCH($C1559,'Policy Characteristics'!$C:$C,0)))</f>
        <v>0</v>
      </c>
      <c r="M1559" s="233">
        <f>IF(ISBLANK(INDEX('Policy Characteristics'!G:G,MATCH($C1559,'Policy Characteristics'!$C:$C,0))),"",INDEX('Policy Characteristics'!G:G,MATCH($C1559,'Policy Characteristics'!$C:$C,0)))</f>
        <v>0.25</v>
      </c>
      <c r="N1559" s="233">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28"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1324</v>
      </c>
      <c r="E1560" s="88" t="s">
        <v>646</v>
      </c>
      <c r="F1560" t="s">
        <v>1285</v>
      </c>
      <c r="G1560" s="88" t="s">
        <v>650</v>
      </c>
      <c r="H1560" s="15">
        <v>1202</v>
      </c>
      <c r="I1560" s="241" t="s">
        <v>43</v>
      </c>
      <c r="J1560" s="230"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3">
        <f>IF(ISBLANK(INDEX('Policy Characteristics'!F:F,MATCH($C1560,'Policy Characteristics'!$C:$C,0))),"",INDEX('Policy Characteristics'!F:F,MATCH($C1560,'Policy Characteristics'!$C:$C,0)))</f>
        <v>0</v>
      </c>
      <c r="M1560" s="233">
        <f>IF(ISBLANK(INDEX('Policy Characteristics'!G:G,MATCH($C1560,'Policy Characteristics'!$C:$C,0))),"",INDEX('Policy Characteristics'!G:G,MATCH($C1560,'Policy Characteristics'!$C:$C,0)))</f>
        <v>0.25</v>
      </c>
      <c r="N1560" s="233">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28"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1324</v>
      </c>
      <c r="E1561" s="88" t="s">
        <v>647</v>
      </c>
      <c r="F1561" t="s">
        <v>1285</v>
      </c>
      <c r="G1561" s="88" t="s">
        <v>653</v>
      </c>
      <c r="H1561" s="15">
        <v>1203</v>
      </c>
      <c r="I1561" s="241" t="s">
        <v>44</v>
      </c>
      <c r="J1561" s="230"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3">
        <f>IF(ISBLANK(INDEX('Policy Characteristics'!F:F,MATCH($C1561,'Policy Characteristics'!$C:$C,0))),"",INDEX('Policy Characteristics'!F:F,MATCH($C1561,'Policy Characteristics'!$C:$C,0)))</f>
        <v>0</v>
      </c>
      <c r="M1561" s="233">
        <f>IF(ISBLANK(INDEX('Policy Characteristics'!G:G,MATCH($C1561,'Policy Characteristics'!$C:$C,0))),"",INDEX('Policy Characteristics'!G:G,MATCH($C1561,'Policy Characteristics'!$C:$C,0)))</f>
        <v>0.25</v>
      </c>
      <c r="N1561" s="233">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28"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1324</v>
      </c>
      <c r="E1562" s="88" t="s">
        <v>946</v>
      </c>
      <c r="F1562" t="s">
        <v>1285</v>
      </c>
      <c r="G1562" s="88" t="s">
        <v>949</v>
      </c>
      <c r="H1562" s="15">
        <v>1204</v>
      </c>
      <c r="I1562" s="241" t="s">
        <v>44</v>
      </c>
      <c r="J1562" s="230"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3">
        <f>IF(ISBLANK(INDEX('Policy Characteristics'!F:F,MATCH($C1562,'Policy Characteristics'!$C:$C,0))),"",INDEX('Policy Characteristics'!F:F,MATCH($C1562,'Policy Characteristics'!$C:$C,0)))</f>
        <v>0</v>
      </c>
      <c r="M1562" s="233">
        <f>IF(ISBLANK(INDEX('Policy Characteristics'!G:G,MATCH($C1562,'Policy Characteristics'!$C:$C,0))),"",INDEX('Policy Characteristics'!G:G,MATCH($C1562,'Policy Characteristics'!$C:$C,0)))</f>
        <v>0.25</v>
      </c>
      <c r="N1562" s="233">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28"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1324</v>
      </c>
      <c r="E1563" s="88" t="s">
        <v>947</v>
      </c>
      <c r="F1563" t="s">
        <v>1285</v>
      </c>
      <c r="G1563" s="88" t="s">
        <v>951</v>
      </c>
      <c r="H1563" s="15">
        <v>1205</v>
      </c>
      <c r="I1563" s="241" t="s">
        <v>43</v>
      </c>
      <c r="J1563" s="230"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3">
        <f>IF(ISBLANK(INDEX('Policy Characteristics'!F:F,MATCH($C1563,'Policy Characteristics'!$C:$C,0))),"",INDEX('Policy Characteristics'!F:F,MATCH($C1563,'Policy Characteristics'!$C:$C,0)))</f>
        <v>0</v>
      </c>
      <c r="M1563" s="233">
        <f>IF(ISBLANK(INDEX('Policy Characteristics'!G:G,MATCH($C1563,'Policy Characteristics'!$C:$C,0))),"",INDEX('Policy Characteristics'!G:G,MATCH($C1563,'Policy Characteristics'!$C:$C,0)))</f>
        <v>0.25</v>
      </c>
      <c r="N1563" s="233">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28"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1324</v>
      </c>
      <c r="E1564" s="88" t="s">
        <v>948</v>
      </c>
      <c r="F1564" t="s">
        <v>1285</v>
      </c>
      <c r="G1564" s="88" t="s">
        <v>952</v>
      </c>
      <c r="H1564" s="15">
        <v>1206</v>
      </c>
      <c r="I1564" s="241" t="s">
        <v>43</v>
      </c>
      <c r="J1564" s="230"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3">
        <f>IF(ISBLANK(INDEX('Policy Characteristics'!F:F,MATCH($C1564,'Policy Characteristics'!$C:$C,0))),"",INDEX('Policy Characteristics'!F:F,MATCH($C1564,'Policy Characteristics'!$C:$C,0)))</f>
        <v>0</v>
      </c>
      <c r="M1564" s="233">
        <f>IF(ISBLANK(INDEX('Policy Characteristics'!G:G,MATCH($C1564,'Policy Characteristics'!$C:$C,0))),"",INDEX('Policy Characteristics'!G:G,MATCH($C1564,'Policy Characteristics'!$C:$C,0)))</f>
        <v>0.25</v>
      </c>
      <c r="N1564" s="233">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28"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1324</v>
      </c>
      <c r="E1565" s="88" t="s">
        <v>945</v>
      </c>
      <c r="F1565" t="s">
        <v>1285</v>
      </c>
      <c r="G1565" s="88" t="s">
        <v>950</v>
      </c>
      <c r="H1565" s="15">
        <v>1207</v>
      </c>
      <c r="I1565" s="241" t="s">
        <v>44</v>
      </c>
      <c r="J1565" s="230"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3">
        <f>IF(ISBLANK(INDEX('Policy Characteristics'!F:F,MATCH($C1565,'Policy Characteristics'!$C:$C,0))),"",INDEX('Policy Characteristics'!F:F,MATCH($C1565,'Policy Characteristics'!$C:$C,0)))</f>
        <v>0</v>
      </c>
      <c r="M1565" s="233">
        <f>IF(ISBLANK(INDEX('Policy Characteristics'!G:G,MATCH($C1565,'Policy Characteristics'!$C:$C,0))),"",INDEX('Policy Characteristics'!G:G,MATCH($C1565,'Policy Characteristics'!$C:$C,0)))</f>
        <v>0.25</v>
      </c>
      <c r="N1565" s="233">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28" t="str">
        <f>IF(ISBLANK(INDEX('Policy Characteristics'!B:B,MATCH($C1566,'Policy Characteristics'!$C:$C,0))),"",INDEX('Policy Characteristics'!B:B,MATCH($C1566,'Policy Characteristics'!$C:$C,0)))</f>
        <v>Material Efficiency, Longevity, &amp; Re-Use</v>
      </c>
      <c r="C1566" t="s">
        <v>678</v>
      </c>
      <c r="D1566" s="88" t="s">
        <v>1312</v>
      </c>
      <c r="E1566" s="88"/>
      <c r="F1566" s="78" t="s">
        <v>1275</v>
      </c>
      <c r="G1566" s="88"/>
      <c r="H1566" s="15">
        <v>429</v>
      </c>
      <c r="I1566" s="241" t="s">
        <v>43</v>
      </c>
      <c r="J1566" s="230"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3">
        <f>IF(ISBLANK(INDEX('Policy Characteristics'!F:F,MATCH($C1566,'Policy Characteristics'!$C:$C,0))),"",INDEX('Policy Characteristics'!F:F,MATCH($C1566,'Policy Characteristics'!$C:$C,0)))</f>
        <v>0</v>
      </c>
      <c r="M1566" s="233">
        <f>IF(ISBLANK(INDEX('Policy Characteristics'!G:G,MATCH($C1566,'Policy Characteristics'!$C:$C,0))),"",INDEX('Policy Characteristics'!G:G,MATCH($C1566,'Policy Characteristics'!$C:$C,0)))</f>
        <v>1</v>
      </c>
      <c r="N1566" s="233">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28"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1313</v>
      </c>
      <c r="E1567" s="88"/>
      <c r="F1567" s="78" t="s">
        <v>820</v>
      </c>
      <c r="G1567" s="88"/>
      <c r="H1567" s="15">
        <v>430</v>
      </c>
      <c r="I1567" s="241" t="s">
        <v>43</v>
      </c>
      <c r="J1567" s="230"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3">
        <f>IF(ISBLANK(INDEX('Policy Characteristics'!F:F,MATCH($C1567,'Policy Characteristics'!$C:$C,0))),"",INDEX('Policy Characteristics'!F:F,MATCH($C1567,'Policy Characteristics'!$C:$C,0)))</f>
        <v>0</v>
      </c>
      <c r="M1567" s="233">
        <f>IF(ISBLANK(INDEX('Policy Characteristics'!G:G,MATCH($C1567,'Policy Characteristics'!$C:$C,0))),"",INDEX('Policy Characteristics'!G:G,MATCH($C1567,'Policy Characteristics'!$C:$C,0)))</f>
        <v>1</v>
      </c>
      <c r="N1567" s="233">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28"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1323</v>
      </c>
      <c r="E1568" s="88"/>
      <c r="F1568" s="78" t="s">
        <v>1326</v>
      </c>
      <c r="G1568" s="88"/>
      <c r="H1568" s="15">
        <v>432</v>
      </c>
      <c r="I1568" s="241" t="s">
        <v>43</v>
      </c>
      <c r="J1568" s="230"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3">
        <f>IF(ISBLANK(INDEX('Policy Characteristics'!F:F,MATCH($C1568,'Policy Characteristics'!$C:$C,0))),"",INDEX('Policy Characteristics'!F:F,MATCH($C1568,'Policy Characteristics'!$C:$C,0)))</f>
        <v>0</v>
      </c>
      <c r="M1568" s="233">
        <f>IF(ISBLANK(INDEX('Policy Characteristics'!G:G,MATCH($C1568,'Policy Characteristics'!$C:$C,0))),"",INDEX('Policy Characteristics'!G:G,MATCH($C1568,'Policy Characteristics'!$C:$C,0)))</f>
        <v>1</v>
      </c>
      <c r="N1568" s="233">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28" t="str">
        <f>IF(ISBLANK(INDEX('Policy Characteristics'!B:B,MATCH($C1569,'Policy Characteristics'!$C:$C,0))),"",INDEX('Policy Characteristics'!B:B,MATCH($C1569,'Policy Characteristics'!$C:$C,0)))</f>
        <v>Methane Capture</v>
      </c>
      <c r="C1569" t="s">
        <v>283</v>
      </c>
      <c r="D1569" s="88" t="s">
        <v>1302</v>
      </c>
      <c r="E1569" s="88"/>
      <c r="F1569" t="s">
        <v>1266</v>
      </c>
      <c r="G1569" s="88"/>
      <c r="H1569" s="15">
        <v>1458</v>
      </c>
      <c r="I1569" s="241" t="s">
        <v>43</v>
      </c>
      <c r="J1569" s="230"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3">
        <f>IF(ISBLANK(INDEX('Policy Characteristics'!F:F,MATCH($C1569,'Policy Characteristics'!$C:$C,0))),"",INDEX('Policy Characteristics'!F:F,MATCH($C1569,'Policy Characteristics'!$C:$C,0)))</f>
        <v>0</v>
      </c>
      <c r="M1569" s="233">
        <f>IF(ISBLANK(INDEX('Policy Characteristics'!G:G,MATCH($C1569,'Policy Characteristics'!$C:$C,0))),"",INDEX('Policy Characteristics'!G:G,MATCH($C1569,'Policy Characteristics'!$C:$C,0)))</f>
        <v>1</v>
      </c>
      <c r="N1569" s="233">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28"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1322</v>
      </c>
      <c r="E1570" s="88"/>
      <c r="F1570" t="s">
        <v>1284</v>
      </c>
      <c r="G1570" s="88"/>
      <c r="H1570" s="15">
        <v>1459</v>
      </c>
      <c r="I1570" s="241" t="s">
        <v>43</v>
      </c>
      <c r="J1570" s="230"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3">
        <f>IF(ISBLANK(INDEX('Policy Characteristics'!F:F,MATCH($C1570,'Policy Characteristics'!$C:$C,0))),"",INDEX('Policy Characteristics'!F:F,MATCH($C1570,'Policy Characteristics'!$C:$C,0)))</f>
        <v>0</v>
      </c>
      <c r="M1570" s="233">
        <f>IF(ISBLANK(INDEX('Policy Characteristics'!G:G,MATCH($C1570,'Policy Characteristics'!$C:$C,0))),"",INDEX('Policy Characteristics'!G:G,MATCH($C1570,'Policy Characteristics'!$C:$C,0)))</f>
        <v>1</v>
      </c>
      <c r="N1570" s="233">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28" t="str">
        <f>IF(ISBLANK(INDEX('Policy Characteristics'!B:B,MATCH($C1571,'Policy Characteristics'!$C:$C,0))),"",INDEX('Policy Characteristics'!B:B,MATCH($C1571,'Policy Characteristics'!$C:$C,0)))</f>
        <v>Methane Capture</v>
      </c>
      <c r="C1571" s="76" t="str">
        <f t="shared" si="44"/>
        <v>Fraction of Methane Capture Opportunities Achieved</v>
      </c>
      <c r="D1571" s="88" t="s">
        <v>1301</v>
      </c>
      <c r="E1571" s="88"/>
      <c r="F1571" t="s">
        <v>999</v>
      </c>
      <c r="G1571" s="88"/>
      <c r="H1571" s="15">
        <v>513</v>
      </c>
      <c r="I1571" s="241" t="s">
        <v>43</v>
      </c>
      <c r="J1571" s="230"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3">
        <f>IF(ISBLANK(INDEX('Policy Characteristics'!F:F,MATCH($C1571,'Policy Characteristics'!$C:$C,0))),"",INDEX('Policy Characteristics'!F:F,MATCH($C1571,'Policy Characteristics'!$C:$C,0)))</f>
        <v>0</v>
      </c>
      <c r="M1571" s="233">
        <f>IF(ISBLANK(INDEX('Policy Characteristics'!G:G,MATCH($C1571,'Policy Characteristics'!$C:$C,0))),"",INDEX('Policy Characteristics'!G:G,MATCH($C1571,'Policy Characteristics'!$C:$C,0)))</f>
        <v>1</v>
      </c>
      <c r="N1571" s="233">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28" t="str">
        <f>IF(ISBLANK(INDEX('Policy Characteristics'!B:B,MATCH($C1572,'Policy Characteristics'!$C:$C,0))),"",INDEX('Policy Characteristics'!B:B,MATCH($C1572,'Policy Characteristics'!$C:$C,0)))</f>
        <v>Methane Capture</v>
      </c>
      <c r="C1572" s="76" t="str">
        <f t="shared" si="44"/>
        <v>Fraction of Methane Capture Opportunities Achieved</v>
      </c>
      <c r="D1572" s="88" t="s">
        <v>1323</v>
      </c>
      <c r="E1572" s="88"/>
      <c r="F1572" t="s">
        <v>1326</v>
      </c>
      <c r="G1572" s="88"/>
      <c r="H1572" s="15">
        <v>514</v>
      </c>
      <c r="I1572" s="241" t="s">
        <v>43</v>
      </c>
      <c r="J1572" s="230"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3">
        <f>IF(ISBLANK(INDEX('Policy Characteristics'!F:F,MATCH($C1572,'Policy Characteristics'!$C:$C,0))),"",INDEX('Policy Characteristics'!F:F,MATCH($C1572,'Policy Characteristics'!$C:$C,0)))</f>
        <v>0</v>
      </c>
      <c r="M1572" s="233">
        <f>IF(ISBLANK(INDEX('Policy Characteristics'!G:G,MATCH($C1572,'Policy Characteristics'!$C:$C,0))),"",INDEX('Policy Characteristics'!G:G,MATCH($C1572,'Policy Characteristics'!$C:$C,0)))</f>
        <v>1</v>
      </c>
      <c r="N1572" s="233">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28" t="str">
        <f>IF(ISBLANK(INDEX('Policy Characteristics'!B:B,MATCH($C1573,'Policy Characteristics'!$C:$C,0))),"",INDEX('Policy Characteristics'!B:B,MATCH($C1573,'Policy Characteristics'!$C:$C,0)))</f>
        <v>Methane Destruction</v>
      </c>
      <c r="C1573" t="s">
        <v>284</v>
      </c>
      <c r="D1573" s="88" t="s">
        <v>1302</v>
      </c>
      <c r="E1573" s="88"/>
      <c r="F1573" t="s">
        <v>1266</v>
      </c>
      <c r="G1573" s="88"/>
      <c r="H1573" s="15">
        <v>1460</v>
      </c>
      <c r="I1573" s="241" t="s">
        <v>43</v>
      </c>
      <c r="J1573" s="230"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3">
        <f>IF(ISBLANK(INDEX('Policy Characteristics'!F:F,MATCH($C1573,'Policy Characteristics'!$C:$C,0))),"",INDEX('Policy Characteristics'!F:F,MATCH($C1573,'Policy Characteristics'!$C:$C,0)))</f>
        <v>0</v>
      </c>
      <c r="M1573" s="233">
        <f>IF(ISBLANK(INDEX('Policy Characteristics'!G:G,MATCH($C1573,'Policy Characteristics'!$C:$C,0))),"",INDEX('Policy Characteristics'!G:G,MATCH($C1573,'Policy Characteristics'!$C:$C,0)))</f>
        <v>1</v>
      </c>
      <c r="N1573" s="233">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28"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1322</v>
      </c>
      <c r="E1574" s="88"/>
      <c r="F1574" t="s">
        <v>1284</v>
      </c>
      <c r="G1574" s="88"/>
      <c r="H1574" s="15">
        <v>1461</v>
      </c>
      <c r="I1574" s="241" t="s">
        <v>43</v>
      </c>
      <c r="J1574" s="230"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3">
        <f>IF(ISBLANK(INDEX('Policy Characteristics'!F:F,MATCH($C1574,'Policy Characteristics'!$C:$C,0))),"",INDEX('Policy Characteristics'!F:F,MATCH($C1574,'Policy Characteristics'!$C:$C,0)))</f>
        <v>0</v>
      </c>
      <c r="M1574" s="233">
        <f>IF(ISBLANK(INDEX('Policy Characteristics'!G:G,MATCH($C1574,'Policy Characteristics'!$C:$C,0))),"",INDEX('Policy Characteristics'!G:G,MATCH($C1574,'Policy Characteristics'!$C:$C,0)))</f>
        <v>1</v>
      </c>
      <c r="N1574" s="233">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28"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1301</v>
      </c>
      <c r="E1575" s="88"/>
      <c r="F1575" t="s">
        <v>999</v>
      </c>
      <c r="G1575" s="88"/>
      <c r="H1575" s="15">
        <v>515</v>
      </c>
      <c r="I1575" s="241" t="s">
        <v>43</v>
      </c>
      <c r="J1575" s="230"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3">
        <f>IF(ISBLANK(INDEX('Policy Characteristics'!F:F,MATCH($C1575,'Policy Characteristics'!$C:$C,0))),"",INDEX('Policy Characteristics'!F:F,MATCH($C1575,'Policy Characteristics'!$C:$C,0)))</f>
        <v>0</v>
      </c>
      <c r="M1575" s="233">
        <f>IF(ISBLANK(INDEX('Policy Characteristics'!G:G,MATCH($C1575,'Policy Characteristics'!$C:$C,0))),"",INDEX('Policy Characteristics'!G:G,MATCH($C1575,'Policy Characteristics'!$C:$C,0)))</f>
        <v>1</v>
      </c>
      <c r="N1575" s="233">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28"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1323</v>
      </c>
      <c r="E1576" s="88"/>
      <c r="F1576" t="s">
        <v>1326</v>
      </c>
      <c r="G1576" s="88"/>
      <c r="H1576" s="15">
        <v>516</v>
      </c>
      <c r="I1576" s="241" t="s">
        <v>43</v>
      </c>
      <c r="J1576" s="230"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3">
        <f>IF(ISBLANK(INDEX('Policy Characteristics'!F:F,MATCH($C1576,'Policy Characteristics'!$C:$C,0))),"",INDEX('Policy Characteristics'!F:F,MATCH($C1576,'Policy Characteristics'!$C:$C,0)))</f>
        <v>0</v>
      </c>
      <c r="M1576" s="233">
        <f>IF(ISBLANK(INDEX('Policy Characteristics'!G:G,MATCH($C1576,'Policy Characteristics'!$C:$C,0))),"",INDEX('Policy Characteristics'!G:G,MATCH($C1576,'Policy Characteristics'!$C:$C,0)))</f>
        <v>1</v>
      </c>
      <c r="N1576" s="233">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28" t="str">
        <f>IF(ISBLANK(INDEX('Policy Characteristics'!B:B,MATCH($C1577,'Policy Characteristics'!$C:$C,0))),"",INDEX('Policy Characteristics'!B:B,MATCH($C1577,'Policy Characteristics'!$C:$C,0)))</f>
        <v>N2O Abatement</v>
      </c>
      <c r="C1577" t="s">
        <v>1457</v>
      </c>
      <c r="D1577" s="88"/>
      <c r="E1577" s="88"/>
      <c r="G1577" s="88"/>
      <c r="H1577" s="15">
        <v>1562</v>
      </c>
      <c r="I1577" s="241" t="s">
        <v>43</v>
      </c>
      <c r="J1577" s="230"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3">
        <f>IF(ISBLANK(INDEX('Policy Characteristics'!F:F,MATCH($C1577,'Policy Characteristics'!$C:$C,0))),"",INDEX('Policy Characteristics'!F:F,MATCH($C1577,'Policy Characteristics'!$C:$C,0)))</f>
        <v>0</v>
      </c>
      <c r="M1577" s="233">
        <f>IF(ISBLANK(INDEX('Policy Characteristics'!G:G,MATCH($C1577,'Policy Characteristics'!$C:$C,0))),"",INDEX('Policy Characteristics'!G:G,MATCH($C1577,'Policy Characteristics'!$C:$C,0)))</f>
        <v>1</v>
      </c>
      <c r="N1577" s="233">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28" t="str">
        <f>IF(ISBLANK(INDEX('Policy Characteristics'!B:B,MATCH($C1578,'Policy Characteristics'!$C:$C,0))),"",INDEX('Policy Characteristics'!B:B,MATCH($C1578,'Policy Characteristics'!$C:$C,0)))</f>
        <v>Non BAU Increase in Process Emissions</v>
      </c>
      <c r="C1578" t="s">
        <v>1946</v>
      </c>
      <c r="D1578" s="88" t="s">
        <v>2554</v>
      </c>
      <c r="E1578" s="88"/>
      <c r="F1578" s="88" t="s">
        <v>2555</v>
      </c>
      <c r="G1578" s="88"/>
      <c r="H1578" s="15">
        <v>2751</v>
      </c>
      <c r="I1578" s="241" t="s">
        <v>44</v>
      </c>
      <c r="J1578" s="230"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3">
        <f>IF(ISBLANK(INDEX('Policy Characteristics'!F:F,MATCH($C1578,'Policy Characteristics'!$C:$C,0))),"",INDEX('Policy Characteristics'!F:F,MATCH($C1578,'Policy Characteristics'!$C:$C,0)))</f>
        <v>0</v>
      </c>
      <c r="M1578" s="233">
        <f>IF(ISBLANK(INDEX('Policy Characteristics'!G:G,MATCH($C1578,'Policy Characteristics'!$C:$C,0))),"",INDEX('Policy Characteristics'!G:G,MATCH($C1578,'Policy Characteristics'!$C:$C,0)))</f>
        <v>1</v>
      </c>
      <c r="N1578" s="233">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28"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2556</v>
      </c>
      <c r="E1579" s="88"/>
      <c r="F1579" s="88" t="s">
        <v>2557</v>
      </c>
      <c r="G1579" s="88"/>
      <c r="H1579" s="15">
        <v>2752</v>
      </c>
      <c r="I1579" s="241" t="s">
        <v>43</v>
      </c>
      <c r="J1579" s="230"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3">
        <f>IF(ISBLANK(INDEX('Policy Characteristics'!F:F,MATCH($C1579,'Policy Characteristics'!$C:$C,0))),"",INDEX('Policy Characteristics'!F:F,MATCH($C1579,'Policy Characteristics'!$C:$C,0)))</f>
        <v>0</v>
      </c>
      <c r="M1579" s="233">
        <f>IF(ISBLANK(INDEX('Policy Characteristics'!G:G,MATCH($C1579,'Policy Characteristics'!$C:$C,0))),"",INDEX('Policy Characteristics'!G:G,MATCH($C1579,'Policy Characteristics'!$C:$C,0)))</f>
        <v>1</v>
      </c>
      <c r="N1579" s="233">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28"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2558</v>
      </c>
      <c r="E1580" s="88"/>
      <c r="F1580" s="88" t="s">
        <v>2559</v>
      </c>
      <c r="G1580" s="88"/>
      <c r="H1580" s="15">
        <v>2753</v>
      </c>
      <c r="I1580" s="241" t="s">
        <v>43</v>
      </c>
      <c r="J1580" s="230"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3">
        <f>IF(ISBLANK(INDEX('Policy Characteristics'!F:F,MATCH($C1580,'Policy Characteristics'!$C:$C,0))),"",INDEX('Policy Characteristics'!F:F,MATCH($C1580,'Policy Characteristics'!$C:$C,0)))</f>
        <v>0</v>
      </c>
      <c r="M1580" s="233">
        <f>IF(ISBLANK(INDEX('Policy Characteristics'!G:G,MATCH($C1580,'Policy Characteristics'!$C:$C,0))),"",INDEX('Policy Characteristics'!G:G,MATCH($C1580,'Policy Characteristics'!$C:$C,0)))</f>
        <v>1</v>
      </c>
      <c r="N1580" s="233">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28"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2560</v>
      </c>
      <c r="E1581" s="88"/>
      <c r="F1581" s="88" t="s">
        <v>2561</v>
      </c>
      <c r="G1581" s="88"/>
      <c r="H1581" s="15">
        <v>2754</v>
      </c>
      <c r="I1581" s="241" t="s">
        <v>43</v>
      </c>
      <c r="J1581" s="230"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3">
        <f>IF(ISBLANK(INDEX('Policy Characteristics'!F:F,MATCH($C1581,'Policy Characteristics'!$C:$C,0))),"",INDEX('Policy Characteristics'!F:F,MATCH($C1581,'Policy Characteristics'!$C:$C,0)))</f>
        <v>0</v>
      </c>
      <c r="M1581" s="233">
        <f>IF(ISBLANK(INDEX('Policy Characteristics'!G:G,MATCH($C1581,'Policy Characteristics'!$C:$C,0))),"",INDEX('Policy Characteristics'!G:G,MATCH($C1581,'Policy Characteristics'!$C:$C,0)))</f>
        <v>1</v>
      </c>
      <c r="N1581" s="233">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28"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2562</v>
      </c>
      <c r="E1582" s="88"/>
      <c r="F1582" s="88" t="s">
        <v>2563</v>
      </c>
      <c r="G1582" s="88"/>
      <c r="H1582" s="15">
        <v>2755</v>
      </c>
      <c r="I1582" s="241" t="s">
        <v>43</v>
      </c>
      <c r="J1582" s="230"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3">
        <f>IF(ISBLANK(INDEX('Policy Characteristics'!F:F,MATCH($C1582,'Policy Characteristics'!$C:$C,0))),"",INDEX('Policy Characteristics'!F:F,MATCH($C1582,'Policy Characteristics'!$C:$C,0)))</f>
        <v>0</v>
      </c>
      <c r="M1582" s="233">
        <f>IF(ISBLANK(INDEX('Policy Characteristics'!G:G,MATCH($C1582,'Policy Characteristics'!$C:$C,0))),"",INDEX('Policy Characteristics'!G:G,MATCH($C1582,'Policy Characteristics'!$C:$C,0)))</f>
        <v>1</v>
      </c>
      <c r="N1582" s="233">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28"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2564</v>
      </c>
      <c r="E1583" s="88"/>
      <c r="F1583" s="88" t="s">
        <v>2565</v>
      </c>
      <c r="G1583" s="88"/>
      <c r="H1583" s="15">
        <v>2756</v>
      </c>
      <c r="I1583" s="241" t="s">
        <v>44</v>
      </c>
      <c r="J1583" s="230"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3">
        <f>IF(ISBLANK(INDEX('Policy Characteristics'!F:F,MATCH($C1583,'Policy Characteristics'!$C:$C,0))),"",INDEX('Policy Characteristics'!F:F,MATCH($C1583,'Policy Characteristics'!$C:$C,0)))</f>
        <v>0</v>
      </c>
      <c r="M1583" s="233">
        <f>IF(ISBLANK(INDEX('Policy Characteristics'!G:G,MATCH($C1583,'Policy Characteristics'!$C:$C,0))),"",INDEX('Policy Characteristics'!G:G,MATCH($C1583,'Policy Characteristics'!$C:$C,0)))</f>
        <v>1</v>
      </c>
      <c r="N1583" s="233">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28"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2566</v>
      </c>
      <c r="E1584" s="88"/>
      <c r="F1584" s="88" t="s">
        <v>2567</v>
      </c>
      <c r="G1584" s="88"/>
      <c r="H1584" s="15">
        <v>2757</v>
      </c>
      <c r="I1584" s="241" t="s">
        <v>44</v>
      </c>
      <c r="J1584" s="230"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3">
        <f>IF(ISBLANK(INDEX('Policy Characteristics'!F:F,MATCH($C1584,'Policy Characteristics'!$C:$C,0))),"",INDEX('Policy Characteristics'!F:F,MATCH($C1584,'Policy Characteristics'!$C:$C,0)))</f>
        <v>0</v>
      </c>
      <c r="M1584" s="233">
        <f>IF(ISBLANK(INDEX('Policy Characteristics'!G:G,MATCH($C1584,'Policy Characteristics'!$C:$C,0))),"",INDEX('Policy Characteristics'!G:G,MATCH($C1584,'Policy Characteristics'!$C:$C,0)))</f>
        <v>1</v>
      </c>
      <c r="N1584" s="233">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28"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2568</v>
      </c>
      <c r="E1585" s="88"/>
      <c r="F1585" s="88" t="s">
        <v>2569</v>
      </c>
      <c r="G1585" s="88"/>
      <c r="H1585" s="15">
        <v>2758</v>
      </c>
      <c r="I1585" s="241" t="s">
        <v>44</v>
      </c>
      <c r="J1585" s="230"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3">
        <f>IF(ISBLANK(INDEX('Policy Characteristics'!F:F,MATCH($C1585,'Policy Characteristics'!$C:$C,0))),"",INDEX('Policy Characteristics'!F:F,MATCH($C1585,'Policy Characteristics'!$C:$C,0)))</f>
        <v>0</v>
      </c>
      <c r="M1585" s="233">
        <f>IF(ISBLANK(INDEX('Policy Characteristics'!G:G,MATCH($C1585,'Policy Characteristics'!$C:$C,0))),"",INDEX('Policy Characteristics'!G:G,MATCH($C1585,'Policy Characteristics'!$C:$C,0)))</f>
        <v>1</v>
      </c>
      <c r="N1585" s="233">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28"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2570</v>
      </c>
      <c r="E1586" s="88"/>
      <c r="F1586" s="88" t="s">
        <v>2571</v>
      </c>
      <c r="G1586" s="88"/>
      <c r="H1586" s="15">
        <v>2759</v>
      </c>
      <c r="I1586" s="241" t="s">
        <v>44</v>
      </c>
      <c r="J1586" s="230"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3">
        <f>IF(ISBLANK(INDEX('Policy Characteristics'!F:F,MATCH($C1586,'Policy Characteristics'!$C:$C,0))),"",INDEX('Policy Characteristics'!F:F,MATCH($C1586,'Policy Characteristics'!$C:$C,0)))</f>
        <v>0</v>
      </c>
      <c r="M1586" s="233">
        <f>IF(ISBLANK(INDEX('Policy Characteristics'!G:G,MATCH($C1586,'Policy Characteristics'!$C:$C,0))),"",INDEX('Policy Characteristics'!G:G,MATCH($C1586,'Policy Characteristics'!$C:$C,0)))</f>
        <v>1</v>
      </c>
      <c r="N1586" s="233">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28"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2572</v>
      </c>
      <c r="E1587" s="88"/>
      <c r="F1587" s="88" t="s">
        <v>2573</v>
      </c>
      <c r="G1587" s="88"/>
      <c r="H1587" s="15">
        <v>2760</v>
      </c>
      <c r="I1587" s="241" t="s">
        <v>44</v>
      </c>
      <c r="J1587" s="230"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3">
        <f>IF(ISBLANK(INDEX('Policy Characteristics'!F:F,MATCH($C1587,'Policy Characteristics'!$C:$C,0))),"",INDEX('Policy Characteristics'!F:F,MATCH($C1587,'Policy Characteristics'!$C:$C,0)))</f>
        <v>0</v>
      </c>
      <c r="M1587" s="233">
        <f>IF(ISBLANK(INDEX('Policy Characteristics'!G:G,MATCH($C1587,'Policy Characteristics'!$C:$C,0))),"",INDEX('Policy Characteristics'!G:G,MATCH($C1587,'Policy Characteristics'!$C:$C,0)))</f>
        <v>1</v>
      </c>
      <c r="N1587" s="233">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28"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2574</v>
      </c>
      <c r="E1588" s="88"/>
      <c r="F1588" s="88" t="s">
        <v>2575</v>
      </c>
      <c r="G1588" s="88"/>
      <c r="H1588" s="15">
        <v>2761</v>
      </c>
      <c r="I1588" s="241" t="s">
        <v>44</v>
      </c>
      <c r="J1588" s="230"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3">
        <f>IF(ISBLANK(INDEX('Policy Characteristics'!F:F,MATCH($C1588,'Policy Characteristics'!$C:$C,0))),"",INDEX('Policy Characteristics'!F:F,MATCH($C1588,'Policy Characteristics'!$C:$C,0)))</f>
        <v>0</v>
      </c>
      <c r="M1588" s="233">
        <f>IF(ISBLANK(INDEX('Policy Characteristics'!G:G,MATCH($C1588,'Policy Characteristics'!$C:$C,0))),"",INDEX('Policy Characteristics'!G:G,MATCH($C1588,'Policy Characteristics'!$C:$C,0)))</f>
        <v>1</v>
      </c>
      <c r="N1588" s="233">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28"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2576</v>
      </c>
      <c r="E1589" s="88"/>
      <c r="F1589" s="88" t="s">
        <v>2577</v>
      </c>
      <c r="G1589" s="88"/>
      <c r="H1589" s="15">
        <v>2762</v>
      </c>
      <c r="I1589" s="241" t="s">
        <v>44</v>
      </c>
      <c r="J1589" s="230"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3">
        <f>IF(ISBLANK(INDEX('Policy Characteristics'!F:F,MATCH($C1589,'Policy Characteristics'!$C:$C,0))),"",INDEX('Policy Characteristics'!F:F,MATCH($C1589,'Policy Characteristics'!$C:$C,0)))</f>
        <v>0</v>
      </c>
      <c r="M1589" s="233">
        <f>IF(ISBLANK(INDEX('Policy Characteristics'!G:G,MATCH($C1589,'Policy Characteristics'!$C:$C,0))),"",INDEX('Policy Characteristics'!G:G,MATCH($C1589,'Policy Characteristics'!$C:$C,0)))</f>
        <v>1</v>
      </c>
      <c r="N1589" s="233">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28"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2578</v>
      </c>
      <c r="E1590" s="88"/>
      <c r="F1590" s="88" t="s">
        <v>2579</v>
      </c>
      <c r="G1590" s="88"/>
      <c r="H1590" s="15">
        <v>2763</v>
      </c>
      <c r="I1590" s="241" t="s">
        <v>44</v>
      </c>
      <c r="J1590" s="230"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3">
        <f>IF(ISBLANK(INDEX('Policy Characteristics'!F:F,MATCH($C1590,'Policy Characteristics'!$C:$C,0))),"",INDEX('Policy Characteristics'!F:F,MATCH($C1590,'Policy Characteristics'!$C:$C,0)))</f>
        <v>0</v>
      </c>
      <c r="M1590" s="233">
        <f>IF(ISBLANK(INDEX('Policy Characteristics'!G:G,MATCH($C1590,'Policy Characteristics'!$C:$C,0))),"",INDEX('Policy Characteristics'!G:G,MATCH($C1590,'Policy Characteristics'!$C:$C,0)))</f>
        <v>1</v>
      </c>
      <c r="N1590" s="233">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28"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2580</v>
      </c>
      <c r="E1591" s="88"/>
      <c r="F1591" s="88" t="s">
        <v>1010</v>
      </c>
      <c r="G1591" s="88"/>
      <c r="H1591" s="15">
        <v>2764</v>
      </c>
      <c r="I1591" s="241" t="s">
        <v>43</v>
      </c>
      <c r="J1591" s="230"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3">
        <f>IF(ISBLANK(INDEX('Policy Characteristics'!F:F,MATCH($C1591,'Policy Characteristics'!$C:$C,0))),"",INDEX('Policy Characteristics'!F:F,MATCH($C1591,'Policy Characteristics'!$C:$C,0)))</f>
        <v>0</v>
      </c>
      <c r="M1591" s="233">
        <f>IF(ISBLANK(INDEX('Policy Characteristics'!G:G,MATCH($C1591,'Policy Characteristics'!$C:$C,0))),"",INDEX('Policy Characteristics'!G:G,MATCH($C1591,'Policy Characteristics'!$C:$C,0)))</f>
        <v>1</v>
      </c>
      <c r="N1591" s="233">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28"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2581</v>
      </c>
      <c r="E1592" s="88"/>
      <c r="F1592" s="88" t="s">
        <v>133</v>
      </c>
      <c r="G1592" s="88"/>
      <c r="H1592" s="15">
        <v>2765</v>
      </c>
      <c r="I1592" s="241" t="s">
        <v>43</v>
      </c>
      <c r="J1592" s="230"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3">
        <f>IF(ISBLANK(INDEX('Policy Characteristics'!F:F,MATCH($C1592,'Policy Characteristics'!$C:$C,0))),"",INDEX('Policy Characteristics'!F:F,MATCH($C1592,'Policy Characteristics'!$C:$C,0)))</f>
        <v>0</v>
      </c>
      <c r="M1592" s="233">
        <f>IF(ISBLANK(INDEX('Policy Characteristics'!G:G,MATCH($C1592,'Policy Characteristics'!$C:$C,0))),"",INDEX('Policy Characteristics'!G:G,MATCH($C1592,'Policy Characteristics'!$C:$C,0)))</f>
        <v>1</v>
      </c>
      <c r="N1592" s="233">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28"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2582</v>
      </c>
      <c r="E1593" s="88"/>
      <c r="F1593" s="88" t="s">
        <v>2583</v>
      </c>
      <c r="G1593" s="88"/>
      <c r="H1593" s="15">
        <v>2766</v>
      </c>
      <c r="I1593" s="241" t="s">
        <v>44</v>
      </c>
      <c r="J1593" s="230"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3">
        <f>IF(ISBLANK(INDEX('Policy Characteristics'!F:F,MATCH($C1593,'Policy Characteristics'!$C:$C,0))),"",INDEX('Policy Characteristics'!F:F,MATCH($C1593,'Policy Characteristics'!$C:$C,0)))</f>
        <v>0</v>
      </c>
      <c r="M1593" s="233">
        <f>IF(ISBLANK(INDEX('Policy Characteristics'!G:G,MATCH($C1593,'Policy Characteristics'!$C:$C,0))),"",INDEX('Policy Characteristics'!G:G,MATCH($C1593,'Policy Characteristics'!$C:$C,0)))</f>
        <v>1</v>
      </c>
      <c r="N1593" s="233">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28"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2584</v>
      </c>
      <c r="E1594" s="88"/>
      <c r="F1594" s="88" t="s">
        <v>2585</v>
      </c>
      <c r="G1594" s="88"/>
      <c r="H1594" s="15">
        <v>2767</v>
      </c>
      <c r="I1594" s="241" t="s">
        <v>44</v>
      </c>
      <c r="J1594" s="230"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3">
        <f>IF(ISBLANK(INDEX('Policy Characteristics'!F:F,MATCH($C1594,'Policy Characteristics'!$C:$C,0))),"",INDEX('Policy Characteristics'!F:F,MATCH($C1594,'Policy Characteristics'!$C:$C,0)))</f>
        <v>0</v>
      </c>
      <c r="M1594" s="233">
        <f>IF(ISBLANK(INDEX('Policy Characteristics'!G:G,MATCH($C1594,'Policy Characteristics'!$C:$C,0))),"",INDEX('Policy Characteristics'!G:G,MATCH($C1594,'Policy Characteristics'!$C:$C,0)))</f>
        <v>1</v>
      </c>
      <c r="N1594" s="233">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28"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2586</v>
      </c>
      <c r="E1595" s="88"/>
      <c r="F1595" s="88" t="s">
        <v>2587</v>
      </c>
      <c r="G1595" s="88"/>
      <c r="H1595" s="15">
        <v>2768</v>
      </c>
      <c r="I1595" s="241" t="s">
        <v>44</v>
      </c>
      <c r="J1595" s="230"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3">
        <f>IF(ISBLANK(INDEX('Policy Characteristics'!F:F,MATCH($C1595,'Policy Characteristics'!$C:$C,0))),"",INDEX('Policy Characteristics'!F:F,MATCH($C1595,'Policy Characteristics'!$C:$C,0)))</f>
        <v>0</v>
      </c>
      <c r="M1595" s="233">
        <f>IF(ISBLANK(INDEX('Policy Characteristics'!G:G,MATCH($C1595,'Policy Characteristics'!$C:$C,0))),"",INDEX('Policy Characteristics'!G:G,MATCH($C1595,'Policy Characteristics'!$C:$C,0)))</f>
        <v>1</v>
      </c>
      <c r="N1595" s="233">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BAU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28"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1" t="s">
        <v>43</v>
      </c>
      <c r="J1596" s="230"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3">
        <f>IF(ISBLANK(INDEX('Policy Characteristics'!F:F,MATCH($C1596,'Policy Characteristics'!$C:$C,0))),"",INDEX('Policy Characteristics'!F:F,MATCH($C1596,'Policy Characteristics'!$C:$C,0)))</f>
        <v>0</v>
      </c>
      <c r="M1596" s="233">
        <f>IF(ISBLANK(INDEX('Policy Characteristics'!G:G,MATCH($C1596,'Policy Characteristics'!$C:$C,0))),"",INDEX('Policy Characteristics'!G:G,MATCH($C1596,'Policy Characteristics'!$C:$C,0)))</f>
        <v>1</v>
      </c>
      <c r="N1596" s="233">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28"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1" t="s">
        <v>43</v>
      </c>
      <c r="J1597" s="230"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3">
        <f>IF(ISBLANK(INDEX('Policy Characteristics'!F:F,MATCH($C1597,'Policy Characteristics'!$C:$C,0))),"",INDEX('Policy Characteristics'!F:F,MATCH($C1597,'Policy Characteristics'!$C:$C,0)))</f>
        <v>0</v>
      </c>
      <c r="M1597" s="233">
        <f>IF(ISBLANK(INDEX('Policy Characteristics'!G:G,MATCH($C1597,'Policy Characteristics'!$C:$C,0))),"",INDEX('Policy Characteristics'!G:G,MATCH($C1597,'Policy Characteristics'!$C:$C,0)))</f>
        <v>1</v>
      </c>
      <c r="N1597" s="233">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28"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1" t="s">
        <v>43</v>
      </c>
      <c r="J1598" s="230"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3">
        <f>IF(ISBLANK(INDEX('Policy Characteristics'!F:F,MATCH($C1598,'Policy Characteristics'!$C:$C,0))),"",INDEX('Policy Characteristics'!F:F,MATCH($C1598,'Policy Characteristics'!$C:$C,0)))</f>
        <v>0</v>
      </c>
      <c r="M1598" s="233">
        <f>IF(ISBLANK(INDEX('Policy Characteristics'!G:G,MATCH($C1598,'Policy Characteristics'!$C:$C,0))),"",INDEX('Policy Characteristics'!G:G,MATCH($C1598,'Policy Characteristics'!$C:$C,0)))</f>
        <v>1</v>
      </c>
      <c r="N1598" s="233">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28"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1" t="s">
        <v>43</v>
      </c>
      <c r="J1599" s="230"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3">
        <f>IF(ISBLANK(INDEX('Policy Characteristics'!F:F,MATCH($C1599,'Policy Characteristics'!$C:$C,0))),"",INDEX('Policy Characteristics'!F:F,MATCH($C1599,'Policy Characteristics'!$C:$C,0)))</f>
        <v>0</v>
      </c>
      <c r="M1599" s="233">
        <f>IF(ISBLANK(INDEX('Policy Characteristics'!G:G,MATCH($C1599,'Policy Characteristics'!$C:$C,0))),"",INDEX('Policy Characteristics'!G:G,MATCH($C1599,'Policy Characteristics'!$C:$C,0)))</f>
        <v>1</v>
      </c>
      <c r="N1599" s="233">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28"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1" t="s">
        <v>43</v>
      </c>
      <c r="J1600" s="230"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3">
        <f>IF(ISBLANK(INDEX('Policy Characteristics'!F:F,MATCH($C1600,'Policy Characteristics'!$C:$C,0))),"",INDEX('Policy Characteristics'!F:F,MATCH($C1600,'Policy Characteristics'!$C:$C,0)))</f>
        <v>0</v>
      </c>
      <c r="M1600" s="233">
        <f>IF(ISBLANK(INDEX('Policy Characteristics'!G:G,MATCH($C1600,'Policy Characteristics'!$C:$C,0))),"",INDEX('Policy Characteristics'!G:G,MATCH($C1600,'Policy Characteristics'!$C:$C,0)))</f>
        <v>1</v>
      </c>
      <c r="N1600" s="233">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28"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29" t="s">
        <v>44</v>
      </c>
      <c r="J1601" s="230"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3">
        <f>IF(ISBLANK(INDEX('Policy Characteristics'!F:F,MATCH($C1601,'Policy Characteristics'!$C:$C,0))),"",INDEX('Policy Characteristics'!F:F,MATCH($C1601,'Policy Characteristics'!$C:$C,0)))</f>
        <v>0</v>
      </c>
      <c r="M1601" s="233">
        <f>IF(ISBLANK(INDEX('Policy Characteristics'!G:G,MATCH($C1601,'Policy Characteristics'!$C:$C,0))),"",INDEX('Policy Characteristics'!G:G,MATCH($C1601,'Policy Characteristics'!$C:$C,0)))</f>
        <v>1</v>
      </c>
      <c r="N1601" s="233">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28"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1" t="s">
        <v>43</v>
      </c>
      <c r="J1602" s="230"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3">
        <f>IF(ISBLANK(INDEX('Policy Characteristics'!F:F,MATCH($C1602,'Policy Characteristics'!$C:$C,0))),"",INDEX('Policy Characteristics'!F:F,MATCH($C1602,'Policy Characteristics'!$C:$C,0)))</f>
        <v>0</v>
      </c>
      <c r="M1602" s="233">
        <f>IF(ISBLANK(INDEX('Policy Characteristics'!G:G,MATCH($C1602,'Policy Characteristics'!$C:$C,0))),"",INDEX('Policy Characteristics'!G:G,MATCH($C1602,'Policy Characteristics'!$C:$C,0)))</f>
        <v>1</v>
      </c>
      <c r="N1602" s="233">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28"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1" t="s">
        <v>43</v>
      </c>
      <c r="J1603" s="230"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3">
        <f>IF(ISBLANK(INDEX('Policy Characteristics'!F:F,MATCH($C1603,'Policy Characteristics'!$C:$C,0))),"",INDEX('Policy Characteristics'!F:F,MATCH($C1603,'Policy Characteristics'!$C:$C,0)))</f>
        <v>0</v>
      </c>
      <c r="M1603" s="233">
        <f>IF(ISBLANK(INDEX('Policy Characteristics'!G:G,MATCH($C1603,'Policy Characteristics'!$C:$C,0))),"",INDEX('Policy Characteristics'!G:G,MATCH($C1603,'Policy Characteristics'!$C:$C,0)))</f>
        <v>1</v>
      </c>
      <c r="N1603" s="233">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28"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1" t="s">
        <v>43</v>
      </c>
      <c r="J1604" s="230"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3">
        <f>IF(ISBLANK(INDEX('Policy Characteristics'!F:F,MATCH($C1604,'Policy Characteristics'!$C:$C,0))),"",INDEX('Policy Characteristics'!F:F,MATCH($C1604,'Policy Characteristics'!$C:$C,0)))</f>
        <v>0</v>
      </c>
      <c r="M1604" s="233">
        <f>IF(ISBLANK(INDEX('Policy Characteristics'!G:G,MATCH($C1604,'Policy Characteristics'!$C:$C,0))),"",INDEX('Policy Characteristics'!G:G,MATCH($C1604,'Policy Characteristics'!$C:$C,0)))</f>
        <v>1</v>
      </c>
      <c r="N1604" s="233">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0% of the state's production.//**Jet fuel or kerosene:** The model assumes that exports represent 0% of the state's production.//**LPG propane or butane:** The model assumes that exports represent 79.47% of the state's production.//**Natural gas:** The model assumes the state has no natural gas production. //**Petroleum diesel:** The model assumes that exports represent 0%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28"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1" t="s">
        <v>43</v>
      </c>
      <c r="J1605" s="230"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3">
        <f>IF(ISBLANK(INDEX('Policy Characteristics'!F:F,MATCH($C1605,'Policy Characteristics'!$C:$C,0))),"",INDEX('Policy Characteristics'!F:F,MATCH($C1605,'Policy Characteristics'!$C:$C,0)))</f>
        <v>0</v>
      </c>
      <c r="M1605" s="233">
        <f>IF(ISBLANK(INDEX('Policy Characteristics'!G:G,MATCH($C1605,'Policy Characteristics'!$C:$C,0))),"",INDEX('Policy Characteristics'!G:G,MATCH($C1605,'Policy Characteristics'!$C:$C,0)))</f>
        <v>1</v>
      </c>
      <c r="N1605" s="233">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A negative values implies less sequestration compared to the BAU scenario. // **Guidance for setting values:** If this policy is fully implemented, the afforestation/reforestation rate reaches 72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28" t="str">
        <f>IF(ISBLANK(INDEX('Policy Characteristics'!B:B,MATCH($C1606,'Policy Characteristics'!$C:$C,0))),"",INDEX('Policy Characteristics'!B:B,MATCH($C1606,'Policy Characteristics'!$C:$C,0)))</f>
        <v>Avoid Deforestation</v>
      </c>
      <c r="C1606" t="s">
        <v>435</v>
      </c>
      <c r="D1606" s="88"/>
      <c r="E1606" s="88"/>
      <c r="F1606" s="88"/>
      <c r="G1606" s="88"/>
      <c r="H1606" s="15">
        <v>705</v>
      </c>
      <c r="I1606" s="229" t="s">
        <v>44</v>
      </c>
      <c r="J1606" s="230"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3">
        <f>IF(ISBLANK(INDEX('Policy Characteristics'!F:F,MATCH($C1606,'Policy Characteristics'!$C:$C,0))),"",INDEX('Policy Characteristics'!F:F,MATCH($C1606,'Policy Characteristics'!$C:$C,0)))</f>
        <v>0</v>
      </c>
      <c r="M1606" s="233">
        <f>IF(ISBLANK(INDEX('Policy Characteristics'!G:G,MATCH($C1606,'Policy Characteristics'!$C:$C,0))),"",INDEX('Policy Characteristics'!G:G,MATCH($C1606,'Policy Characteristics'!$C:$C,0)))</f>
        <v>1</v>
      </c>
      <c r="N1606" s="233">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28"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29" t="s">
        <v>43</v>
      </c>
      <c r="J1607" s="230"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3">
        <f>IF(ISBLANK(INDEX('Policy Characteristics'!F:F,MATCH($C1607,'Policy Characteristics'!$C:$C,0))),"",INDEX('Policy Characteristics'!F:F,MATCH($C1607,'Policy Characteristics'!$C:$C,0)))</f>
        <v>0</v>
      </c>
      <c r="M1607" s="233">
        <f>IF(ISBLANK(INDEX('Policy Characteristics'!G:G,MATCH($C1607,'Policy Characteristics'!$C:$C,0))),"",INDEX('Policy Characteristics'!G:G,MATCH($C1607,'Policy Characteristics'!$C:$C,0)))</f>
        <v>1</v>
      </c>
      <c r="N1607" s="233">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28" t="str">
        <f>IF(ISBLANK(INDEX('Policy Characteristics'!B:B,MATCH($C1608,'Policy Characteristics'!$C:$C,0))),"",INDEX('Policy Characteristics'!B:B,MATCH($C1608,'Policy Characteristics'!$C:$C,0)))</f>
        <v>Forest Set-Asides</v>
      </c>
      <c r="C1608" t="s">
        <v>429</v>
      </c>
      <c r="D1608" s="88"/>
      <c r="E1608" s="88"/>
      <c r="F1608" s="88"/>
      <c r="G1608" s="88"/>
      <c r="H1608" s="15">
        <v>61</v>
      </c>
      <c r="I1608" s="241" t="s">
        <v>44</v>
      </c>
      <c r="J1608" s="230"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3">
        <f>IF(ISBLANK(INDEX('Policy Characteristics'!F:F,MATCH($C1608,'Policy Characteristics'!$C:$C,0))),"",INDEX('Policy Characteristics'!F:F,MATCH($C1608,'Policy Characteristics'!$C:$C,0)))</f>
        <v>0</v>
      </c>
      <c r="M1608" s="233">
        <f>IF(ISBLANK(INDEX('Policy Characteristics'!G:G,MATCH($C1608,'Policy Characteristics'!$C:$C,0))),"",INDEX('Policy Characteristics'!G:G,MATCH($C1608,'Policy Characteristics'!$C:$C,0)))</f>
        <v>1</v>
      </c>
      <c r="N1608" s="233">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28"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1" t="s">
        <v>43</v>
      </c>
      <c r="J1609" s="230"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3">
        <f>IF(ISBLANK(INDEX('Policy Characteristics'!F:F,MATCH($C1609,'Policy Characteristics'!$C:$C,0))),"",INDEX('Policy Characteristics'!F:F,MATCH($C1609,'Policy Characteristics'!$C:$C,0)))</f>
        <v>0</v>
      </c>
      <c r="M1609" s="233">
        <f>IF(ISBLANK(INDEX('Policy Characteristics'!G:G,MATCH($C1609,'Policy Characteristics'!$C:$C,0))),"",INDEX('Policy Characteristics'!G:G,MATCH($C1609,'Policy Characteristics'!$C:$C,0)))</f>
        <v>1</v>
      </c>
      <c r="N1609" s="233">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28" t="str">
        <f>IF(ISBLANK(INDEX('Policy Characteristics'!B:B,MATCH($C1610,'Policy Characteristics'!$C:$C,0))),"",INDEX('Policy Characteristics'!B:B,MATCH($C1610,'Policy Characteristics'!$C:$C,0)))</f>
        <v>Improved Soil Measures</v>
      </c>
      <c r="C1610" t="s">
        <v>1537</v>
      </c>
      <c r="D1610" s="88"/>
      <c r="E1610" s="88"/>
      <c r="F1610" s="88"/>
      <c r="G1610" s="88"/>
      <c r="H1610" s="15">
        <v>1654</v>
      </c>
      <c r="I1610" s="241" t="s">
        <v>44</v>
      </c>
      <c r="J1610" s="230"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3">
        <f>IF(ISBLANK(INDEX('Policy Characteristics'!F:F,MATCH($C1610,'Policy Characteristics'!$C:$C,0))),"",INDEX('Policy Characteristics'!F:F,MATCH($C1610,'Policy Characteristics'!$C:$C,0)))</f>
        <v>0</v>
      </c>
      <c r="M1610" s="233">
        <f>IF(ISBLANK(INDEX('Policy Characteristics'!G:G,MATCH($C1610,'Policy Characteristics'!$C:$C,0))),"",INDEX('Policy Characteristics'!G:G,MATCH($C1610,'Policy Characteristics'!$C:$C,0)))</f>
        <v>1</v>
      </c>
      <c r="N1610" s="233">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28"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1" t="s">
        <v>43</v>
      </c>
      <c r="J1611" s="230"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3">
        <f>IF(ISBLANK(INDEX('Policy Characteristics'!F:F,MATCH($C1611,'Policy Characteristics'!$C:$C,0))),"",INDEX('Policy Characteristics'!F:F,MATCH($C1611,'Policy Characteristics'!$C:$C,0)))</f>
        <v>0</v>
      </c>
      <c r="M1611" s="233">
        <f>IF(ISBLANK(INDEX('Policy Characteristics'!G:G,MATCH($C1611,'Policy Characteristics'!$C:$C,0))),"",INDEX('Policy Characteristics'!G:G,MATCH($C1611,'Policy Characteristics'!$C:$C,0)))</f>
        <v>1</v>
      </c>
      <c r="N1611" s="233">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BAU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28" t="str">
        <f>IF(ISBLANK(INDEX('Policy Characteristics'!B:B,MATCH($C1612,'Policy Characteristics'!$C:$C,0))),"",INDEX('Policy Characteristics'!B:B,MATCH($C1612,'Policy Characteristics'!$C:$C,0)))</f>
        <v>Livestock Measures</v>
      </c>
      <c r="C1612" t="s">
        <v>1043</v>
      </c>
      <c r="D1612" s="88"/>
      <c r="E1612" s="88"/>
      <c r="F1612" s="88"/>
      <c r="G1612" s="88"/>
      <c r="H1612" s="15">
        <v>64</v>
      </c>
      <c r="I1612" s="241" t="s">
        <v>43</v>
      </c>
      <c r="J1612" s="230"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3">
        <f>IF(ISBLANK(INDEX('Policy Characteristics'!F:F,MATCH($C1612,'Policy Characteristics'!$C:$C,0))),"",INDEX('Policy Characteristics'!F:F,MATCH($C1612,'Policy Characteristics'!$C:$C,0)))</f>
        <v>0</v>
      </c>
      <c r="M1612" s="233">
        <f>IF(ISBLANK(INDEX('Policy Characteristics'!G:G,MATCH($C1612,'Policy Characteristics'!$C:$C,0))),"",INDEX('Policy Characteristics'!G:G,MATCH($C1612,'Policy Characteristics'!$C:$C,0)))</f>
        <v>1</v>
      </c>
      <c r="N1612" s="233">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28" t="str">
        <f>IF(ISBLANK(INDEX('Policy Characteristics'!B:B,MATCH($C1613,'Policy Characteristics'!$C:$C,0))),"",INDEX('Policy Characteristics'!B:B,MATCH($C1613,'Policy Characteristics'!$C:$C,0)))</f>
        <v>Wetland Restoration</v>
      </c>
      <c r="C1613" t="s">
        <v>431</v>
      </c>
      <c r="D1613" s="88"/>
      <c r="E1613" s="88"/>
      <c r="F1613" s="88"/>
      <c r="G1613" s="88"/>
      <c r="H1613" s="15">
        <v>178</v>
      </c>
      <c r="I1613" s="241" t="s">
        <v>43</v>
      </c>
      <c r="J1613" s="230"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3">
        <f>IF(ISBLANK(INDEX('Policy Characteristics'!F:F,MATCH($C1613,'Policy Characteristics'!$C:$C,0))),"",INDEX('Policy Characteristics'!F:F,MATCH($C1613,'Policy Characteristics'!$C:$C,0)))</f>
        <v>0</v>
      </c>
      <c r="M1613" s="233">
        <f>IF(ISBLANK(INDEX('Policy Characteristics'!G:G,MATCH($C1613,'Policy Characteristics'!$C:$C,0))),"",INDEX('Policy Characteristics'!G:G,MATCH($C1613,'Policy Characteristics'!$C:$C,0)))</f>
        <v>1</v>
      </c>
      <c r="N1613" s="233">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28"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1" t="s">
        <v>43</v>
      </c>
      <c r="J1614" s="230"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3">
        <f>IF(ISBLANK(INDEX('Policy Characteristics'!F:F,MATCH($C1614,'Policy Characteristics'!$C:$C,0))),"",INDEX('Policy Characteristics'!F:F,MATCH($C1614,'Policy Characteristics'!$C:$C,0)))</f>
        <v>0</v>
      </c>
      <c r="M1614" s="233">
        <f>IF(ISBLANK(INDEX('Policy Characteristics'!G:G,MATCH($C1614,'Policy Characteristics'!$C:$C,0))),"",INDEX('Policy Characteristics'!G:G,MATCH($C1614,'Policy Characteristics'!$C:$C,0)))</f>
        <v>1</v>
      </c>
      <c r="N1614" s="233">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28"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29" t="s">
        <v>43</v>
      </c>
      <c r="J1615" s="230"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3">
        <f>IF(ISBLANK(INDEX('Policy Characteristics'!F:F,MATCH($C1615,'Policy Characteristics'!$C:$C,0))),"",INDEX('Policy Characteristics'!F:F,MATCH($C1615,'Policy Characteristics'!$C:$C,0)))</f>
        <v>0</v>
      </c>
      <c r="M1615" s="233">
        <f>IF(ISBLANK(INDEX('Policy Characteristics'!G:G,MATCH($C1615,'Policy Characteristics'!$C:$C,0))),"",INDEX('Policy Characteristics'!G:G,MATCH($C1615,'Policy Characteristics'!$C:$C,0)))</f>
        <v>1</v>
      </c>
      <c r="N1615" s="233">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28"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29" t="s">
        <v>43</v>
      </c>
      <c r="J1616" s="230"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3">
        <f>IF(ISBLANK(INDEX('Policy Characteristics'!F:F,MATCH($C1616,'Policy Characteristics'!$C:$C,0))),"",INDEX('Policy Characteristics'!F:F,MATCH($C1616,'Policy Characteristics'!$C:$C,0)))</f>
        <v>0</v>
      </c>
      <c r="M1616" s="233">
        <f>IF(ISBLANK(INDEX('Policy Characteristics'!G:G,MATCH($C1616,'Policy Characteristics'!$C:$C,0))),"",INDEX('Policy Characteristics'!G:G,MATCH($C1616,'Policy Characteristics'!$C:$C,0)))</f>
        <v>1</v>
      </c>
      <c r="N1616" s="233">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28"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29" t="s">
        <v>43</v>
      </c>
      <c r="J1617" s="230"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3">
        <f>IF(ISBLANK(INDEX('Policy Characteristics'!F:F,MATCH($C1617,'Policy Characteristics'!$C:$C,0))),"",INDEX('Policy Characteristics'!F:F,MATCH($C1617,'Policy Characteristics'!$C:$C,0)))</f>
        <v>0</v>
      </c>
      <c r="M1617" s="233">
        <f>IF(ISBLANK(INDEX('Policy Characteristics'!G:G,MATCH($C1617,'Policy Characteristics'!$C:$C,0))),"",INDEX('Policy Characteristics'!G:G,MATCH($C1617,'Policy Characteristics'!$C:$C,0)))</f>
        <v>1</v>
      </c>
      <c r="N1617" s="233">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28" t="str">
        <f>IF(ISBLANK(INDEX('Policy Characteristics'!B:B,MATCH($C1618,'Policy Characteristics'!$C:$C,0))),"",INDEX('Policy Characteristics'!B:B,MATCH($C1618,'Policy Characteristics'!$C:$C,0)))</f>
        <v>Non BAU Hydrogen Production Shifting</v>
      </c>
      <c r="C1618" t="s">
        <v>1947</v>
      </c>
      <c r="D1618" s="78"/>
      <c r="E1618" s="78"/>
      <c r="F1618" s="78"/>
      <c r="G1618" s="78"/>
      <c r="H1618" s="15">
        <v>2722</v>
      </c>
      <c r="I1618" s="229" t="s">
        <v>43</v>
      </c>
      <c r="J1618" s="230"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3">
        <f>IF(ISBLANK(INDEX('Policy Characteristics'!F:F,MATCH($C1618,'Policy Characteristics'!$C:$C,0))),"",INDEX('Policy Characteristics'!F:F,MATCH($C1618,'Policy Characteristics'!$C:$C,0)))</f>
        <v>0</v>
      </c>
      <c r="M1618" s="233">
        <f>IF(ISBLANK(INDEX('Policy Characteristics'!G:G,MATCH($C1618,'Policy Characteristics'!$C:$C,0))),"",INDEX('Policy Characteristics'!G:G,MATCH($C1618,'Policy Characteristics'!$C:$C,0)))</f>
        <v>1</v>
      </c>
      <c r="N1618" s="233">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BAU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28"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1" t="s">
        <v>43</v>
      </c>
      <c r="J1619" s="230"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28"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1" t="s">
        <v>43</v>
      </c>
      <c r="J1620" s="230"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28"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1" t="s">
        <v>43</v>
      </c>
      <c r="J1621" s="230"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28"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1" t="s">
        <v>43</v>
      </c>
      <c r="J1622" s="230"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28"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1" t="s">
        <v>43</v>
      </c>
      <c r="J1623" s="230"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28"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1" t="s">
        <v>43</v>
      </c>
      <c r="J1624" s="230"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28"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29" t="s">
        <v>44</v>
      </c>
      <c r="J1625" s="230"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3">
        <f>IF(ISBLANK(INDEX('Policy Characteristics'!F:F,MATCH($C1625,'Policy Characteristics'!$C:$C,0))),"",INDEX('Policy Characteristics'!F:F,MATCH($C1625,'Policy Characteristics'!$C:$C,0)))</f>
        <v>0</v>
      </c>
      <c r="M1625" s="233">
        <f>IF(ISBLANK(INDEX('Policy Characteristics'!G:G,MATCH($C1625,'Policy Characteristics'!$C:$C,0))),"",INDEX('Policy Characteristics'!G:G,MATCH($C1625,'Policy Characteristics'!$C:$C,0)))</f>
        <v>1</v>
      </c>
      <c r="N1625" s="233">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28"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29" t="s">
        <v>43</v>
      </c>
      <c r="J1626" s="230"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3">
        <f>IF(ISBLANK(INDEX('Policy Characteristics'!F:F,MATCH($C1626,'Policy Characteristics'!$C:$C,0))),"",INDEX('Policy Characteristics'!F:F,MATCH($C1626,'Policy Characteristics'!$C:$C,0)))</f>
        <v>0</v>
      </c>
      <c r="M1626" s="233">
        <f>IF(ISBLANK(INDEX('Policy Characteristics'!G:G,MATCH($C1626,'Policy Characteristics'!$C:$C,0))),"",INDEX('Policy Characteristics'!G:G,MATCH($C1626,'Policy Characteristics'!$C:$C,0)))</f>
        <v>1</v>
      </c>
      <c r="N1626" s="233">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28"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29" t="s">
        <v>43</v>
      </c>
      <c r="J1627" s="230"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3">
        <f>IF(ISBLANK(INDEX('Policy Characteristics'!F:F,MATCH($C1627,'Policy Characteristics'!$C:$C,0))),"",INDEX('Policy Characteristics'!F:F,MATCH($C1627,'Policy Characteristics'!$C:$C,0)))</f>
        <v>0</v>
      </c>
      <c r="M1627" s="233">
        <f>IF(ISBLANK(INDEX('Policy Characteristics'!G:G,MATCH($C1627,'Policy Characteristics'!$C:$C,0))),"",INDEX('Policy Characteristics'!G:G,MATCH($C1627,'Policy Characteristics'!$C:$C,0)))</f>
        <v>1</v>
      </c>
      <c r="N1627" s="233">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28"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29" t="s">
        <v>43</v>
      </c>
      <c r="J1628" s="230"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3">
        <f>IF(ISBLANK(INDEX('Policy Characteristics'!F:F,MATCH($C1628,'Policy Characteristics'!$C:$C,0))),"",INDEX('Policy Characteristics'!F:F,MATCH($C1628,'Policy Characteristics'!$C:$C,0)))</f>
        <v>0</v>
      </c>
      <c r="M1628" s="233">
        <f>IF(ISBLANK(INDEX('Policy Characteristics'!G:G,MATCH($C1628,'Policy Characteristics'!$C:$C,0))),"",INDEX('Policy Characteristics'!G:G,MATCH($C1628,'Policy Characteristics'!$C:$C,0)))</f>
        <v>1</v>
      </c>
      <c r="N1628" s="233">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28"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29" t="s">
        <v>44</v>
      </c>
      <c r="J1629" s="230"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3">
        <f>IF(ISBLANK(INDEX('Policy Characteristics'!F:F,MATCH($C1629,'Policy Characteristics'!$C:$C,0))),"",INDEX('Policy Characteristics'!F:F,MATCH($C1629,'Policy Characteristics'!$C:$C,0)))</f>
        <v>0</v>
      </c>
      <c r="M1629" s="233">
        <f>IF(ISBLANK(INDEX('Policy Characteristics'!G:G,MATCH($C1629,'Policy Characteristics'!$C:$C,0))),"",INDEX('Policy Characteristics'!G:G,MATCH($C1629,'Policy Characteristics'!$C:$C,0)))</f>
        <v>1</v>
      </c>
      <c r="N1629" s="233">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28"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29" t="s">
        <v>43</v>
      </c>
      <c r="J1630" s="230"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3">
        <f>IF(ISBLANK(INDEX('Policy Characteristics'!F:F,MATCH($C1630,'Policy Characteristics'!$C:$C,0))),"",INDEX('Policy Characteristics'!F:F,MATCH($C1630,'Policy Characteristics'!$C:$C,0)))</f>
        <v>0</v>
      </c>
      <c r="M1630" s="233">
        <f>IF(ISBLANK(INDEX('Policy Characteristics'!G:G,MATCH($C1630,'Policy Characteristics'!$C:$C,0))),"",INDEX('Policy Characteristics'!G:G,MATCH($C1630,'Policy Characteristics'!$C:$C,0)))</f>
        <v>1</v>
      </c>
      <c r="N1630" s="233">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28"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29" t="s">
        <v>43</v>
      </c>
      <c r="J1631" s="230"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3">
        <f>IF(ISBLANK(INDEX('Policy Characteristics'!F:F,MATCH($C1631,'Policy Characteristics'!$C:$C,0))),"",INDEX('Policy Characteristics'!F:F,MATCH($C1631,'Policy Characteristics'!$C:$C,0)))</f>
        <v>0</v>
      </c>
      <c r="M1631" s="233">
        <f>IF(ISBLANK(INDEX('Policy Characteristics'!G:G,MATCH($C1631,'Policy Characteristics'!$C:$C,0))),"",INDEX('Policy Characteristics'!G:G,MATCH($C1631,'Policy Characteristics'!$C:$C,0)))</f>
        <v>1</v>
      </c>
      <c r="N1631" s="233">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28"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29" t="s">
        <v>44</v>
      </c>
      <c r="J1632" s="230"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3">
        <f>IF(ISBLANK(INDEX('Policy Characteristics'!F:F,MATCH($C1632,'Policy Characteristics'!$C:$C,0))),"",INDEX('Policy Characteristics'!F:F,MATCH($C1632,'Policy Characteristics'!$C:$C,0)))</f>
        <v>0</v>
      </c>
      <c r="M1632" s="233">
        <f>IF(ISBLANK(INDEX('Policy Characteristics'!G:G,MATCH($C1632,'Policy Characteristics'!$C:$C,0))),"",INDEX('Policy Characteristics'!G:G,MATCH($C1632,'Policy Characteristics'!$C:$C,0)))</f>
        <v>1</v>
      </c>
      <c r="N1632" s="233">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28"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29" t="s">
        <v>43</v>
      </c>
      <c r="J1633" s="230"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3">
        <f>IF(ISBLANK(INDEX('Policy Characteristics'!F:F,MATCH($C1633,'Policy Characteristics'!$C:$C,0))),"",INDEX('Policy Characteristics'!F:F,MATCH($C1633,'Policy Characteristics'!$C:$C,0)))</f>
        <v>0</v>
      </c>
      <c r="M1633" s="233">
        <f>IF(ISBLANK(INDEX('Policy Characteristics'!G:G,MATCH($C1633,'Policy Characteristics'!$C:$C,0))),"",INDEX('Policy Characteristics'!G:G,MATCH($C1633,'Policy Characteristics'!$C:$C,0)))</f>
        <v>1</v>
      </c>
      <c r="N1633" s="233">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28"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29" t="s">
        <v>43</v>
      </c>
      <c r="J1634" s="230"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3">
        <f>IF(ISBLANK(INDEX('Policy Characteristics'!F:F,MATCH($C1634,'Policy Characteristics'!$C:$C,0))),"",INDEX('Policy Characteristics'!F:F,MATCH($C1634,'Policy Characteristics'!$C:$C,0)))</f>
        <v>0</v>
      </c>
      <c r="M1634" s="233">
        <f>IF(ISBLANK(INDEX('Policy Characteristics'!G:G,MATCH($C1634,'Policy Characteristics'!$C:$C,0))),"",INDEX('Policy Characteristics'!G:G,MATCH($C1634,'Policy Characteristics'!$C:$C,0)))</f>
        <v>1</v>
      </c>
      <c r="N1634" s="233">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28"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29" t="s">
        <v>44</v>
      </c>
      <c r="J1635" s="230"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3">
        <f>IF(ISBLANK(INDEX('Policy Characteristics'!F:F,MATCH($C1635,'Policy Characteristics'!$C:$C,0))),"",INDEX('Policy Characteristics'!F:F,MATCH($C1635,'Policy Characteristics'!$C:$C,0)))</f>
        <v>0</v>
      </c>
      <c r="M1635" s="233">
        <f>IF(ISBLANK(INDEX('Policy Characteristics'!G:G,MATCH($C1635,'Policy Characteristics'!$C:$C,0))),"",INDEX('Policy Characteristics'!G:G,MATCH($C1635,'Policy Characteristics'!$C:$C,0)))</f>
        <v>1</v>
      </c>
      <c r="N1635" s="233">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28"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29" t="s">
        <v>44</v>
      </c>
      <c r="J1636" s="230"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3">
        <f>IF(ISBLANK(INDEX('Policy Characteristics'!F:F,MATCH($C1636,'Policy Characteristics'!$C:$C,0))),"",INDEX('Policy Characteristics'!F:F,MATCH($C1636,'Policy Characteristics'!$C:$C,0)))</f>
        <v>0</v>
      </c>
      <c r="M1636" s="233">
        <f>IF(ISBLANK(INDEX('Policy Characteristics'!G:G,MATCH($C1636,'Policy Characteristics'!$C:$C,0))),"",INDEX('Policy Characteristics'!G:G,MATCH($C1636,'Policy Characteristics'!$C:$C,0)))</f>
        <v>1</v>
      </c>
      <c r="N1636" s="233">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28"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29" t="s">
        <v>44</v>
      </c>
      <c r="J1637" s="230"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3">
        <f>IF(ISBLANK(INDEX('Policy Characteristics'!F:F,MATCH($C1637,'Policy Characteristics'!$C:$C,0))),"",INDEX('Policy Characteristics'!F:F,MATCH($C1637,'Policy Characteristics'!$C:$C,0)))</f>
        <v>0</v>
      </c>
      <c r="M1637" s="233">
        <f>IF(ISBLANK(INDEX('Policy Characteristics'!G:G,MATCH($C1637,'Policy Characteristics'!$C:$C,0))),"",INDEX('Policy Characteristics'!G:G,MATCH($C1637,'Policy Characteristics'!$C:$C,0)))</f>
        <v>1</v>
      </c>
      <c r="N1637" s="233">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28"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29" t="s">
        <v>44</v>
      </c>
      <c r="J1638" s="230"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3">
        <f>IF(ISBLANK(INDEX('Policy Characteristics'!F:F,MATCH($C1638,'Policy Characteristics'!$C:$C,0))),"",INDEX('Policy Characteristics'!F:F,MATCH($C1638,'Policy Characteristics'!$C:$C,0)))</f>
        <v>0</v>
      </c>
      <c r="M1638" s="233">
        <f>IF(ISBLANK(INDEX('Policy Characteristics'!G:G,MATCH($C1638,'Policy Characteristics'!$C:$C,0))),"",INDEX('Policy Characteristics'!G:G,MATCH($C1638,'Policy Characteristics'!$C:$C,0)))</f>
        <v>1</v>
      </c>
      <c r="N1638" s="233">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28"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29" t="s">
        <v>43</v>
      </c>
      <c r="J1639" s="230"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3">
        <f>IF(ISBLANK(INDEX('Policy Characteristics'!F:F,MATCH($C1639,'Policy Characteristics'!$C:$C,0))),"",INDEX('Policy Characteristics'!F:F,MATCH($C1639,'Policy Characteristics'!$C:$C,0)))</f>
        <v>0</v>
      </c>
      <c r="M1639" s="233">
        <f>IF(ISBLANK(INDEX('Policy Characteristics'!G:G,MATCH($C1639,'Policy Characteristics'!$C:$C,0))),"",INDEX('Policy Characteristics'!G:G,MATCH($C1639,'Policy Characteristics'!$C:$C,0)))</f>
        <v>1</v>
      </c>
      <c r="N1639" s="233">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28"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29" t="s">
        <v>44</v>
      </c>
      <c r="J1640" s="230"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3">
        <f>IF(ISBLANK(INDEX('Policy Characteristics'!F:F,MATCH($C1640,'Policy Characteristics'!$C:$C,0))),"",INDEX('Policy Characteristics'!F:F,MATCH($C1640,'Policy Characteristics'!$C:$C,0)))</f>
        <v>0</v>
      </c>
      <c r="M1640" s="233">
        <f>IF(ISBLANK(INDEX('Policy Characteristics'!G:G,MATCH($C1640,'Policy Characteristics'!$C:$C,0))),"",INDEX('Policy Characteristics'!G:G,MATCH($C1640,'Policy Characteristics'!$C:$C,0)))</f>
        <v>1</v>
      </c>
      <c r="N1640" s="233">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28"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29" t="s">
        <v>44</v>
      </c>
      <c r="J1641" s="230"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3">
        <f>IF(ISBLANK(INDEX('Policy Characteristics'!F:F,MATCH($C1641,'Policy Characteristics'!$C:$C,0))),"",INDEX('Policy Characteristics'!F:F,MATCH($C1641,'Policy Characteristics'!$C:$C,0)))</f>
        <v>0</v>
      </c>
      <c r="M1641" s="233">
        <f>IF(ISBLANK(INDEX('Policy Characteristics'!G:G,MATCH($C1641,'Policy Characteristics'!$C:$C,0))),"",INDEX('Policy Characteristics'!G:G,MATCH($C1641,'Policy Characteristics'!$C:$C,0)))</f>
        <v>1</v>
      </c>
      <c r="N1641" s="233">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28"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29" t="s">
        <v>44</v>
      </c>
      <c r="J1642" s="230"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3">
        <f>IF(ISBLANK(INDEX('Policy Characteristics'!F:F,MATCH($C1642,'Policy Characteristics'!$C:$C,0))),"",INDEX('Policy Characteristics'!F:F,MATCH($C1642,'Policy Characteristics'!$C:$C,0)))</f>
        <v>0</v>
      </c>
      <c r="M1642" s="233">
        <f>IF(ISBLANK(INDEX('Policy Characteristics'!G:G,MATCH($C1642,'Policy Characteristics'!$C:$C,0))),"",INDEX('Policy Characteristics'!G:G,MATCH($C1642,'Policy Characteristics'!$C:$C,0)))</f>
        <v>1</v>
      </c>
      <c r="N1642" s="233">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28"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29" t="s">
        <v>44</v>
      </c>
      <c r="J1643" s="230"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3">
        <f>IF(ISBLANK(INDEX('Policy Characteristics'!F:F,MATCH($C1643,'Policy Characteristics'!$C:$C,0))),"",INDEX('Policy Characteristics'!F:F,MATCH($C1643,'Policy Characteristics'!$C:$C,0)))</f>
        <v>0</v>
      </c>
      <c r="M1643" s="233">
        <f>IF(ISBLANK(INDEX('Policy Characteristics'!G:G,MATCH($C1643,'Policy Characteristics'!$C:$C,0))),"",INDEX('Policy Characteristics'!G:G,MATCH($C1643,'Policy Characteristics'!$C:$C,0)))</f>
        <v>1</v>
      </c>
      <c r="N1643" s="233">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28"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29" t="s">
        <v>44</v>
      </c>
      <c r="J1644" s="230"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3">
        <f>IF(ISBLANK(INDEX('Policy Characteristics'!F:F,MATCH($C1644,'Policy Characteristics'!$C:$C,0))),"",INDEX('Policy Characteristics'!F:F,MATCH($C1644,'Policy Characteristics'!$C:$C,0)))</f>
        <v>0</v>
      </c>
      <c r="M1644" s="233">
        <f>IF(ISBLANK(INDEX('Policy Characteristics'!G:G,MATCH($C1644,'Policy Characteristics'!$C:$C,0))),"",INDEX('Policy Characteristics'!G:G,MATCH($C1644,'Policy Characteristics'!$C:$C,0)))</f>
        <v>1</v>
      </c>
      <c r="N1644" s="233">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28"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29" t="s">
        <v>43</v>
      </c>
      <c r="J1645" s="230"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3">
        <f>IF(ISBLANK(INDEX('Policy Characteristics'!F:F,MATCH($C1645,'Policy Characteristics'!$C:$C,0))),"",INDEX('Policy Characteristics'!F:F,MATCH($C1645,'Policy Characteristics'!$C:$C,0)))</f>
        <v>0</v>
      </c>
      <c r="M1645" s="233">
        <f>IF(ISBLANK(INDEX('Policy Characteristics'!G:G,MATCH($C1645,'Policy Characteristics'!$C:$C,0))),"",INDEX('Policy Characteristics'!G:G,MATCH($C1645,'Policy Characteristics'!$C:$C,0)))</f>
        <v>1</v>
      </c>
      <c r="N1645" s="233">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28"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29" t="s">
        <v>44</v>
      </c>
      <c r="J1646" s="230"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28" t="str">
        <f>IF(ISBLANK(INDEX('Policy Characteristics'!B:B,MATCH($C1647,'Policy Characteristics'!$C:$C,0))),"",INDEX('Policy Characteristics'!B:B,MATCH($C1647,'Policy Characteristics'!$C:$C,0)))</f>
        <v>Exempt Process Emissions from C Tax</v>
      </c>
      <c r="C1647" t="s">
        <v>1564</v>
      </c>
      <c r="D1647" s="88" t="s">
        <v>1300</v>
      </c>
      <c r="E1647" s="78"/>
      <c r="F1647" t="s">
        <v>1325</v>
      </c>
      <c r="G1647" s="78"/>
      <c r="H1647" s="80">
        <v>1628</v>
      </c>
      <c r="I1647" s="229" t="s">
        <v>43</v>
      </c>
      <c r="J1647" s="230"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28"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1301</v>
      </c>
      <c r="E1648" s="78"/>
      <c r="F1648" t="s">
        <v>999</v>
      </c>
      <c r="G1648" s="78"/>
      <c r="H1648" s="80">
        <v>1629</v>
      </c>
      <c r="I1648" s="229" t="s">
        <v>43</v>
      </c>
      <c r="J1648" s="230"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28"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1302</v>
      </c>
      <c r="E1649" s="78"/>
      <c r="F1649" t="s">
        <v>1266</v>
      </c>
      <c r="G1649" s="78"/>
      <c r="H1649" s="80">
        <v>1630</v>
      </c>
      <c r="I1649" s="229" t="s">
        <v>43</v>
      </c>
      <c r="J1649" s="230"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28"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1303</v>
      </c>
      <c r="E1650" s="78"/>
      <c r="F1650" t="s">
        <v>1267</v>
      </c>
      <c r="G1650" s="78"/>
      <c r="H1650" s="80">
        <v>1631</v>
      </c>
      <c r="I1650" s="229" t="s">
        <v>44</v>
      </c>
      <c r="J1650" s="230"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28"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1304</v>
      </c>
      <c r="E1651" s="78"/>
      <c r="F1651" t="s">
        <v>1268</v>
      </c>
      <c r="G1651" s="78"/>
      <c r="H1651" s="80">
        <v>1632</v>
      </c>
      <c r="I1651" s="229" t="s">
        <v>44</v>
      </c>
      <c r="J1651" s="230"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28"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1305</v>
      </c>
      <c r="E1652" s="78"/>
      <c r="F1652" t="s">
        <v>1269</v>
      </c>
      <c r="G1652" s="78"/>
      <c r="H1652" s="80">
        <v>1633</v>
      </c>
      <c r="I1652" s="229" t="s">
        <v>44</v>
      </c>
      <c r="J1652" s="230"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28"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1306</v>
      </c>
      <c r="E1653" s="78"/>
      <c r="F1653" t="s">
        <v>1270</v>
      </c>
      <c r="G1653" s="78"/>
      <c r="H1653" s="80">
        <v>1634</v>
      </c>
      <c r="I1653" s="229" t="s">
        <v>44</v>
      </c>
      <c r="J1653" s="230"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28"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1307</v>
      </c>
      <c r="E1654" s="78"/>
      <c r="F1654" t="s">
        <v>1271</v>
      </c>
      <c r="G1654" s="78"/>
      <c r="H1654" s="80">
        <v>1635</v>
      </c>
      <c r="I1654" s="229" t="s">
        <v>44</v>
      </c>
      <c r="J1654" s="230"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28"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1308</v>
      </c>
      <c r="E1655" s="78"/>
      <c r="F1655" t="s">
        <v>1272</v>
      </c>
      <c r="G1655" s="78"/>
      <c r="H1655" s="80">
        <v>1636</v>
      </c>
      <c r="I1655" s="229" t="s">
        <v>44</v>
      </c>
      <c r="J1655" s="230"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28"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1309</v>
      </c>
      <c r="E1656" s="78"/>
      <c r="F1656" t="s">
        <v>819</v>
      </c>
      <c r="G1656" s="78"/>
      <c r="H1656" s="80">
        <v>1637</v>
      </c>
      <c r="I1656" s="229" t="s">
        <v>43</v>
      </c>
      <c r="J1656" s="230"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28"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1310</v>
      </c>
      <c r="E1657" s="78"/>
      <c r="F1657" t="s">
        <v>1273</v>
      </c>
      <c r="G1657" s="78"/>
      <c r="H1657" s="80">
        <v>1638</v>
      </c>
      <c r="I1657" s="229" t="s">
        <v>44</v>
      </c>
      <c r="J1657" s="230"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28"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1311</v>
      </c>
      <c r="E1658" s="78"/>
      <c r="F1658" t="s">
        <v>1274</v>
      </c>
      <c r="G1658" s="78"/>
      <c r="H1658" s="80">
        <v>1639</v>
      </c>
      <c r="I1658" s="229" t="s">
        <v>44</v>
      </c>
      <c r="J1658" s="230"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28"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1312</v>
      </c>
      <c r="E1659" s="78"/>
      <c r="F1659" t="s">
        <v>1275</v>
      </c>
      <c r="G1659" s="78"/>
      <c r="H1659" s="80">
        <v>1640</v>
      </c>
      <c r="I1659" s="229" t="s">
        <v>44</v>
      </c>
      <c r="J1659" s="230"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28"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1313</v>
      </c>
      <c r="E1660" s="78"/>
      <c r="F1660" t="s">
        <v>820</v>
      </c>
      <c r="G1660" s="78"/>
      <c r="H1660" s="80">
        <v>1641</v>
      </c>
      <c r="I1660" s="229" t="s">
        <v>44</v>
      </c>
      <c r="J1660" s="230"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28"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1314</v>
      </c>
      <c r="E1661" s="78"/>
      <c r="F1661" t="s">
        <v>1276</v>
      </c>
      <c r="G1661" s="78"/>
      <c r="H1661" s="80">
        <v>1642</v>
      </c>
      <c r="I1661" s="229" t="s">
        <v>44</v>
      </c>
      <c r="J1661" s="230"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28"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1315</v>
      </c>
      <c r="E1662" s="78"/>
      <c r="F1662" t="s">
        <v>1277</v>
      </c>
      <c r="G1662" s="78"/>
      <c r="H1662" s="80">
        <v>1643</v>
      </c>
      <c r="I1662" s="229" t="s">
        <v>44</v>
      </c>
      <c r="J1662" s="230"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28"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1316</v>
      </c>
      <c r="E1663" s="78"/>
      <c r="F1663" t="s">
        <v>1278</v>
      </c>
      <c r="G1663" s="78"/>
      <c r="H1663" s="80">
        <v>1644</v>
      </c>
      <c r="I1663" s="229" t="s">
        <v>44</v>
      </c>
      <c r="J1663" s="230"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28"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1317</v>
      </c>
      <c r="E1664" s="78"/>
      <c r="F1664" t="s">
        <v>1279</v>
      </c>
      <c r="G1664" s="78"/>
      <c r="H1664" s="80">
        <v>1645</v>
      </c>
      <c r="I1664" s="229" t="s">
        <v>44</v>
      </c>
      <c r="J1664" s="230"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28"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1318</v>
      </c>
      <c r="E1665" s="78"/>
      <c r="F1665" t="s">
        <v>1280</v>
      </c>
      <c r="G1665" s="78"/>
      <c r="H1665" s="80">
        <v>1646</v>
      </c>
      <c r="I1665" s="229" t="s">
        <v>44</v>
      </c>
      <c r="J1665" s="230"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28"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1319</v>
      </c>
      <c r="E1666" s="78"/>
      <c r="F1666" t="s">
        <v>1281</v>
      </c>
      <c r="G1666" s="78"/>
      <c r="H1666" s="80">
        <v>1647</v>
      </c>
      <c r="I1666" s="229" t="s">
        <v>44</v>
      </c>
      <c r="J1666" s="230"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28"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1320</v>
      </c>
      <c r="E1667" s="78"/>
      <c r="F1667" t="s">
        <v>1282</v>
      </c>
      <c r="G1667" s="78"/>
      <c r="H1667" s="80">
        <v>1648</v>
      </c>
      <c r="I1667" s="229" t="s">
        <v>44</v>
      </c>
      <c r="J1667" s="230"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28"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1321</v>
      </c>
      <c r="E1668" s="78"/>
      <c r="F1668" t="s">
        <v>1283</v>
      </c>
      <c r="G1668" s="78"/>
      <c r="H1668" s="80">
        <v>1649</v>
      </c>
      <c r="I1668" s="229" t="s">
        <v>44</v>
      </c>
      <c r="J1668" s="230"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28"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1322</v>
      </c>
      <c r="E1669" s="78"/>
      <c r="F1669" t="s">
        <v>1284</v>
      </c>
      <c r="G1669" s="78"/>
      <c r="H1669" s="80">
        <v>1650</v>
      </c>
      <c r="I1669" s="229" t="s">
        <v>43</v>
      </c>
      <c r="J1669" s="230"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28"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1323</v>
      </c>
      <c r="E1670" s="78"/>
      <c r="F1670" t="s">
        <v>1326</v>
      </c>
      <c r="G1670" s="78"/>
      <c r="H1670" s="80">
        <v>1651</v>
      </c>
      <c r="I1670" s="229" t="s">
        <v>43</v>
      </c>
      <c r="J1670" s="230"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28"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1324</v>
      </c>
      <c r="E1671" s="78"/>
      <c r="F1671" t="s">
        <v>1285</v>
      </c>
      <c r="G1671" s="78"/>
      <c r="H1671" s="80">
        <v>1652</v>
      </c>
      <c r="I1671" s="229" t="s">
        <v>44</v>
      </c>
      <c r="J1671" s="230"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28" t="str">
        <f>IF(ISBLANK(INDEX('Policy Characteristics'!B:B,MATCH($C1672,'Policy Characteristics'!$C:$C,0))),"",INDEX('Policy Characteristics'!B:B,MATCH($C1672,'Policy Characteristics'!$C:$C,0)))</f>
        <v>Toggle Carbon Tax Border Adjustment</v>
      </c>
      <c r="C1672" t="s">
        <v>1565</v>
      </c>
      <c r="D1672" s="78"/>
      <c r="E1672" s="78"/>
      <c r="F1672" s="78"/>
      <c r="G1672" s="78"/>
      <c r="H1672" s="80">
        <v>1627</v>
      </c>
      <c r="I1672" s="229" t="s">
        <v>43</v>
      </c>
      <c r="J1672" s="230"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28"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29" t="s">
        <v>44</v>
      </c>
      <c r="J1673" s="230"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28"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29" t="s">
        <v>44</v>
      </c>
      <c r="J1674" s="230"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28"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29" t="s">
        <v>44</v>
      </c>
      <c r="J1675" s="230"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28"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29" t="s">
        <v>44</v>
      </c>
      <c r="J1676" s="230"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28"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29" t="s">
        <v>44</v>
      </c>
      <c r="J1677" s="230"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28"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29" t="s">
        <v>44</v>
      </c>
      <c r="J1678" s="230"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28"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29" t="s">
        <v>44</v>
      </c>
      <c r="J1679" s="230"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28"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29" t="s">
        <v>44</v>
      </c>
      <c r="J1680" s="230"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28"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29" t="s">
        <v>44</v>
      </c>
      <c r="J1681" s="230"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28"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29" t="s">
        <v>44</v>
      </c>
      <c r="J1682" s="230"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28"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29" t="s">
        <v>44</v>
      </c>
      <c r="J1683" s="230"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28"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29" t="s">
        <v>44</v>
      </c>
      <c r="J1684" s="230"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28"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29" t="s">
        <v>44</v>
      </c>
      <c r="J1685" s="230"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28"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29" t="s">
        <v>44</v>
      </c>
      <c r="J1686" s="230"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28"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29" t="s">
        <v>44</v>
      </c>
      <c r="J1687" s="230"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28"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29" t="s">
        <v>44</v>
      </c>
      <c r="J1688" s="230"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3">
        <f>IF(ISBLANK(INDEX('Policy Characteristics'!F:F,MATCH($C1688,'Policy Characteristics'!$C:$C,0))),"",INDEX('Policy Characteristics'!F:F,MATCH($C1688,'Policy Characteristics'!$C:$C,0)))</f>
        <v>0</v>
      </c>
      <c r="M1688" s="233">
        <f>IF(ISBLANK(INDEX('Policy Characteristics'!G:G,MATCH($C1688,'Policy Characteristics'!$C:$C,0))),"",INDEX('Policy Characteristics'!G:G,MATCH($C1688,'Policy Characteristics'!$C:$C,0)))</f>
        <v>1</v>
      </c>
      <c r="N1688" s="233">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28"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29" t="s">
        <v>44</v>
      </c>
      <c r="J1689" s="230"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3">
        <f>IF(ISBLANK(INDEX('Policy Characteristics'!F:F,MATCH($C1689,'Policy Characteristics'!$C:$C,0))),"",INDEX('Policy Characteristics'!F:F,MATCH($C1689,'Policy Characteristics'!$C:$C,0)))</f>
        <v>0</v>
      </c>
      <c r="M1689" s="233">
        <f>IF(ISBLANK(INDEX('Policy Characteristics'!G:G,MATCH($C1689,'Policy Characteristics'!$C:$C,0))),"",INDEX('Policy Characteristics'!G:G,MATCH($C1689,'Policy Characteristics'!$C:$C,0)))</f>
        <v>1</v>
      </c>
      <c r="N1689" s="233">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28"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29" t="s">
        <v>44</v>
      </c>
      <c r="J1690" s="230"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3">
        <f>IF(ISBLANK(INDEX('Policy Characteristics'!F:F,MATCH($C1690,'Policy Characteristics'!$C:$C,0))),"",INDEX('Policy Characteristics'!F:F,MATCH($C1690,'Policy Characteristics'!$C:$C,0)))</f>
        <v>0</v>
      </c>
      <c r="M1690" s="233">
        <f>IF(ISBLANK(INDEX('Policy Characteristics'!G:G,MATCH($C1690,'Policy Characteristics'!$C:$C,0))),"",INDEX('Policy Characteristics'!G:G,MATCH($C1690,'Policy Characteristics'!$C:$C,0)))</f>
        <v>1</v>
      </c>
      <c r="N1690" s="233">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28"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29" t="s">
        <v>44</v>
      </c>
      <c r="J1691" s="230"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3">
        <f>IF(ISBLANK(INDEX('Policy Characteristics'!F:F,MATCH($C1691,'Policy Characteristics'!$C:$C,0))),"",INDEX('Policy Characteristics'!F:F,MATCH($C1691,'Policy Characteristics'!$C:$C,0)))</f>
        <v>0</v>
      </c>
      <c r="M1691" s="233">
        <f>IF(ISBLANK(INDEX('Policy Characteristics'!G:G,MATCH($C1691,'Policy Characteristics'!$C:$C,0))),"",INDEX('Policy Characteristics'!G:G,MATCH($C1691,'Policy Characteristics'!$C:$C,0)))</f>
        <v>1</v>
      </c>
      <c r="N1691" s="233">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28"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29" t="s">
        <v>44</v>
      </c>
      <c r="J1692" s="230"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3">
        <f>IF(ISBLANK(INDEX('Policy Characteristics'!F:F,MATCH($C1692,'Policy Characteristics'!$C:$C,0))),"",INDEX('Policy Characteristics'!F:F,MATCH($C1692,'Policy Characteristics'!$C:$C,0)))</f>
        <v>0</v>
      </c>
      <c r="M1692" s="233">
        <f>IF(ISBLANK(INDEX('Policy Characteristics'!G:G,MATCH($C1692,'Policy Characteristics'!$C:$C,0))),"",INDEX('Policy Characteristics'!G:G,MATCH($C1692,'Policy Characteristics'!$C:$C,0)))</f>
        <v>1</v>
      </c>
      <c r="N1692" s="233">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28"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29" t="s">
        <v>44</v>
      </c>
      <c r="J1693" s="230"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3">
        <f>IF(ISBLANK(INDEX('Policy Characteristics'!F:F,MATCH($C1693,'Policy Characteristics'!$C:$C,0))),"",INDEX('Policy Characteristics'!F:F,MATCH($C1693,'Policy Characteristics'!$C:$C,0)))</f>
        <v>0</v>
      </c>
      <c r="M1693" s="233">
        <f>IF(ISBLANK(INDEX('Policy Characteristics'!G:G,MATCH($C1693,'Policy Characteristics'!$C:$C,0))),"",INDEX('Policy Characteristics'!G:G,MATCH($C1693,'Policy Characteristics'!$C:$C,0)))</f>
        <v>1</v>
      </c>
      <c r="N1693" s="233">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28"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29" t="s">
        <v>44</v>
      </c>
      <c r="J1694" s="230"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3">
        <f>IF(ISBLANK(INDEX('Policy Characteristics'!F:F,MATCH($C1694,'Policy Characteristics'!$C:$C,0))),"",INDEX('Policy Characteristics'!F:F,MATCH($C1694,'Policy Characteristics'!$C:$C,0)))</f>
        <v>0</v>
      </c>
      <c r="M1694" s="233">
        <f>IF(ISBLANK(INDEX('Policy Characteristics'!G:G,MATCH($C1694,'Policy Characteristics'!$C:$C,0))),"",INDEX('Policy Characteristics'!G:G,MATCH($C1694,'Policy Characteristics'!$C:$C,0)))</f>
        <v>1</v>
      </c>
      <c r="N1694" s="233">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28"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29" t="s">
        <v>44</v>
      </c>
      <c r="J1695" s="230"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3">
        <f>IF(ISBLANK(INDEX('Policy Characteristics'!F:F,MATCH($C1695,'Policy Characteristics'!$C:$C,0))),"",INDEX('Policy Characteristics'!F:F,MATCH($C1695,'Policy Characteristics'!$C:$C,0)))</f>
        <v>0</v>
      </c>
      <c r="M1695" s="233">
        <f>IF(ISBLANK(INDEX('Policy Characteristics'!G:G,MATCH($C1695,'Policy Characteristics'!$C:$C,0))),"",INDEX('Policy Characteristics'!G:G,MATCH($C1695,'Policy Characteristics'!$C:$C,0)))</f>
        <v>1</v>
      </c>
      <c r="N1695" s="233">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28"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29" t="s">
        <v>44</v>
      </c>
      <c r="J1696" s="230"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3">
        <f>IF(ISBLANK(INDEX('Policy Characteristics'!F:F,MATCH($C1696,'Policy Characteristics'!$C:$C,0))),"",INDEX('Policy Characteristics'!F:F,MATCH($C1696,'Policy Characteristics'!$C:$C,0)))</f>
        <v>0</v>
      </c>
      <c r="M1696" s="233">
        <f>IF(ISBLANK(INDEX('Policy Characteristics'!G:G,MATCH($C1696,'Policy Characteristics'!$C:$C,0))),"",INDEX('Policy Characteristics'!G:G,MATCH($C1696,'Policy Characteristics'!$C:$C,0)))</f>
        <v>1</v>
      </c>
      <c r="N1696" s="233">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28"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29" t="s">
        <v>44</v>
      </c>
      <c r="J1697" s="230"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3">
        <f>IF(ISBLANK(INDEX('Policy Characteristics'!F:F,MATCH($C1697,'Policy Characteristics'!$C:$C,0))),"",INDEX('Policy Characteristics'!F:F,MATCH($C1697,'Policy Characteristics'!$C:$C,0)))</f>
        <v>0</v>
      </c>
      <c r="M1697" s="233">
        <f>IF(ISBLANK(INDEX('Policy Characteristics'!G:G,MATCH($C1697,'Policy Characteristics'!$C:$C,0))),"",INDEX('Policy Characteristics'!G:G,MATCH($C1697,'Policy Characteristics'!$C:$C,0)))</f>
        <v>1</v>
      </c>
      <c r="N1697" s="233">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28"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29" t="s">
        <v>44</v>
      </c>
      <c r="J1698" s="230"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3">
        <f>IF(ISBLANK(INDEX('Policy Characteristics'!F:F,MATCH($C1698,'Policy Characteristics'!$C:$C,0))),"",INDEX('Policy Characteristics'!F:F,MATCH($C1698,'Policy Characteristics'!$C:$C,0)))</f>
        <v>0</v>
      </c>
      <c r="M1698" s="233">
        <f>IF(ISBLANK(INDEX('Policy Characteristics'!G:G,MATCH($C1698,'Policy Characteristics'!$C:$C,0))),"",INDEX('Policy Characteristics'!G:G,MATCH($C1698,'Policy Characteristics'!$C:$C,0)))</f>
        <v>1</v>
      </c>
      <c r="N1698" s="233">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28"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29" t="s">
        <v>44</v>
      </c>
      <c r="J1699" s="230"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3">
        <f>IF(ISBLANK(INDEX('Policy Characteristics'!F:F,MATCH($C1699,'Policy Characteristics'!$C:$C,0))),"",INDEX('Policy Characteristics'!F:F,MATCH($C1699,'Policy Characteristics'!$C:$C,0)))</f>
        <v>0</v>
      </c>
      <c r="M1699" s="233">
        <f>IF(ISBLANK(INDEX('Policy Characteristics'!G:G,MATCH($C1699,'Policy Characteristics'!$C:$C,0))),"",INDEX('Policy Characteristics'!G:G,MATCH($C1699,'Policy Characteristics'!$C:$C,0)))</f>
        <v>1</v>
      </c>
      <c r="N1699" s="233">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28"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29" t="s">
        <v>44</v>
      </c>
      <c r="J1700" s="230"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3">
        <f>IF(ISBLANK(INDEX('Policy Characteristics'!F:F,MATCH($C1700,'Policy Characteristics'!$C:$C,0))),"",INDEX('Policy Characteristics'!F:F,MATCH($C1700,'Policy Characteristics'!$C:$C,0)))</f>
        <v>0</v>
      </c>
      <c r="M1700" s="233">
        <f>IF(ISBLANK(INDEX('Policy Characteristics'!G:G,MATCH($C1700,'Policy Characteristics'!$C:$C,0))),"",INDEX('Policy Characteristics'!G:G,MATCH($C1700,'Policy Characteristics'!$C:$C,0)))</f>
        <v>1</v>
      </c>
      <c r="N1700" s="233">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28"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29" t="s">
        <v>44</v>
      </c>
      <c r="J1701" s="230"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3">
        <f>IF(ISBLANK(INDEX('Policy Characteristics'!F:F,MATCH($C1701,'Policy Characteristics'!$C:$C,0))),"",INDEX('Policy Characteristics'!F:F,MATCH($C1701,'Policy Characteristics'!$C:$C,0)))</f>
        <v>0</v>
      </c>
      <c r="M1701" s="233">
        <f>IF(ISBLANK(INDEX('Policy Characteristics'!G:G,MATCH($C1701,'Policy Characteristics'!$C:$C,0))),"",INDEX('Policy Characteristics'!G:G,MATCH($C1701,'Policy Characteristics'!$C:$C,0)))</f>
        <v>1</v>
      </c>
      <c r="N1701" s="233">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28"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29" t="s">
        <v>44</v>
      </c>
      <c r="J1702" s="230"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3">
        <f>IF(ISBLANK(INDEX('Policy Characteristics'!F:F,MATCH($C1702,'Policy Characteristics'!$C:$C,0))),"",INDEX('Policy Characteristics'!F:F,MATCH($C1702,'Policy Characteristics'!$C:$C,0)))</f>
        <v>0</v>
      </c>
      <c r="M1702" s="233">
        <f>IF(ISBLANK(INDEX('Policy Characteristics'!G:G,MATCH($C1702,'Policy Characteristics'!$C:$C,0))),"",INDEX('Policy Characteristics'!G:G,MATCH($C1702,'Policy Characteristics'!$C:$C,0)))</f>
        <v>1</v>
      </c>
      <c r="N1702" s="233">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28" t="str">
        <f>IF(ISBLANK(INDEX('Policy Characteristics'!B:B,MATCH($C1703,'Policy Characteristics'!$C:$C,0))),"",INDEX('Policy Characteristics'!B:B,MATCH($C1703,'Policy Characteristics'!$C:$C,0)))</f>
        <v>Fuel Taxes or Subsidies</v>
      </c>
      <c r="C1703" t="s">
        <v>1467</v>
      </c>
      <c r="D1703" s="88" t="s">
        <v>52</v>
      </c>
      <c r="E1703" s="88" t="s">
        <v>330</v>
      </c>
      <c r="F1703" s="88" t="s">
        <v>93</v>
      </c>
      <c r="G1703" s="88" t="s">
        <v>4</v>
      </c>
      <c r="H1703" s="15">
        <v>78</v>
      </c>
      <c r="I1703" s="241" t="s">
        <v>43</v>
      </c>
      <c r="J1703" s="230"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3">
        <f>IF(ISBLANK(INDEX('Policy Characteristics'!F:F,MATCH($C1703,'Policy Characteristics'!$C:$C,0))),"",INDEX('Policy Characteristics'!F:F,MATCH($C1703,'Policy Characteristics'!$C:$C,0)))</f>
        <v>-0.9</v>
      </c>
      <c r="M1703" s="233">
        <f>IF(ISBLANK(INDEX('Policy Characteristics'!G:G,MATCH($C1703,'Policy Characteristics'!$C:$C,0))),"",INDEX('Policy Characteristics'!G:G,MATCH($C1703,'Policy Characteristics'!$C:$C,0)))</f>
        <v>0.9</v>
      </c>
      <c r="N1703" s="233">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28" t="str">
        <f>IF(ISBLANK(INDEX('Policy Characteristics'!B:B,MATCH($C1704,'Policy Characteristics'!$C:$C,0))),"",INDEX('Policy Characteristics'!B:B,MATCH($C1704,'Policy Characteristics'!$C:$C,0)))</f>
        <v>Fuel Taxes or Subsidies</v>
      </c>
      <c r="C1704" s="236" t="str">
        <f t="shared" ref="C1704:C1767" si="54">C$1703</f>
        <v>Additional Fuel Tax or Subsidy Rate by Fuel</v>
      </c>
      <c r="D1704" s="78" t="s">
        <v>447</v>
      </c>
      <c r="E1704" s="88" t="s">
        <v>330</v>
      </c>
      <c r="F1704" s="78" t="s">
        <v>444</v>
      </c>
      <c r="G1704" s="88" t="s">
        <v>4</v>
      </c>
      <c r="H1704" s="15">
        <v>79</v>
      </c>
      <c r="I1704" s="229" t="s">
        <v>44</v>
      </c>
      <c r="J1704" s="230"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3">
        <f>IF(ISBLANK(INDEX('Policy Characteristics'!F:F,MATCH($C1704,'Policy Characteristics'!$C:$C,0))),"",INDEX('Policy Characteristics'!F:F,MATCH($C1704,'Policy Characteristics'!$C:$C,0)))</f>
        <v>-0.9</v>
      </c>
      <c r="M1704" s="233">
        <f>IF(ISBLANK(INDEX('Policy Characteristics'!G:G,MATCH($C1704,'Policy Characteristics'!$C:$C,0))),"",INDEX('Policy Characteristics'!G:G,MATCH($C1704,'Policy Characteristics'!$C:$C,0)))</f>
        <v>0.9</v>
      </c>
      <c r="N1704" s="233">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28" t="str">
        <f>IF(ISBLANK(INDEX('Policy Characteristics'!B:B,MATCH($C1705,'Policy Characteristics'!$C:$C,0))),"",INDEX('Policy Characteristics'!B:B,MATCH($C1705,'Policy Characteristics'!$C:$C,0)))</f>
        <v>Fuel Taxes or Subsidies</v>
      </c>
      <c r="C1705" s="236" t="str">
        <f t="shared" si="54"/>
        <v>Additional Fuel Tax or Subsidy Rate by Fuel</v>
      </c>
      <c r="D1705" s="78" t="s">
        <v>46</v>
      </c>
      <c r="E1705" s="88" t="s">
        <v>330</v>
      </c>
      <c r="F1705" s="78" t="s">
        <v>87</v>
      </c>
      <c r="G1705" s="88" t="s">
        <v>4</v>
      </c>
      <c r="H1705" s="15">
        <v>80</v>
      </c>
      <c r="I1705" s="229" t="s">
        <v>43</v>
      </c>
      <c r="J1705" s="230"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3">
        <f>IF(ISBLANK(INDEX('Policy Characteristics'!F:F,MATCH($C1705,'Policy Characteristics'!$C:$C,0))),"",INDEX('Policy Characteristics'!F:F,MATCH($C1705,'Policy Characteristics'!$C:$C,0)))</f>
        <v>-0.9</v>
      </c>
      <c r="M1705" s="233">
        <f>IF(ISBLANK(INDEX('Policy Characteristics'!G:G,MATCH($C1705,'Policy Characteristics'!$C:$C,0))),"",INDEX('Policy Characteristics'!G:G,MATCH($C1705,'Policy Characteristics'!$C:$C,0)))</f>
        <v>0.9</v>
      </c>
      <c r="N1705" s="233">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28" t="str">
        <f>IF(ISBLANK(INDEX('Policy Characteristics'!B:B,MATCH($C1706,'Policy Characteristics'!$C:$C,0))),"",INDEX('Policy Characteristics'!B:B,MATCH($C1706,'Policy Characteristics'!$C:$C,0)))</f>
        <v>Fuel Taxes or Subsidies</v>
      </c>
      <c r="C1706" s="236" t="str">
        <f t="shared" si="54"/>
        <v>Additional Fuel Tax or Subsidy Rate by Fuel</v>
      </c>
      <c r="D1706" s="78" t="s">
        <v>47</v>
      </c>
      <c r="E1706" s="88" t="s">
        <v>330</v>
      </c>
      <c r="F1706" s="78" t="s">
        <v>88</v>
      </c>
      <c r="G1706" s="88" t="s">
        <v>4</v>
      </c>
      <c r="H1706" s="15">
        <v>738</v>
      </c>
      <c r="I1706" s="229" t="s">
        <v>44</v>
      </c>
      <c r="J1706" s="230"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3">
        <f>IF(ISBLANK(INDEX('Policy Characteristics'!F:F,MATCH($C1706,'Policy Characteristics'!$C:$C,0))),"",INDEX('Policy Characteristics'!F:F,MATCH($C1706,'Policy Characteristics'!$C:$C,0)))</f>
        <v>-0.9</v>
      </c>
      <c r="M1706" s="233">
        <f>IF(ISBLANK(INDEX('Policy Characteristics'!G:G,MATCH($C1706,'Policy Characteristics'!$C:$C,0))),"",INDEX('Policy Characteristics'!G:G,MATCH($C1706,'Policy Characteristics'!$C:$C,0)))</f>
        <v>0.9</v>
      </c>
      <c r="N1706" s="233">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28" t="str">
        <f>IF(ISBLANK(INDEX('Policy Characteristics'!B:B,MATCH($C1707,'Policy Characteristics'!$C:$C,0))),"",INDEX('Policy Characteristics'!B:B,MATCH($C1707,'Policy Characteristics'!$C:$C,0)))</f>
        <v>Fuel Taxes or Subsidies</v>
      </c>
      <c r="C1707" s="236" t="str">
        <f t="shared" si="54"/>
        <v>Additional Fuel Tax or Subsidy Rate by Fuel</v>
      </c>
      <c r="D1707" s="78" t="s">
        <v>51</v>
      </c>
      <c r="E1707" s="88" t="s">
        <v>330</v>
      </c>
      <c r="F1707" s="78" t="s">
        <v>92</v>
      </c>
      <c r="G1707" s="88" t="s">
        <v>4</v>
      </c>
      <c r="H1707" s="15">
        <v>739</v>
      </c>
      <c r="I1707" s="229" t="s">
        <v>44</v>
      </c>
      <c r="J1707" s="230"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3">
        <f>IF(ISBLANK(INDEX('Policy Characteristics'!F:F,MATCH($C1707,'Policy Characteristics'!$C:$C,0))),"",INDEX('Policy Characteristics'!F:F,MATCH($C1707,'Policy Characteristics'!$C:$C,0)))</f>
        <v>-0.9</v>
      </c>
      <c r="M1707" s="233">
        <f>IF(ISBLANK(INDEX('Policy Characteristics'!G:G,MATCH($C1707,'Policy Characteristics'!$C:$C,0))),"",INDEX('Policy Characteristics'!G:G,MATCH($C1707,'Policy Characteristics'!$C:$C,0)))</f>
        <v>0.9</v>
      </c>
      <c r="N1707" s="233">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28" t="str">
        <f>IF(ISBLANK(INDEX('Policy Characteristics'!B:B,MATCH($C1708,'Policy Characteristics'!$C:$C,0))),"",INDEX('Policy Characteristics'!B:B,MATCH($C1708,'Policy Characteristics'!$C:$C,0)))</f>
        <v>Fuel Taxes or Subsidies</v>
      </c>
      <c r="C1708" s="236" t="str">
        <f t="shared" si="54"/>
        <v>Additional Fuel Tax or Subsidy Rate by Fuel</v>
      </c>
      <c r="D1708" s="78" t="s">
        <v>53</v>
      </c>
      <c r="E1708" s="88" t="s">
        <v>330</v>
      </c>
      <c r="F1708" s="78" t="s">
        <v>95</v>
      </c>
      <c r="G1708" s="88" t="s">
        <v>4</v>
      </c>
      <c r="H1708" s="15">
        <v>81</v>
      </c>
      <c r="I1708" s="229" t="s">
        <v>43</v>
      </c>
      <c r="J1708" s="230"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3">
        <f>IF(ISBLANK(INDEX('Policy Characteristics'!F:F,MATCH($C1708,'Policy Characteristics'!$C:$C,0))),"",INDEX('Policy Characteristics'!F:F,MATCH($C1708,'Policy Characteristics'!$C:$C,0)))</f>
        <v>-0.9</v>
      </c>
      <c r="M1708" s="233">
        <f>IF(ISBLANK(INDEX('Policy Characteristics'!G:G,MATCH($C1708,'Policy Characteristics'!$C:$C,0))),"",INDEX('Policy Characteristics'!G:G,MATCH($C1708,'Policy Characteristics'!$C:$C,0)))</f>
        <v>0.9</v>
      </c>
      <c r="N1708" s="233">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28" t="str">
        <f>IF(ISBLANK(INDEX('Policy Characteristics'!B:B,MATCH($C1709,'Policy Characteristics'!$C:$C,0))),"",INDEX('Policy Characteristics'!B:B,MATCH($C1709,'Policy Characteristics'!$C:$C,0)))</f>
        <v>Fuel Taxes or Subsidies</v>
      </c>
      <c r="C1709" s="236" t="str">
        <f t="shared" si="54"/>
        <v>Additional Fuel Tax or Subsidy Rate by Fuel</v>
      </c>
      <c r="D1709" s="78" t="s">
        <v>54</v>
      </c>
      <c r="E1709" s="88" t="s">
        <v>330</v>
      </c>
      <c r="F1709" s="78" t="s">
        <v>96</v>
      </c>
      <c r="G1709" s="88" t="s">
        <v>4</v>
      </c>
      <c r="H1709" s="15">
        <v>82</v>
      </c>
      <c r="I1709" s="229" t="s">
        <v>43</v>
      </c>
      <c r="J1709" s="230"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3">
        <f>IF(ISBLANK(INDEX('Policy Characteristics'!F:F,MATCH($C1709,'Policy Characteristics'!$C:$C,0))),"",INDEX('Policy Characteristics'!F:F,MATCH($C1709,'Policy Characteristics'!$C:$C,0)))</f>
        <v>-0.9</v>
      </c>
      <c r="M1709" s="233">
        <f>IF(ISBLANK(INDEX('Policy Characteristics'!G:G,MATCH($C1709,'Policy Characteristics'!$C:$C,0))),"",INDEX('Policy Characteristics'!G:G,MATCH($C1709,'Policy Characteristics'!$C:$C,0)))</f>
        <v>0.9</v>
      </c>
      <c r="N1709" s="233">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28" t="str">
        <f>IF(ISBLANK(INDEX('Policy Characteristics'!B:B,MATCH($C1710,'Policy Characteristics'!$C:$C,0))),"",INDEX('Policy Characteristics'!B:B,MATCH($C1710,'Policy Characteristics'!$C:$C,0)))</f>
        <v>Fuel Taxes or Subsidies</v>
      </c>
      <c r="C1710" s="236" t="str">
        <f t="shared" si="54"/>
        <v>Additional Fuel Tax or Subsidy Rate by Fuel</v>
      </c>
      <c r="D1710" s="78" t="s">
        <v>55</v>
      </c>
      <c r="E1710" s="88" t="s">
        <v>330</v>
      </c>
      <c r="F1710" s="78" t="s">
        <v>97</v>
      </c>
      <c r="G1710" s="88" t="s">
        <v>4</v>
      </c>
      <c r="H1710" s="15">
        <v>740</v>
      </c>
      <c r="I1710" s="229" t="s">
        <v>43</v>
      </c>
      <c r="J1710" s="230"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3">
        <f>IF(ISBLANK(INDEX('Policy Characteristics'!F:F,MATCH($C1710,'Policy Characteristics'!$C:$C,0))),"",INDEX('Policy Characteristics'!F:F,MATCH($C1710,'Policy Characteristics'!$C:$C,0)))</f>
        <v>-0.9</v>
      </c>
      <c r="M1710" s="233">
        <f>IF(ISBLANK(INDEX('Policy Characteristics'!G:G,MATCH($C1710,'Policy Characteristics'!$C:$C,0))),"",INDEX('Policy Characteristics'!G:G,MATCH($C1710,'Policy Characteristics'!$C:$C,0)))</f>
        <v>0.9</v>
      </c>
      <c r="N1710" s="233">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28" t="str">
        <f>IF(ISBLANK(INDEX('Policy Characteristics'!B:B,MATCH($C1711,'Policy Characteristics'!$C:$C,0))),"",INDEX('Policy Characteristics'!B:B,MATCH($C1711,'Policy Characteristics'!$C:$C,0)))</f>
        <v>Fuel Taxes or Subsidies</v>
      </c>
      <c r="C1711" s="236" t="str">
        <f t="shared" si="54"/>
        <v>Additional Fuel Tax or Subsidy Rate by Fuel</v>
      </c>
      <c r="D1711" s="78" t="s">
        <v>56</v>
      </c>
      <c r="E1711" s="88" t="s">
        <v>330</v>
      </c>
      <c r="F1711" s="78" t="s">
        <v>98</v>
      </c>
      <c r="G1711" s="88" t="s">
        <v>4</v>
      </c>
      <c r="H1711" s="15">
        <v>741</v>
      </c>
      <c r="I1711" s="229" t="s">
        <v>43</v>
      </c>
      <c r="J1711" s="230"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3">
        <f>IF(ISBLANK(INDEX('Policy Characteristics'!F:F,MATCH($C1711,'Policy Characteristics'!$C:$C,0))),"",INDEX('Policy Characteristics'!F:F,MATCH($C1711,'Policy Characteristics'!$C:$C,0)))</f>
        <v>-0.9</v>
      </c>
      <c r="M1711" s="233">
        <f>IF(ISBLANK(INDEX('Policy Characteristics'!G:G,MATCH($C1711,'Policy Characteristics'!$C:$C,0))),"",INDEX('Policy Characteristics'!G:G,MATCH($C1711,'Policy Characteristics'!$C:$C,0)))</f>
        <v>0.9</v>
      </c>
      <c r="N1711" s="233">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28" t="str">
        <f>IF(ISBLANK(INDEX('Policy Characteristics'!B:B,MATCH($C1712,'Policy Characteristics'!$C:$C,0))),"",INDEX('Policy Characteristics'!B:B,MATCH($C1712,'Policy Characteristics'!$C:$C,0)))</f>
        <v>Fuel Taxes or Subsidies</v>
      </c>
      <c r="C1712" s="236" t="str">
        <f t="shared" si="54"/>
        <v>Additional Fuel Tax or Subsidy Rate by Fuel</v>
      </c>
      <c r="D1712" s="78" t="s">
        <v>716</v>
      </c>
      <c r="E1712" s="88" t="s">
        <v>330</v>
      </c>
      <c r="F1712" s="78" t="s">
        <v>717</v>
      </c>
      <c r="G1712" s="88" t="s">
        <v>4</v>
      </c>
      <c r="H1712" s="15">
        <v>742</v>
      </c>
      <c r="I1712" s="229" t="s">
        <v>43</v>
      </c>
      <c r="J1712" s="230"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3">
        <f>IF(ISBLANK(INDEX('Policy Characteristics'!F:F,MATCH($C1712,'Policy Characteristics'!$C:$C,0))),"",INDEX('Policy Characteristics'!F:F,MATCH($C1712,'Policy Characteristics'!$C:$C,0)))</f>
        <v>-0.9</v>
      </c>
      <c r="M1712" s="233">
        <f>IF(ISBLANK(INDEX('Policy Characteristics'!G:G,MATCH($C1712,'Policy Characteristics'!$C:$C,0))),"",INDEX('Policy Characteristics'!G:G,MATCH($C1712,'Policy Characteristics'!$C:$C,0)))</f>
        <v>0.9</v>
      </c>
      <c r="N1712" s="233">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28" t="str">
        <f>IF(ISBLANK(INDEX('Policy Characteristics'!B:B,MATCH($C1713,'Policy Characteristics'!$C:$C,0))),"",INDEX('Policy Characteristics'!B:B,MATCH($C1713,'Policy Characteristics'!$C:$C,0)))</f>
        <v>Fuel Taxes or Subsidies</v>
      </c>
      <c r="C1713" s="236" t="str">
        <f t="shared" si="54"/>
        <v>Additional Fuel Tax or Subsidy Rate by Fuel</v>
      </c>
      <c r="D1713" s="78" t="s">
        <v>75</v>
      </c>
      <c r="E1713" s="88" t="s">
        <v>330</v>
      </c>
      <c r="F1713" s="78" t="s">
        <v>99</v>
      </c>
      <c r="G1713" s="88" t="s">
        <v>4</v>
      </c>
      <c r="H1713" s="15">
        <v>743</v>
      </c>
      <c r="I1713" s="229" t="s">
        <v>44</v>
      </c>
      <c r="J1713" s="230"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3">
        <f>IF(ISBLANK(INDEX('Policy Characteristics'!F:F,MATCH($C1713,'Policy Characteristics'!$C:$C,0))),"",INDEX('Policy Characteristics'!F:F,MATCH($C1713,'Policy Characteristics'!$C:$C,0)))</f>
        <v>-0.9</v>
      </c>
      <c r="M1713" s="233">
        <f>IF(ISBLANK(INDEX('Policy Characteristics'!G:G,MATCH($C1713,'Policy Characteristics'!$C:$C,0))),"",INDEX('Policy Characteristics'!G:G,MATCH($C1713,'Policy Characteristics'!$C:$C,0)))</f>
        <v>0.9</v>
      </c>
      <c r="N1713" s="233">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28" t="str">
        <f>IF(ISBLANK(INDEX('Policy Characteristics'!B:B,MATCH($C1714,'Policy Characteristics'!$C:$C,0))),"",INDEX('Policy Characteristics'!B:B,MATCH($C1714,'Policy Characteristics'!$C:$C,0)))</f>
        <v>Fuel Taxes or Subsidies</v>
      </c>
      <c r="C1714" s="236" t="str">
        <f t="shared" si="54"/>
        <v>Additional Fuel Tax or Subsidy Rate by Fuel</v>
      </c>
      <c r="D1714" s="78" t="s">
        <v>440</v>
      </c>
      <c r="E1714" s="88" t="s">
        <v>330</v>
      </c>
      <c r="F1714" s="78" t="s">
        <v>441</v>
      </c>
      <c r="G1714" s="88" t="s">
        <v>4</v>
      </c>
      <c r="H1714" s="15">
        <v>744</v>
      </c>
      <c r="I1714" s="229" t="s">
        <v>44</v>
      </c>
      <c r="J1714" s="230"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3">
        <f>IF(ISBLANK(INDEX('Policy Characteristics'!F:F,MATCH($C1714,'Policy Characteristics'!$C:$C,0))),"",INDEX('Policy Characteristics'!F:F,MATCH($C1714,'Policy Characteristics'!$C:$C,0)))</f>
        <v>-0.9</v>
      </c>
      <c r="M1714" s="233">
        <f>IF(ISBLANK(INDEX('Policy Characteristics'!G:G,MATCH($C1714,'Policy Characteristics'!$C:$C,0))),"",INDEX('Policy Characteristics'!G:G,MATCH($C1714,'Policy Characteristics'!$C:$C,0)))</f>
        <v>0.9</v>
      </c>
      <c r="N1714" s="233">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28" t="str">
        <f>IF(ISBLANK(INDEX('Policy Characteristics'!B:B,MATCH($C1715,'Policy Characteristics'!$C:$C,0))),"",INDEX('Policy Characteristics'!B:B,MATCH($C1715,'Policy Characteristics'!$C:$C,0)))</f>
        <v>Fuel Taxes or Subsidies</v>
      </c>
      <c r="C1715" s="236" t="str">
        <f t="shared" si="54"/>
        <v>Additional Fuel Tax or Subsidy Rate by Fuel</v>
      </c>
      <c r="D1715" s="78" t="s">
        <v>708</v>
      </c>
      <c r="E1715" s="88" t="s">
        <v>330</v>
      </c>
      <c r="F1715" s="78" t="s">
        <v>712</v>
      </c>
      <c r="G1715" s="88" t="s">
        <v>4</v>
      </c>
      <c r="H1715" s="15">
        <v>745</v>
      </c>
      <c r="I1715" s="229" t="s">
        <v>44</v>
      </c>
      <c r="J1715" s="230"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3">
        <f>IF(ISBLANK(INDEX('Policy Characteristics'!F:F,MATCH($C1715,'Policy Characteristics'!$C:$C,0))),"",INDEX('Policy Characteristics'!F:F,MATCH($C1715,'Policy Characteristics'!$C:$C,0)))</f>
        <v>-0.9</v>
      </c>
      <c r="M1715" s="233">
        <f>IF(ISBLANK(INDEX('Policy Characteristics'!G:G,MATCH($C1715,'Policy Characteristics'!$C:$C,0))),"",INDEX('Policy Characteristics'!G:G,MATCH($C1715,'Policy Characteristics'!$C:$C,0)))</f>
        <v>0.9</v>
      </c>
      <c r="N1715" s="233">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28" t="str">
        <f>IF(ISBLANK(INDEX('Policy Characteristics'!B:B,MATCH($C1716,'Policy Characteristics'!$C:$C,0))),"",INDEX('Policy Characteristics'!B:B,MATCH($C1716,'Policy Characteristics'!$C:$C,0)))</f>
        <v>Fuel Taxes or Subsidies</v>
      </c>
      <c r="C1716" s="236" t="str">
        <f t="shared" si="54"/>
        <v>Additional Fuel Tax or Subsidy Rate by Fuel</v>
      </c>
      <c r="D1716" s="78" t="s">
        <v>718</v>
      </c>
      <c r="E1716" s="88" t="s">
        <v>330</v>
      </c>
      <c r="F1716" s="78" t="s">
        <v>719</v>
      </c>
      <c r="G1716" s="88" t="s">
        <v>4</v>
      </c>
      <c r="H1716" s="15">
        <v>746</v>
      </c>
      <c r="I1716" s="229" t="s">
        <v>44</v>
      </c>
      <c r="J1716" s="230"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3">
        <f>IF(ISBLANK(INDEX('Policy Characteristics'!F:F,MATCH($C1716,'Policy Characteristics'!$C:$C,0))),"",INDEX('Policy Characteristics'!F:F,MATCH($C1716,'Policy Characteristics'!$C:$C,0)))</f>
        <v>-0.9</v>
      </c>
      <c r="M1716" s="233">
        <f>IF(ISBLANK(INDEX('Policy Characteristics'!G:G,MATCH($C1716,'Policy Characteristics'!$C:$C,0))),"",INDEX('Policy Characteristics'!G:G,MATCH($C1716,'Policy Characteristics'!$C:$C,0)))</f>
        <v>0.9</v>
      </c>
      <c r="N1716" s="233">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28" t="str">
        <f>IF(ISBLANK(INDEX('Policy Characteristics'!B:B,MATCH($C1717,'Policy Characteristics'!$C:$C,0))),"",INDEX('Policy Characteristics'!B:B,MATCH($C1717,'Policy Characteristics'!$C:$C,0)))</f>
        <v>Fuel Taxes or Subsidies</v>
      </c>
      <c r="C1717" s="236" t="str">
        <f t="shared" si="54"/>
        <v>Additional Fuel Tax or Subsidy Rate by Fuel</v>
      </c>
      <c r="D1717" s="78" t="s">
        <v>709</v>
      </c>
      <c r="E1717" s="88" t="s">
        <v>330</v>
      </c>
      <c r="F1717" s="78" t="s">
        <v>713</v>
      </c>
      <c r="G1717" s="88" t="s">
        <v>4</v>
      </c>
      <c r="H1717" s="15">
        <v>747</v>
      </c>
      <c r="I1717" s="229" t="s">
        <v>44</v>
      </c>
      <c r="J1717" s="230"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3">
        <f>IF(ISBLANK(INDEX('Policy Characteristics'!F:F,MATCH($C1717,'Policy Characteristics'!$C:$C,0))),"",INDEX('Policy Characteristics'!F:F,MATCH($C1717,'Policy Characteristics'!$C:$C,0)))</f>
        <v>-0.9</v>
      </c>
      <c r="M1717" s="233">
        <f>IF(ISBLANK(INDEX('Policy Characteristics'!G:G,MATCH($C1717,'Policy Characteristics'!$C:$C,0))),"",INDEX('Policy Characteristics'!G:G,MATCH($C1717,'Policy Characteristics'!$C:$C,0)))</f>
        <v>0.9</v>
      </c>
      <c r="N1717" s="233">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28" t="str">
        <f>IF(ISBLANK(INDEX('Policy Characteristics'!B:B,MATCH($C1718,'Policy Characteristics'!$C:$C,0))),"",INDEX('Policy Characteristics'!B:B,MATCH($C1718,'Policy Characteristics'!$C:$C,0)))</f>
        <v>Fuel Taxes or Subsidies</v>
      </c>
      <c r="C1718" s="236" t="str">
        <f t="shared" si="54"/>
        <v>Additional Fuel Tax or Subsidy Rate by Fuel</v>
      </c>
      <c r="D1718" s="78" t="s">
        <v>710</v>
      </c>
      <c r="E1718" s="88" t="s">
        <v>330</v>
      </c>
      <c r="F1718" s="78" t="s">
        <v>714</v>
      </c>
      <c r="G1718" s="88" t="s">
        <v>4</v>
      </c>
      <c r="H1718" s="15">
        <v>748</v>
      </c>
      <c r="I1718" s="229" t="s">
        <v>44</v>
      </c>
      <c r="J1718" s="230"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3">
        <f>IF(ISBLANK(INDEX('Policy Characteristics'!F:F,MATCH($C1718,'Policy Characteristics'!$C:$C,0))),"",INDEX('Policy Characteristics'!F:F,MATCH($C1718,'Policy Characteristics'!$C:$C,0)))</f>
        <v>-0.9</v>
      </c>
      <c r="M1718" s="233">
        <f>IF(ISBLANK(INDEX('Policy Characteristics'!G:G,MATCH($C1718,'Policy Characteristics'!$C:$C,0))),"",INDEX('Policy Characteristics'!G:G,MATCH($C1718,'Policy Characteristics'!$C:$C,0)))</f>
        <v>0.9</v>
      </c>
      <c r="N1718" s="233">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28" t="str">
        <f>IF(ISBLANK(INDEX('Policy Characteristics'!B:B,MATCH($C1719,'Policy Characteristics'!$C:$C,0))),"",INDEX('Policy Characteristics'!B:B,MATCH($C1719,'Policy Characteristics'!$C:$C,0)))</f>
        <v>Fuel Taxes or Subsidies</v>
      </c>
      <c r="C1719" s="236" t="str">
        <f t="shared" si="54"/>
        <v>Additional Fuel Tax or Subsidy Rate by Fuel</v>
      </c>
      <c r="D1719" s="78" t="s">
        <v>711</v>
      </c>
      <c r="E1719" s="88" t="s">
        <v>330</v>
      </c>
      <c r="F1719" s="78" t="s">
        <v>715</v>
      </c>
      <c r="G1719" s="88" t="s">
        <v>4</v>
      </c>
      <c r="H1719" s="15">
        <v>749</v>
      </c>
      <c r="I1719" s="229" t="s">
        <v>43</v>
      </c>
      <c r="J1719" s="230"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3">
        <f>IF(ISBLANK(INDEX('Policy Characteristics'!F:F,MATCH($C1719,'Policy Characteristics'!$C:$C,0))),"",INDEX('Policy Characteristics'!F:F,MATCH($C1719,'Policy Characteristics'!$C:$C,0)))</f>
        <v>-0.9</v>
      </c>
      <c r="M1719" s="233">
        <f>IF(ISBLANK(INDEX('Policy Characteristics'!G:G,MATCH($C1719,'Policy Characteristics'!$C:$C,0))),"",INDEX('Policy Characteristics'!G:G,MATCH($C1719,'Policy Characteristics'!$C:$C,0)))</f>
        <v>0.9</v>
      </c>
      <c r="N1719" s="233">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28" t="str">
        <f>IF(ISBLANK(INDEX('Policy Characteristics'!B:B,MATCH($C1720,'Policy Characteristics'!$C:$C,0))),"",INDEX('Policy Characteristics'!B:B,MATCH($C1720,'Policy Characteristics'!$C:$C,0)))</f>
        <v>Fuel Taxes or Subsidies</v>
      </c>
      <c r="C1720" s="236" t="str">
        <f t="shared" si="54"/>
        <v>Additional Fuel Tax or Subsidy Rate by Fuel</v>
      </c>
      <c r="D1720" s="88" t="s">
        <v>52</v>
      </c>
      <c r="E1720" s="88" t="s">
        <v>338</v>
      </c>
      <c r="F1720" s="88" t="s">
        <v>93</v>
      </c>
      <c r="G1720" s="88" t="s">
        <v>93</v>
      </c>
      <c r="H1720" s="15">
        <v>2314</v>
      </c>
      <c r="I1720" s="241" t="s">
        <v>44</v>
      </c>
      <c r="J1720" s="230"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3">
        <f>IF(ISBLANK(INDEX('Policy Characteristics'!F:F,MATCH($C1720,'Policy Characteristics'!$C:$C,0))),"",INDEX('Policy Characteristics'!F:F,MATCH($C1720,'Policy Characteristics'!$C:$C,0)))</f>
        <v>-0.9</v>
      </c>
      <c r="M1720" s="233">
        <f>IF(ISBLANK(INDEX('Policy Characteristics'!G:G,MATCH($C1720,'Policy Characteristics'!$C:$C,0))),"",INDEX('Policy Characteristics'!G:G,MATCH($C1720,'Policy Characteristics'!$C:$C,0)))</f>
        <v>0.9</v>
      </c>
      <c r="N1720" s="233">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28" t="str">
        <f>IF(ISBLANK(INDEX('Policy Characteristics'!B:B,MATCH($C1721,'Policy Characteristics'!$C:$C,0))),"",INDEX('Policy Characteristics'!B:B,MATCH($C1721,'Policy Characteristics'!$C:$C,0)))</f>
        <v>Fuel Taxes or Subsidies</v>
      </c>
      <c r="C1721" s="236" t="str">
        <f t="shared" si="54"/>
        <v>Additional Fuel Tax or Subsidy Rate by Fuel</v>
      </c>
      <c r="D1721" s="78" t="s">
        <v>447</v>
      </c>
      <c r="E1721" s="88" t="s">
        <v>338</v>
      </c>
      <c r="F1721" s="78" t="s">
        <v>444</v>
      </c>
      <c r="G1721" s="88" t="s">
        <v>93</v>
      </c>
      <c r="H1721" s="15">
        <v>2315</v>
      </c>
      <c r="I1721" s="229" t="s">
        <v>43</v>
      </c>
      <c r="J1721" s="230"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3">
        <f>IF(ISBLANK(INDEX('Policy Characteristics'!F:F,MATCH($C1721,'Policy Characteristics'!$C:$C,0))),"",INDEX('Policy Characteristics'!F:F,MATCH($C1721,'Policy Characteristics'!$C:$C,0)))</f>
        <v>-0.9</v>
      </c>
      <c r="M1721" s="233">
        <f>IF(ISBLANK(INDEX('Policy Characteristics'!G:G,MATCH($C1721,'Policy Characteristics'!$C:$C,0))),"",INDEX('Policy Characteristics'!G:G,MATCH($C1721,'Policy Characteristics'!$C:$C,0)))</f>
        <v>0.9</v>
      </c>
      <c r="N1721" s="233">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28" t="str">
        <f>IF(ISBLANK(INDEX('Policy Characteristics'!B:B,MATCH($C1722,'Policy Characteristics'!$C:$C,0))),"",INDEX('Policy Characteristics'!B:B,MATCH($C1722,'Policy Characteristics'!$C:$C,0)))</f>
        <v>Fuel Taxes or Subsidies</v>
      </c>
      <c r="C1722" s="236" t="str">
        <f t="shared" si="54"/>
        <v>Additional Fuel Tax or Subsidy Rate by Fuel</v>
      </c>
      <c r="D1722" s="78" t="s">
        <v>46</v>
      </c>
      <c r="E1722" s="88" t="s">
        <v>338</v>
      </c>
      <c r="F1722" s="78" t="s">
        <v>87</v>
      </c>
      <c r="G1722" s="88" t="s">
        <v>93</v>
      </c>
      <c r="H1722" s="15">
        <v>2316</v>
      </c>
      <c r="I1722" s="229" t="s">
        <v>43</v>
      </c>
      <c r="J1722" s="230"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3">
        <f>IF(ISBLANK(INDEX('Policy Characteristics'!F:F,MATCH($C1722,'Policy Characteristics'!$C:$C,0))),"",INDEX('Policy Characteristics'!F:F,MATCH($C1722,'Policy Characteristics'!$C:$C,0)))</f>
        <v>-0.9</v>
      </c>
      <c r="M1722" s="233">
        <f>IF(ISBLANK(INDEX('Policy Characteristics'!G:G,MATCH($C1722,'Policy Characteristics'!$C:$C,0))),"",INDEX('Policy Characteristics'!G:G,MATCH($C1722,'Policy Characteristics'!$C:$C,0)))</f>
        <v>0.9</v>
      </c>
      <c r="N1722" s="233">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28" t="str">
        <f>IF(ISBLANK(INDEX('Policy Characteristics'!B:B,MATCH($C1723,'Policy Characteristics'!$C:$C,0))),"",INDEX('Policy Characteristics'!B:B,MATCH($C1723,'Policy Characteristics'!$C:$C,0)))</f>
        <v>Fuel Taxes or Subsidies</v>
      </c>
      <c r="C1723" s="236" t="str">
        <f t="shared" si="54"/>
        <v>Additional Fuel Tax or Subsidy Rate by Fuel</v>
      </c>
      <c r="D1723" s="78" t="s">
        <v>47</v>
      </c>
      <c r="E1723" s="88" t="s">
        <v>338</v>
      </c>
      <c r="F1723" s="78" t="s">
        <v>88</v>
      </c>
      <c r="G1723" s="88" t="s">
        <v>93</v>
      </c>
      <c r="H1723" s="15">
        <v>2317</v>
      </c>
      <c r="I1723" s="229" t="s">
        <v>44</v>
      </c>
      <c r="J1723" s="230"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3">
        <f>IF(ISBLANK(INDEX('Policy Characteristics'!F:F,MATCH($C1723,'Policy Characteristics'!$C:$C,0))),"",INDEX('Policy Characteristics'!F:F,MATCH($C1723,'Policy Characteristics'!$C:$C,0)))</f>
        <v>-0.9</v>
      </c>
      <c r="M1723" s="233">
        <f>IF(ISBLANK(INDEX('Policy Characteristics'!G:G,MATCH($C1723,'Policy Characteristics'!$C:$C,0))),"",INDEX('Policy Characteristics'!G:G,MATCH($C1723,'Policy Characteristics'!$C:$C,0)))</f>
        <v>0.9</v>
      </c>
      <c r="N1723" s="233">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28" t="str">
        <f>IF(ISBLANK(INDEX('Policy Characteristics'!B:B,MATCH($C1724,'Policy Characteristics'!$C:$C,0))),"",INDEX('Policy Characteristics'!B:B,MATCH($C1724,'Policy Characteristics'!$C:$C,0)))</f>
        <v>Fuel Taxes or Subsidies</v>
      </c>
      <c r="C1724" s="236" t="str">
        <f t="shared" si="54"/>
        <v>Additional Fuel Tax or Subsidy Rate by Fuel</v>
      </c>
      <c r="D1724" s="78" t="s">
        <v>51</v>
      </c>
      <c r="E1724" s="88" t="s">
        <v>338</v>
      </c>
      <c r="F1724" s="78" t="s">
        <v>92</v>
      </c>
      <c r="G1724" s="88" t="s">
        <v>93</v>
      </c>
      <c r="H1724" s="15">
        <v>2318</v>
      </c>
      <c r="I1724" s="229" t="s">
        <v>44</v>
      </c>
      <c r="J1724" s="230"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3">
        <f>IF(ISBLANK(INDEX('Policy Characteristics'!F:F,MATCH($C1724,'Policy Characteristics'!$C:$C,0))),"",INDEX('Policy Characteristics'!F:F,MATCH($C1724,'Policy Characteristics'!$C:$C,0)))</f>
        <v>-0.9</v>
      </c>
      <c r="M1724" s="233">
        <f>IF(ISBLANK(INDEX('Policy Characteristics'!G:G,MATCH($C1724,'Policy Characteristics'!$C:$C,0))),"",INDEX('Policy Characteristics'!G:G,MATCH($C1724,'Policy Characteristics'!$C:$C,0)))</f>
        <v>0.9</v>
      </c>
      <c r="N1724" s="233">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28" t="str">
        <f>IF(ISBLANK(INDEX('Policy Characteristics'!B:B,MATCH($C1725,'Policy Characteristics'!$C:$C,0))),"",INDEX('Policy Characteristics'!B:B,MATCH($C1725,'Policy Characteristics'!$C:$C,0)))</f>
        <v>Fuel Taxes or Subsidies</v>
      </c>
      <c r="C1725" s="236" t="str">
        <f t="shared" si="54"/>
        <v>Additional Fuel Tax or Subsidy Rate by Fuel</v>
      </c>
      <c r="D1725" s="78" t="s">
        <v>53</v>
      </c>
      <c r="E1725" s="88" t="s">
        <v>338</v>
      </c>
      <c r="F1725" s="78" t="s">
        <v>95</v>
      </c>
      <c r="G1725" s="88" t="s">
        <v>93</v>
      </c>
      <c r="H1725" s="15">
        <v>2319</v>
      </c>
      <c r="I1725" s="229" t="s">
        <v>44</v>
      </c>
      <c r="J1725" s="230"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3">
        <f>IF(ISBLANK(INDEX('Policy Characteristics'!F:F,MATCH($C1725,'Policy Characteristics'!$C:$C,0))),"",INDEX('Policy Characteristics'!F:F,MATCH($C1725,'Policy Characteristics'!$C:$C,0)))</f>
        <v>-0.9</v>
      </c>
      <c r="M1725" s="233">
        <f>IF(ISBLANK(INDEX('Policy Characteristics'!G:G,MATCH($C1725,'Policy Characteristics'!$C:$C,0))),"",INDEX('Policy Characteristics'!G:G,MATCH($C1725,'Policy Characteristics'!$C:$C,0)))</f>
        <v>0.9</v>
      </c>
      <c r="N1725" s="233">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28" t="str">
        <f>IF(ISBLANK(INDEX('Policy Characteristics'!B:B,MATCH($C1726,'Policy Characteristics'!$C:$C,0))),"",INDEX('Policy Characteristics'!B:B,MATCH($C1726,'Policy Characteristics'!$C:$C,0)))</f>
        <v>Fuel Taxes or Subsidies</v>
      </c>
      <c r="C1726" s="236" t="str">
        <f t="shared" si="54"/>
        <v>Additional Fuel Tax or Subsidy Rate by Fuel</v>
      </c>
      <c r="D1726" s="78" t="s">
        <v>54</v>
      </c>
      <c r="E1726" s="88" t="s">
        <v>338</v>
      </c>
      <c r="F1726" s="78" t="s">
        <v>96</v>
      </c>
      <c r="G1726" s="88" t="s">
        <v>93</v>
      </c>
      <c r="H1726" s="15">
        <v>2320</v>
      </c>
      <c r="I1726" s="229" t="s">
        <v>44</v>
      </c>
      <c r="J1726" s="230"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3">
        <f>IF(ISBLANK(INDEX('Policy Characteristics'!F:F,MATCH($C1726,'Policy Characteristics'!$C:$C,0))),"",INDEX('Policy Characteristics'!F:F,MATCH($C1726,'Policy Characteristics'!$C:$C,0)))</f>
        <v>-0.9</v>
      </c>
      <c r="M1726" s="233">
        <f>IF(ISBLANK(INDEX('Policy Characteristics'!G:G,MATCH($C1726,'Policy Characteristics'!$C:$C,0))),"",INDEX('Policy Characteristics'!G:G,MATCH($C1726,'Policy Characteristics'!$C:$C,0)))</f>
        <v>0.9</v>
      </c>
      <c r="N1726" s="233">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28" t="str">
        <f>IF(ISBLANK(INDEX('Policy Characteristics'!B:B,MATCH($C1727,'Policy Characteristics'!$C:$C,0))),"",INDEX('Policy Characteristics'!B:B,MATCH($C1727,'Policy Characteristics'!$C:$C,0)))</f>
        <v>Fuel Taxes or Subsidies</v>
      </c>
      <c r="C1727" s="236" t="str">
        <f t="shared" si="54"/>
        <v>Additional Fuel Tax or Subsidy Rate by Fuel</v>
      </c>
      <c r="D1727" s="78" t="s">
        <v>55</v>
      </c>
      <c r="E1727" s="88" t="s">
        <v>338</v>
      </c>
      <c r="F1727" s="78" t="s">
        <v>97</v>
      </c>
      <c r="G1727" s="88" t="s">
        <v>93</v>
      </c>
      <c r="H1727" s="15">
        <v>2321</v>
      </c>
      <c r="I1727" s="229" t="s">
        <v>44</v>
      </c>
      <c r="J1727" s="230"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3">
        <f>IF(ISBLANK(INDEX('Policy Characteristics'!F:F,MATCH($C1727,'Policy Characteristics'!$C:$C,0))),"",INDEX('Policy Characteristics'!F:F,MATCH($C1727,'Policy Characteristics'!$C:$C,0)))</f>
        <v>-0.9</v>
      </c>
      <c r="M1727" s="233">
        <f>IF(ISBLANK(INDEX('Policy Characteristics'!G:G,MATCH($C1727,'Policy Characteristics'!$C:$C,0))),"",INDEX('Policy Characteristics'!G:G,MATCH($C1727,'Policy Characteristics'!$C:$C,0)))</f>
        <v>0.9</v>
      </c>
      <c r="N1727" s="233">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28" t="str">
        <f>IF(ISBLANK(INDEX('Policy Characteristics'!B:B,MATCH($C1728,'Policy Characteristics'!$C:$C,0))),"",INDEX('Policy Characteristics'!B:B,MATCH($C1728,'Policy Characteristics'!$C:$C,0)))</f>
        <v>Fuel Taxes or Subsidies</v>
      </c>
      <c r="C1728" s="236" t="str">
        <f t="shared" si="54"/>
        <v>Additional Fuel Tax or Subsidy Rate by Fuel</v>
      </c>
      <c r="D1728" s="78" t="s">
        <v>56</v>
      </c>
      <c r="E1728" s="88" t="s">
        <v>338</v>
      </c>
      <c r="F1728" s="78" t="s">
        <v>98</v>
      </c>
      <c r="G1728" s="88" t="s">
        <v>93</v>
      </c>
      <c r="H1728" s="15">
        <v>2322</v>
      </c>
      <c r="I1728" s="229" t="s">
        <v>44</v>
      </c>
      <c r="J1728" s="230"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3">
        <f>IF(ISBLANK(INDEX('Policy Characteristics'!F:F,MATCH($C1728,'Policy Characteristics'!$C:$C,0))),"",INDEX('Policy Characteristics'!F:F,MATCH($C1728,'Policy Characteristics'!$C:$C,0)))</f>
        <v>-0.9</v>
      </c>
      <c r="M1728" s="233">
        <f>IF(ISBLANK(INDEX('Policy Characteristics'!G:G,MATCH($C1728,'Policy Characteristics'!$C:$C,0))),"",INDEX('Policy Characteristics'!G:G,MATCH($C1728,'Policy Characteristics'!$C:$C,0)))</f>
        <v>0.9</v>
      </c>
      <c r="N1728" s="233">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28" t="str">
        <f>IF(ISBLANK(INDEX('Policy Characteristics'!B:B,MATCH($C1729,'Policy Characteristics'!$C:$C,0))),"",INDEX('Policy Characteristics'!B:B,MATCH($C1729,'Policy Characteristics'!$C:$C,0)))</f>
        <v>Fuel Taxes or Subsidies</v>
      </c>
      <c r="C1729" s="236" t="str">
        <f t="shared" si="54"/>
        <v>Additional Fuel Tax or Subsidy Rate by Fuel</v>
      </c>
      <c r="D1729" s="78" t="s">
        <v>716</v>
      </c>
      <c r="E1729" s="88" t="s">
        <v>338</v>
      </c>
      <c r="F1729" s="78" t="s">
        <v>717</v>
      </c>
      <c r="G1729" s="88" t="s">
        <v>93</v>
      </c>
      <c r="H1729" s="15">
        <v>2323</v>
      </c>
      <c r="I1729" s="229" t="s">
        <v>44</v>
      </c>
      <c r="J1729" s="230"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3">
        <f>IF(ISBLANK(INDEX('Policy Characteristics'!F:F,MATCH($C1729,'Policy Characteristics'!$C:$C,0))),"",INDEX('Policy Characteristics'!F:F,MATCH($C1729,'Policy Characteristics'!$C:$C,0)))</f>
        <v>-0.9</v>
      </c>
      <c r="M1729" s="233">
        <f>IF(ISBLANK(INDEX('Policy Characteristics'!G:G,MATCH($C1729,'Policy Characteristics'!$C:$C,0))),"",INDEX('Policy Characteristics'!G:G,MATCH($C1729,'Policy Characteristics'!$C:$C,0)))</f>
        <v>0.9</v>
      </c>
      <c r="N1729" s="233">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28" t="str">
        <f>IF(ISBLANK(INDEX('Policy Characteristics'!B:B,MATCH($C1730,'Policy Characteristics'!$C:$C,0))),"",INDEX('Policy Characteristics'!B:B,MATCH($C1730,'Policy Characteristics'!$C:$C,0)))</f>
        <v>Fuel Taxes or Subsidies</v>
      </c>
      <c r="C1730" s="236" t="str">
        <f t="shared" si="54"/>
        <v>Additional Fuel Tax or Subsidy Rate by Fuel</v>
      </c>
      <c r="D1730" s="78" t="s">
        <v>75</v>
      </c>
      <c r="E1730" s="88" t="s">
        <v>338</v>
      </c>
      <c r="F1730" s="78" t="s">
        <v>99</v>
      </c>
      <c r="G1730" s="88" t="s">
        <v>93</v>
      </c>
      <c r="H1730" s="15">
        <v>2324</v>
      </c>
      <c r="I1730" s="229" t="s">
        <v>44</v>
      </c>
      <c r="J1730" s="230"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3">
        <f>IF(ISBLANK(INDEX('Policy Characteristics'!F:F,MATCH($C1730,'Policy Characteristics'!$C:$C,0))),"",INDEX('Policy Characteristics'!F:F,MATCH($C1730,'Policy Characteristics'!$C:$C,0)))</f>
        <v>-0.9</v>
      </c>
      <c r="M1730" s="233">
        <f>IF(ISBLANK(INDEX('Policy Characteristics'!G:G,MATCH($C1730,'Policy Characteristics'!$C:$C,0))),"",INDEX('Policy Characteristics'!G:G,MATCH($C1730,'Policy Characteristics'!$C:$C,0)))</f>
        <v>0.9</v>
      </c>
      <c r="N1730" s="233">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28" t="str">
        <f>IF(ISBLANK(INDEX('Policy Characteristics'!B:B,MATCH($C1731,'Policy Characteristics'!$C:$C,0))),"",INDEX('Policy Characteristics'!B:B,MATCH($C1731,'Policy Characteristics'!$C:$C,0)))</f>
        <v>Fuel Taxes or Subsidies</v>
      </c>
      <c r="C1731" s="236" t="str">
        <f t="shared" si="54"/>
        <v>Additional Fuel Tax or Subsidy Rate by Fuel</v>
      </c>
      <c r="D1731" s="78" t="s">
        <v>440</v>
      </c>
      <c r="E1731" s="88" t="s">
        <v>338</v>
      </c>
      <c r="F1731" s="78" t="s">
        <v>441</v>
      </c>
      <c r="G1731" s="88" t="s">
        <v>93</v>
      </c>
      <c r="H1731" s="15">
        <v>2325</v>
      </c>
      <c r="I1731" s="229" t="s">
        <v>44</v>
      </c>
      <c r="J1731" s="230"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3">
        <f>IF(ISBLANK(INDEX('Policy Characteristics'!F:F,MATCH($C1731,'Policy Characteristics'!$C:$C,0))),"",INDEX('Policy Characteristics'!F:F,MATCH($C1731,'Policy Characteristics'!$C:$C,0)))</f>
        <v>-0.9</v>
      </c>
      <c r="M1731" s="233">
        <f>IF(ISBLANK(INDEX('Policy Characteristics'!G:G,MATCH($C1731,'Policy Characteristics'!$C:$C,0))),"",INDEX('Policy Characteristics'!G:G,MATCH($C1731,'Policy Characteristics'!$C:$C,0)))</f>
        <v>0.9</v>
      </c>
      <c r="N1731" s="233">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28" t="str">
        <f>IF(ISBLANK(INDEX('Policy Characteristics'!B:B,MATCH($C1732,'Policy Characteristics'!$C:$C,0))),"",INDEX('Policy Characteristics'!B:B,MATCH($C1732,'Policy Characteristics'!$C:$C,0)))</f>
        <v>Fuel Taxes or Subsidies</v>
      </c>
      <c r="C1732" s="236" t="str">
        <f t="shared" si="54"/>
        <v>Additional Fuel Tax or Subsidy Rate by Fuel</v>
      </c>
      <c r="D1732" s="78" t="s">
        <v>708</v>
      </c>
      <c r="E1732" s="88" t="s">
        <v>338</v>
      </c>
      <c r="F1732" s="78" t="s">
        <v>712</v>
      </c>
      <c r="G1732" s="88" t="s">
        <v>93</v>
      </c>
      <c r="H1732" s="15">
        <v>2326</v>
      </c>
      <c r="I1732" s="229" t="s">
        <v>44</v>
      </c>
      <c r="J1732" s="230"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3">
        <f>IF(ISBLANK(INDEX('Policy Characteristics'!F:F,MATCH($C1732,'Policy Characteristics'!$C:$C,0))),"",INDEX('Policy Characteristics'!F:F,MATCH($C1732,'Policy Characteristics'!$C:$C,0)))</f>
        <v>-0.9</v>
      </c>
      <c r="M1732" s="233">
        <f>IF(ISBLANK(INDEX('Policy Characteristics'!G:G,MATCH($C1732,'Policy Characteristics'!$C:$C,0))),"",INDEX('Policy Characteristics'!G:G,MATCH($C1732,'Policy Characteristics'!$C:$C,0)))</f>
        <v>0.9</v>
      </c>
      <c r="N1732" s="233">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28" t="str">
        <f>IF(ISBLANK(INDEX('Policy Characteristics'!B:B,MATCH($C1733,'Policy Characteristics'!$C:$C,0))),"",INDEX('Policy Characteristics'!B:B,MATCH($C1733,'Policy Characteristics'!$C:$C,0)))</f>
        <v>Fuel Taxes or Subsidies</v>
      </c>
      <c r="C1733" s="236" t="str">
        <f t="shared" si="54"/>
        <v>Additional Fuel Tax or Subsidy Rate by Fuel</v>
      </c>
      <c r="D1733" s="78" t="s">
        <v>718</v>
      </c>
      <c r="E1733" s="88" t="s">
        <v>338</v>
      </c>
      <c r="F1733" s="78" t="s">
        <v>719</v>
      </c>
      <c r="G1733" s="88" t="s">
        <v>93</v>
      </c>
      <c r="H1733" s="15">
        <v>2327</v>
      </c>
      <c r="I1733" s="229" t="s">
        <v>44</v>
      </c>
      <c r="J1733" s="230"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3">
        <f>IF(ISBLANK(INDEX('Policy Characteristics'!F:F,MATCH($C1733,'Policy Characteristics'!$C:$C,0))),"",INDEX('Policy Characteristics'!F:F,MATCH($C1733,'Policy Characteristics'!$C:$C,0)))</f>
        <v>-0.9</v>
      </c>
      <c r="M1733" s="233">
        <f>IF(ISBLANK(INDEX('Policy Characteristics'!G:G,MATCH($C1733,'Policy Characteristics'!$C:$C,0))),"",INDEX('Policy Characteristics'!G:G,MATCH($C1733,'Policy Characteristics'!$C:$C,0)))</f>
        <v>0.9</v>
      </c>
      <c r="N1733" s="233">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28" t="str">
        <f>IF(ISBLANK(INDEX('Policy Characteristics'!B:B,MATCH($C1734,'Policy Characteristics'!$C:$C,0))),"",INDEX('Policy Characteristics'!B:B,MATCH($C1734,'Policy Characteristics'!$C:$C,0)))</f>
        <v>Fuel Taxes or Subsidies</v>
      </c>
      <c r="C1734" s="236" t="str">
        <f t="shared" si="54"/>
        <v>Additional Fuel Tax or Subsidy Rate by Fuel</v>
      </c>
      <c r="D1734" s="78" t="s">
        <v>709</v>
      </c>
      <c r="E1734" s="88" t="s">
        <v>338</v>
      </c>
      <c r="F1734" s="78" t="s">
        <v>713</v>
      </c>
      <c r="G1734" s="88" t="s">
        <v>93</v>
      </c>
      <c r="H1734" s="15">
        <v>2328</v>
      </c>
      <c r="I1734" s="229" t="s">
        <v>44</v>
      </c>
      <c r="J1734" s="230"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3">
        <f>IF(ISBLANK(INDEX('Policy Characteristics'!F:F,MATCH($C1734,'Policy Characteristics'!$C:$C,0))),"",INDEX('Policy Characteristics'!F:F,MATCH($C1734,'Policy Characteristics'!$C:$C,0)))</f>
        <v>-0.9</v>
      </c>
      <c r="M1734" s="233">
        <f>IF(ISBLANK(INDEX('Policy Characteristics'!G:G,MATCH($C1734,'Policy Characteristics'!$C:$C,0))),"",INDEX('Policy Characteristics'!G:G,MATCH($C1734,'Policy Characteristics'!$C:$C,0)))</f>
        <v>0.9</v>
      </c>
      <c r="N1734" s="233">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28" t="str">
        <f>IF(ISBLANK(INDEX('Policy Characteristics'!B:B,MATCH($C1735,'Policy Characteristics'!$C:$C,0))),"",INDEX('Policy Characteristics'!B:B,MATCH($C1735,'Policy Characteristics'!$C:$C,0)))</f>
        <v>Fuel Taxes or Subsidies</v>
      </c>
      <c r="C1735" s="236" t="str">
        <f t="shared" si="54"/>
        <v>Additional Fuel Tax or Subsidy Rate by Fuel</v>
      </c>
      <c r="D1735" s="78" t="s">
        <v>710</v>
      </c>
      <c r="E1735" s="88" t="s">
        <v>338</v>
      </c>
      <c r="F1735" s="78" t="s">
        <v>714</v>
      </c>
      <c r="G1735" s="88" t="s">
        <v>93</v>
      </c>
      <c r="H1735" s="15">
        <v>2329</v>
      </c>
      <c r="I1735" s="229" t="s">
        <v>44</v>
      </c>
      <c r="J1735" s="230"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3">
        <f>IF(ISBLANK(INDEX('Policy Characteristics'!F:F,MATCH($C1735,'Policy Characteristics'!$C:$C,0))),"",INDEX('Policy Characteristics'!F:F,MATCH($C1735,'Policy Characteristics'!$C:$C,0)))</f>
        <v>-0.9</v>
      </c>
      <c r="M1735" s="233">
        <f>IF(ISBLANK(INDEX('Policy Characteristics'!G:G,MATCH($C1735,'Policy Characteristics'!$C:$C,0))),"",INDEX('Policy Characteristics'!G:G,MATCH($C1735,'Policy Characteristics'!$C:$C,0)))</f>
        <v>0.9</v>
      </c>
      <c r="N1735" s="233">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28" t="str">
        <f>IF(ISBLANK(INDEX('Policy Characteristics'!B:B,MATCH($C1736,'Policy Characteristics'!$C:$C,0))),"",INDEX('Policy Characteristics'!B:B,MATCH($C1736,'Policy Characteristics'!$C:$C,0)))</f>
        <v>Fuel Taxes or Subsidies</v>
      </c>
      <c r="C1736" s="236" t="str">
        <f t="shared" si="54"/>
        <v>Additional Fuel Tax or Subsidy Rate by Fuel</v>
      </c>
      <c r="D1736" s="78" t="s">
        <v>711</v>
      </c>
      <c r="E1736" s="88" t="s">
        <v>338</v>
      </c>
      <c r="F1736" s="78" t="s">
        <v>715</v>
      </c>
      <c r="G1736" s="88" t="s">
        <v>93</v>
      </c>
      <c r="H1736" s="15">
        <v>2330</v>
      </c>
      <c r="I1736" s="229" t="s">
        <v>43</v>
      </c>
      <c r="J1736" s="230"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3">
        <f>IF(ISBLANK(INDEX('Policy Characteristics'!F:F,MATCH($C1736,'Policy Characteristics'!$C:$C,0))),"",INDEX('Policy Characteristics'!F:F,MATCH($C1736,'Policy Characteristics'!$C:$C,0)))</f>
        <v>-0.9</v>
      </c>
      <c r="M1736" s="233">
        <f>IF(ISBLANK(INDEX('Policy Characteristics'!G:G,MATCH($C1736,'Policy Characteristics'!$C:$C,0))),"",INDEX('Policy Characteristics'!G:G,MATCH($C1736,'Policy Characteristics'!$C:$C,0)))</f>
        <v>0.9</v>
      </c>
      <c r="N1736" s="233">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28" t="str">
        <f>IF(ISBLANK(INDEX('Policy Characteristics'!B:B,MATCH($C1737,'Policy Characteristics'!$C:$C,0))),"",INDEX('Policy Characteristics'!B:B,MATCH($C1737,'Policy Characteristics'!$C:$C,0)))</f>
        <v>Fuel Taxes or Subsidies</v>
      </c>
      <c r="C1737" s="236" t="str">
        <f t="shared" si="54"/>
        <v>Additional Fuel Tax or Subsidy Rate by Fuel</v>
      </c>
      <c r="D1737" s="88" t="s">
        <v>52</v>
      </c>
      <c r="E1737" s="88" t="s">
        <v>332</v>
      </c>
      <c r="F1737" s="88" t="s">
        <v>93</v>
      </c>
      <c r="G1737" s="88" t="s">
        <v>1897</v>
      </c>
      <c r="H1737" s="15">
        <v>2331</v>
      </c>
      <c r="I1737" s="241" t="s">
        <v>43</v>
      </c>
      <c r="J1737" s="230"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3">
        <f>IF(ISBLANK(INDEX('Policy Characteristics'!F:F,MATCH($C1737,'Policy Characteristics'!$C:$C,0))),"",INDEX('Policy Characteristics'!F:F,MATCH($C1737,'Policy Characteristics'!$C:$C,0)))</f>
        <v>-0.9</v>
      </c>
      <c r="M1737" s="233">
        <f>IF(ISBLANK(INDEX('Policy Characteristics'!G:G,MATCH($C1737,'Policy Characteristics'!$C:$C,0))),"",INDEX('Policy Characteristics'!G:G,MATCH($C1737,'Policy Characteristics'!$C:$C,0)))</f>
        <v>0.9</v>
      </c>
      <c r="N1737" s="233">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28" t="str">
        <f>IF(ISBLANK(INDEX('Policy Characteristics'!B:B,MATCH($C1738,'Policy Characteristics'!$C:$C,0))),"",INDEX('Policy Characteristics'!B:B,MATCH($C1738,'Policy Characteristics'!$C:$C,0)))</f>
        <v>Fuel Taxes or Subsidies</v>
      </c>
      <c r="C1738" s="236" t="str">
        <f t="shared" si="54"/>
        <v>Additional Fuel Tax or Subsidy Rate by Fuel</v>
      </c>
      <c r="D1738" s="78" t="s">
        <v>447</v>
      </c>
      <c r="E1738" s="88" t="s">
        <v>332</v>
      </c>
      <c r="F1738" s="78" t="s">
        <v>444</v>
      </c>
      <c r="G1738" s="88" t="s">
        <v>1897</v>
      </c>
      <c r="H1738" s="15">
        <v>2332</v>
      </c>
      <c r="I1738" s="229" t="s">
        <v>44</v>
      </c>
      <c r="J1738" s="230"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3">
        <f>IF(ISBLANK(INDEX('Policy Characteristics'!F:F,MATCH($C1738,'Policy Characteristics'!$C:$C,0))),"",INDEX('Policy Characteristics'!F:F,MATCH($C1738,'Policy Characteristics'!$C:$C,0)))</f>
        <v>-0.9</v>
      </c>
      <c r="M1738" s="233">
        <f>IF(ISBLANK(INDEX('Policy Characteristics'!G:G,MATCH($C1738,'Policy Characteristics'!$C:$C,0))),"",INDEX('Policy Characteristics'!G:G,MATCH($C1738,'Policy Characteristics'!$C:$C,0)))</f>
        <v>0.9</v>
      </c>
      <c r="N1738" s="233">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28" t="str">
        <f>IF(ISBLANK(INDEX('Policy Characteristics'!B:B,MATCH($C1739,'Policy Characteristics'!$C:$C,0))),"",INDEX('Policy Characteristics'!B:B,MATCH($C1739,'Policy Characteristics'!$C:$C,0)))</f>
        <v>Fuel Taxes or Subsidies</v>
      </c>
      <c r="C1739" s="236" t="str">
        <f t="shared" si="54"/>
        <v>Additional Fuel Tax or Subsidy Rate by Fuel</v>
      </c>
      <c r="D1739" s="78" t="s">
        <v>46</v>
      </c>
      <c r="E1739" s="88" t="s">
        <v>332</v>
      </c>
      <c r="F1739" s="78" t="s">
        <v>87</v>
      </c>
      <c r="G1739" s="88" t="s">
        <v>1897</v>
      </c>
      <c r="H1739" s="15">
        <v>2333</v>
      </c>
      <c r="I1739" s="229" t="s">
        <v>43</v>
      </c>
      <c r="J1739" s="230"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3">
        <f>IF(ISBLANK(INDEX('Policy Characteristics'!F:F,MATCH($C1739,'Policy Characteristics'!$C:$C,0))),"",INDEX('Policy Characteristics'!F:F,MATCH($C1739,'Policy Characteristics'!$C:$C,0)))</f>
        <v>-0.9</v>
      </c>
      <c r="M1739" s="233">
        <f>IF(ISBLANK(INDEX('Policy Characteristics'!G:G,MATCH($C1739,'Policy Characteristics'!$C:$C,0))),"",INDEX('Policy Characteristics'!G:G,MATCH($C1739,'Policy Characteristics'!$C:$C,0)))</f>
        <v>0.9</v>
      </c>
      <c r="N1739" s="233">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28" t="str">
        <f>IF(ISBLANK(INDEX('Policy Characteristics'!B:B,MATCH($C1740,'Policy Characteristics'!$C:$C,0))),"",INDEX('Policy Characteristics'!B:B,MATCH($C1740,'Policy Characteristics'!$C:$C,0)))</f>
        <v>Fuel Taxes or Subsidies</v>
      </c>
      <c r="C1740" s="236" t="str">
        <f t="shared" si="54"/>
        <v>Additional Fuel Tax or Subsidy Rate by Fuel</v>
      </c>
      <c r="D1740" s="78" t="s">
        <v>47</v>
      </c>
      <c r="E1740" s="88" t="s">
        <v>332</v>
      </c>
      <c r="F1740" s="78" t="s">
        <v>88</v>
      </c>
      <c r="G1740" s="88" t="s">
        <v>1897</v>
      </c>
      <c r="H1740" s="15">
        <v>2334</v>
      </c>
      <c r="I1740" s="229" t="s">
        <v>44</v>
      </c>
      <c r="J1740" s="230"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3">
        <f>IF(ISBLANK(INDEX('Policy Characteristics'!F:F,MATCH($C1740,'Policy Characteristics'!$C:$C,0))),"",INDEX('Policy Characteristics'!F:F,MATCH($C1740,'Policy Characteristics'!$C:$C,0)))</f>
        <v>-0.9</v>
      </c>
      <c r="M1740" s="233">
        <f>IF(ISBLANK(INDEX('Policy Characteristics'!G:G,MATCH($C1740,'Policy Characteristics'!$C:$C,0))),"",INDEX('Policy Characteristics'!G:G,MATCH($C1740,'Policy Characteristics'!$C:$C,0)))</f>
        <v>0.9</v>
      </c>
      <c r="N1740" s="233">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28" t="str">
        <f>IF(ISBLANK(INDEX('Policy Characteristics'!B:B,MATCH($C1741,'Policy Characteristics'!$C:$C,0))),"",INDEX('Policy Characteristics'!B:B,MATCH($C1741,'Policy Characteristics'!$C:$C,0)))</f>
        <v>Fuel Taxes or Subsidies</v>
      </c>
      <c r="C1741" s="236" t="str">
        <f t="shared" si="54"/>
        <v>Additional Fuel Tax or Subsidy Rate by Fuel</v>
      </c>
      <c r="D1741" s="78" t="s">
        <v>51</v>
      </c>
      <c r="E1741" s="88" t="s">
        <v>332</v>
      </c>
      <c r="F1741" s="78" t="s">
        <v>92</v>
      </c>
      <c r="G1741" s="88" t="s">
        <v>1897</v>
      </c>
      <c r="H1741" s="15">
        <v>2335</v>
      </c>
      <c r="I1741" s="229" t="s">
        <v>44</v>
      </c>
      <c r="J1741" s="230"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3">
        <f>IF(ISBLANK(INDEX('Policy Characteristics'!F:F,MATCH($C1741,'Policy Characteristics'!$C:$C,0))),"",INDEX('Policy Characteristics'!F:F,MATCH($C1741,'Policy Characteristics'!$C:$C,0)))</f>
        <v>-0.9</v>
      </c>
      <c r="M1741" s="233">
        <f>IF(ISBLANK(INDEX('Policy Characteristics'!G:G,MATCH($C1741,'Policy Characteristics'!$C:$C,0))),"",INDEX('Policy Characteristics'!G:G,MATCH($C1741,'Policy Characteristics'!$C:$C,0)))</f>
        <v>0.9</v>
      </c>
      <c r="N1741" s="233">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28" t="str">
        <f>IF(ISBLANK(INDEX('Policy Characteristics'!B:B,MATCH($C1742,'Policy Characteristics'!$C:$C,0))),"",INDEX('Policy Characteristics'!B:B,MATCH($C1742,'Policy Characteristics'!$C:$C,0)))</f>
        <v>Fuel Taxes or Subsidies</v>
      </c>
      <c r="C1742" s="236" t="str">
        <f t="shared" si="54"/>
        <v>Additional Fuel Tax or Subsidy Rate by Fuel</v>
      </c>
      <c r="D1742" s="78" t="s">
        <v>53</v>
      </c>
      <c r="E1742" s="88" t="s">
        <v>332</v>
      </c>
      <c r="F1742" s="78" t="s">
        <v>95</v>
      </c>
      <c r="G1742" s="88" t="s">
        <v>1897</v>
      </c>
      <c r="H1742" s="15">
        <v>2336</v>
      </c>
      <c r="I1742" s="229" t="s">
        <v>44</v>
      </c>
      <c r="J1742" s="230"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3">
        <f>IF(ISBLANK(INDEX('Policy Characteristics'!F:F,MATCH($C1742,'Policy Characteristics'!$C:$C,0))),"",INDEX('Policy Characteristics'!F:F,MATCH($C1742,'Policy Characteristics'!$C:$C,0)))</f>
        <v>-0.9</v>
      </c>
      <c r="M1742" s="233">
        <f>IF(ISBLANK(INDEX('Policy Characteristics'!G:G,MATCH($C1742,'Policy Characteristics'!$C:$C,0))),"",INDEX('Policy Characteristics'!G:G,MATCH($C1742,'Policy Characteristics'!$C:$C,0)))</f>
        <v>0.9</v>
      </c>
      <c r="N1742" s="233">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28" t="str">
        <f>IF(ISBLANK(INDEX('Policy Characteristics'!B:B,MATCH($C1743,'Policy Characteristics'!$C:$C,0))),"",INDEX('Policy Characteristics'!B:B,MATCH($C1743,'Policy Characteristics'!$C:$C,0)))</f>
        <v>Fuel Taxes or Subsidies</v>
      </c>
      <c r="C1743" s="236" t="str">
        <f t="shared" si="54"/>
        <v>Additional Fuel Tax or Subsidy Rate by Fuel</v>
      </c>
      <c r="D1743" s="78" t="s">
        <v>54</v>
      </c>
      <c r="E1743" s="88" t="s">
        <v>332</v>
      </c>
      <c r="F1743" s="78" t="s">
        <v>96</v>
      </c>
      <c r="G1743" s="88" t="s">
        <v>1897</v>
      </c>
      <c r="H1743" s="15">
        <v>2337</v>
      </c>
      <c r="I1743" s="229" t="s">
        <v>43</v>
      </c>
      <c r="J1743" s="230"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3">
        <f>IF(ISBLANK(INDEX('Policy Characteristics'!F:F,MATCH($C1743,'Policy Characteristics'!$C:$C,0))),"",INDEX('Policy Characteristics'!F:F,MATCH($C1743,'Policy Characteristics'!$C:$C,0)))</f>
        <v>-0.9</v>
      </c>
      <c r="M1743" s="233">
        <f>IF(ISBLANK(INDEX('Policy Characteristics'!G:G,MATCH($C1743,'Policy Characteristics'!$C:$C,0))),"",INDEX('Policy Characteristics'!G:G,MATCH($C1743,'Policy Characteristics'!$C:$C,0)))</f>
        <v>0.9</v>
      </c>
      <c r="N1743" s="233">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28" t="str">
        <f>IF(ISBLANK(INDEX('Policy Characteristics'!B:B,MATCH($C1744,'Policy Characteristics'!$C:$C,0))),"",INDEX('Policy Characteristics'!B:B,MATCH($C1744,'Policy Characteristics'!$C:$C,0)))</f>
        <v>Fuel Taxes or Subsidies</v>
      </c>
      <c r="C1744" s="236" t="str">
        <f t="shared" si="54"/>
        <v>Additional Fuel Tax or Subsidy Rate by Fuel</v>
      </c>
      <c r="D1744" s="78" t="s">
        <v>55</v>
      </c>
      <c r="E1744" s="88" t="s">
        <v>332</v>
      </c>
      <c r="F1744" s="78" t="s">
        <v>97</v>
      </c>
      <c r="G1744" s="88" t="s">
        <v>1897</v>
      </c>
      <c r="H1744" s="15">
        <v>2338</v>
      </c>
      <c r="I1744" s="229" t="s">
        <v>44</v>
      </c>
      <c r="J1744" s="230"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3">
        <f>IF(ISBLANK(INDEX('Policy Characteristics'!F:F,MATCH($C1744,'Policy Characteristics'!$C:$C,0))),"",INDEX('Policy Characteristics'!F:F,MATCH($C1744,'Policy Characteristics'!$C:$C,0)))</f>
        <v>-0.9</v>
      </c>
      <c r="M1744" s="233">
        <f>IF(ISBLANK(INDEX('Policy Characteristics'!G:G,MATCH($C1744,'Policy Characteristics'!$C:$C,0))),"",INDEX('Policy Characteristics'!G:G,MATCH($C1744,'Policy Characteristics'!$C:$C,0)))</f>
        <v>0.9</v>
      </c>
      <c r="N1744" s="233">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28" t="str">
        <f>IF(ISBLANK(INDEX('Policy Characteristics'!B:B,MATCH($C1745,'Policy Characteristics'!$C:$C,0))),"",INDEX('Policy Characteristics'!B:B,MATCH($C1745,'Policy Characteristics'!$C:$C,0)))</f>
        <v>Fuel Taxes or Subsidies</v>
      </c>
      <c r="C1745" s="236" t="str">
        <f t="shared" si="54"/>
        <v>Additional Fuel Tax or Subsidy Rate by Fuel</v>
      </c>
      <c r="D1745" s="78" t="s">
        <v>56</v>
      </c>
      <c r="E1745" s="88" t="s">
        <v>332</v>
      </c>
      <c r="F1745" s="78" t="s">
        <v>98</v>
      </c>
      <c r="G1745" s="88" t="s">
        <v>1897</v>
      </c>
      <c r="H1745" s="15">
        <v>2339</v>
      </c>
      <c r="I1745" s="229" t="s">
        <v>44</v>
      </c>
      <c r="J1745" s="230"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3">
        <f>IF(ISBLANK(INDEX('Policy Characteristics'!F:F,MATCH($C1745,'Policy Characteristics'!$C:$C,0))),"",INDEX('Policy Characteristics'!F:F,MATCH($C1745,'Policy Characteristics'!$C:$C,0)))</f>
        <v>-0.9</v>
      </c>
      <c r="M1745" s="233">
        <f>IF(ISBLANK(INDEX('Policy Characteristics'!G:G,MATCH($C1745,'Policy Characteristics'!$C:$C,0))),"",INDEX('Policy Characteristics'!G:G,MATCH($C1745,'Policy Characteristics'!$C:$C,0)))</f>
        <v>0.9</v>
      </c>
      <c r="N1745" s="233">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28" t="str">
        <f>IF(ISBLANK(INDEX('Policy Characteristics'!B:B,MATCH($C1746,'Policy Characteristics'!$C:$C,0))),"",INDEX('Policy Characteristics'!B:B,MATCH($C1746,'Policy Characteristics'!$C:$C,0)))</f>
        <v>Fuel Taxes or Subsidies</v>
      </c>
      <c r="C1746" s="236" t="str">
        <f t="shared" si="54"/>
        <v>Additional Fuel Tax or Subsidy Rate by Fuel</v>
      </c>
      <c r="D1746" s="78" t="s">
        <v>716</v>
      </c>
      <c r="E1746" s="88" t="s">
        <v>332</v>
      </c>
      <c r="F1746" s="78" t="s">
        <v>717</v>
      </c>
      <c r="G1746" s="88" t="s">
        <v>1897</v>
      </c>
      <c r="H1746" s="15">
        <v>2340</v>
      </c>
      <c r="I1746" s="229" t="s">
        <v>44</v>
      </c>
      <c r="J1746" s="230"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3">
        <f>IF(ISBLANK(INDEX('Policy Characteristics'!F:F,MATCH($C1746,'Policy Characteristics'!$C:$C,0))),"",INDEX('Policy Characteristics'!F:F,MATCH($C1746,'Policy Characteristics'!$C:$C,0)))</f>
        <v>-0.9</v>
      </c>
      <c r="M1746" s="233">
        <f>IF(ISBLANK(INDEX('Policy Characteristics'!G:G,MATCH($C1746,'Policy Characteristics'!$C:$C,0))),"",INDEX('Policy Characteristics'!G:G,MATCH($C1746,'Policy Characteristics'!$C:$C,0)))</f>
        <v>0.9</v>
      </c>
      <c r="N1746" s="233">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28" t="str">
        <f>IF(ISBLANK(INDEX('Policy Characteristics'!B:B,MATCH($C1747,'Policy Characteristics'!$C:$C,0))),"",INDEX('Policy Characteristics'!B:B,MATCH($C1747,'Policy Characteristics'!$C:$C,0)))</f>
        <v>Fuel Taxes or Subsidies</v>
      </c>
      <c r="C1747" s="236" t="str">
        <f t="shared" si="54"/>
        <v>Additional Fuel Tax or Subsidy Rate by Fuel</v>
      </c>
      <c r="D1747" s="78" t="s">
        <v>75</v>
      </c>
      <c r="E1747" s="88" t="s">
        <v>332</v>
      </c>
      <c r="F1747" s="78" t="s">
        <v>99</v>
      </c>
      <c r="G1747" s="88" t="s">
        <v>1897</v>
      </c>
      <c r="H1747" s="15">
        <v>2341</v>
      </c>
      <c r="I1747" s="229" t="s">
        <v>44</v>
      </c>
      <c r="J1747" s="230"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3">
        <f>IF(ISBLANK(INDEX('Policy Characteristics'!F:F,MATCH($C1747,'Policy Characteristics'!$C:$C,0))),"",INDEX('Policy Characteristics'!F:F,MATCH($C1747,'Policy Characteristics'!$C:$C,0)))</f>
        <v>-0.9</v>
      </c>
      <c r="M1747" s="233">
        <f>IF(ISBLANK(INDEX('Policy Characteristics'!G:G,MATCH($C1747,'Policy Characteristics'!$C:$C,0))),"",INDEX('Policy Characteristics'!G:G,MATCH($C1747,'Policy Characteristics'!$C:$C,0)))</f>
        <v>0.9</v>
      </c>
      <c r="N1747" s="233">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28" t="str">
        <f>IF(ISBLANK(INDEX('Policy Characteristics'!B:B,MATCH($C1748,'Policy Characteristics'!$C:$C,0))),"",INDEX('Policy Characteristics'!B:B,MATCH($C1748,'Policy Characteristics'!$C:$C,0)))</f>
        <v>Fuel Taxes or Subsidies</v>
      </c>
      <c r="C1748" s="236" t="str">
        <f t="shared" si="54"/>
        <v>Additional Fuel Tax or Subsidy Rate by Fuel</v>
      </c>
      <c r="D1748" s="78" t="s">
        <v>440</v>
      </c>
      <c r="E1748" s="88" t="s">
        <v>332</v>
      </c>
      <c r="F1748" s="78" t="s">
        <v>441</v>
      </c>
      <c r="G1748" s="88" t="s">
        <v>1897</v>
      </c>
      <c r="H1748" s="15">
        <v>2342</v>
      </c>
      <c r="I1748" s="229" t="s">
        <v>44</v>
      </c>
      <c r="J1748" s="230"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3">
        <f>IF(ISBLANK(INDEX('Policy Characteristics'!F:F,MATCH($C1748,'Policy Characteristics'!$C:$C,0))),"",INDEX('Policy Characteristics'!F:F,MATCH($C1748,'Policy Characteristics'!$C:$C,0)))</f>
        <v>-0.9</v>
      </c>
      <c r="M1748" s="233">
        <f>IF(ISBLANK(INDEX('Policy Characteristics'!G:G,MATCH($C1748,'Policy Characteristics'!$C:$C,0))),"",INDEX('Policy Characteristics'!G:G,MATCH($C1748,'Policy Characteristics'!$C:$C,0)))</f>
        <v>0.9</v>
      </c>
      <c r="N1748" s="233">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28" t="str">
        <f>IF(ISBLANK(INDEX('Policy Characteristics'!B:B,MATCH($C1749,'Policy Characteristics'!$C:$C,0))),"",INDEX('Policy Characteristics'!B:B,MATCH($C1749,'Policy Characteristics'!$C:$C,0)))</f>
        <v>Fuel Taxes or Subsidies</v>
      </c>
      <c r="C1749" s="236" t="str">
        <f t="shared" si="54"/>
        <v>Additional Fuel Tax or Subsidy Rate by Fuel</v>
      </c>
      <c r="D1749" s="78" t="s">
        <v>708</v>
      </c>
      <c r="E1749" s="88" t="s">
        <v>332</v>
      </c>
      <c r="F1749" s="78" t="s">
        <v>712</v>
      </c>
      <c r="G1749" s="88" t="s">
        <v>1897</v>
      </c>
      <c r="H1749" s="15">
        <v>2343</v>
      </c>
      <c r="I1749" s="229" t="s">
        <v>44</v>
      </c>
      <c r="J1749" s="230"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3">
        <f>IF(ISBLANK(INDEX('Policy Characteristics'!F:F,MATCH($C1749,'Policy Characteristics'!$C:$C,0))),"",INDEX('Policy Characteristics'!F:F,MATCH($C1749,'Policy Characteristics'!$C:$C,0)))</f>
        <v>-0.9</v>
      </c>
      <c r="M1749" s="233">
        <f>IF(ISBLANK(INDEX('Policy Characteristics'!G:G,MATCH($C1749,'Policy Characteristics'!$C:$C,0))),"",INDEX('Policy Characteristics'!G:G,MATCH($C1749,'Policy Characteristics'!$C:$C,0)))</f>
        <v>0.9</v>
      </c>
      <c r="N1749" s="233">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28" t="str">
        <f>IF(ISBLANK(INDEX('Policy Characteristics'!B:B,MATCH($C1750,'Policy Characteristics'!$C:$C,0))),"",INDEX('Policy Characteristics'!B:B,MATCH($C1750,'Policy Characteristics'!$C:$C,0)))</f>
        <v>Fuel Taxes or Subsidies</v>
      </c>
      <c r="C1750" s="236" t="str">
        <f t="shared" si="54"/>
        <v>Additional Fuel Tax or Subsidy Rate by Fuel</v>
      </c>
      <c r="D1750" s="78" t="s">
        <v>718</v>
      </c>
      <c r="E1750" s="88" t="s">
        <v>332</v>
      </c>
      <c r="F1750" s="78" t="s">
        <v>719</v>
      </c>
      <c r="G1750" s="88" t="s">
        <v>1897</v>
      </c>
      <c r="H1750" s="15">
        <v>2344</v>
      </c>
      <c r="I1750" s="229" t="s">
        <v>44</v>
      </c>
      <c r="J1750" s="230"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3">
        <f>IF(ISBLANK(INDEX('Policy Characteristics'!F:F,MATCH($C1750,'Policy Characteristics'!$C:$C,0))),"",INDEX('Policy Characteristics'!F:F,MATCH($C1750,'Policy Characteristics'!$C:$C,0)))</f>
        <v>-0.9</v>
      </c>
      <c r="M1750" s="233">
        <f>IF(ISBLANK(INDEX('Policy Characteristics'!G:G,MATCH($C1750,'Policy Characteristics'!$C:$C,0))),"",INDEX('Policy Characteristics'!G:G,MATCH($C1750,'Policy Characteristics'!$C:$C,0)))</f>
        <v>0.9</v>
      </c>
      <c r="N1750" s="233">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28" t="str">
        <f>IF(ISBLANK(INDEX('Policy Characteristics'!B:B,MATCH($C1751,'Policy Characteristics'!$C:$C,0))),"",INDEX('Policy Characteristics'!B:B,MATCH($C1751,'Policy Characteristics'!$C:$C,0)))</f>
        <v>Fuel Taxes or Subsidies</v>
      </c>
      <c r="C1751" s="236" t="str">
        <f t="shared" si="54"/>
        <v>Additional Fuel Tax or Subsidy Rate by Fuel</v>
      </c>
      <c r="D1751" s="78" t="s">
        <v>709</v>
      </c>
      <c r="E1751" s="88" t="s">
        <v>332</v>
      </c>
      <c r="F1751" s="78" t="s">
        <v>713</v>
      </c>
      <c r="G1751" s="88" t="s">
        <v>1897</v>
      </c>
      <c r="H1751" s="15">
        <v>2345</v>
      </c>
      <c r="I1751" s="229" t="s">
        <v>44</v>
      </c>
      <c r="J1751" s="230"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3">
        <f>IF(ISBLANK(INDEX('Policy Characteristics'!F:F,MATCH($C1751,'Policy Characteristics'!$C:$C,0))),"",INDEX('Policy Characteristics'!F:F,MATCH($C1751,'Policy Characteristics'!$C:$C,0)))</f>
        <v>-0.9</v>
      </c>
      <c r="M1751" s="233">
        <f>IF(ISBLANK(INDEX('Policy Characteristics'!G:G,MATCH($C1751,'Policy Characteristics'!$C:$C,0))),"",INDEX('Policy Characteristics'!G:G,MATCH($C1751,'Policy Characteristics'!$C:$C,0)))</f>
        <v>0.9</v>
      </c>
      <c r="N1751" s="233">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28" t="str">
        <f>IF(ISBLANK(INDEX('Policy Characteristics'!B:B,MATCH($C1752,'Policy Characteristics'!$C:$C,0))),"",INDEX('Policy Characteristics'!B:B,MATCH($C1752,'Policy Characteristics'!$C:$C,0)))</f>
        <v>Fuel Taxes or Subsidies</v>
      </c>
      <c r="C1752" s="236" t="str">
        <f t="shared" si="54"/>
        <v>Additional Fuel Tax or Subsidy Rate by Fuel</v>
      </c>
      <c r="D1752" s="78" t="s">
        <v>710</v>
      </c>
      <c r="E1752" s="88" t="s">
        <v>332</v>
      </c>
      <c r="F1752" s="78" t="s">
        <v>714</v>
      </c>
      <c r="G1752" s="88" t="s">
        <v>1897</v>
      </c>
      <c r="H1752" s="15">
        <v>2346</v>
      </c>
      <c r="I1752" s="229" t="s">
        <v>44</v>
      </c>
      <c r="J1752" s="230"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3">
        <f>IF(ISBLANK(INDEX('Policy Characteristics'!F:F,MATCH($C1752,'Policy Characteristics'!$C:$C,0))),"",INDEX('Policy Characteristics'!F:F,MATCH($C1752,'Policy Characteristics'!$C:$C,0)))</f>
        <v>-0.9</v>
      </c>
      <c r="M1752" s="233">
        <f>IF(ISBLANK(INDEX('Policy Characteristics'!G:G,MATCH($C1752,'Policy Characteristics'!$C:$C,0))),"",INDEX('Policy Characteristics'!G:G,MATCH($C1752,'Policy Characteristics'!$C:$C,0)))</f>
        <v>0.9</v>
      </c>
      <c r="N1752" s="233">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28" t="str">
        <f>IF(ISBLANK(INDEX('Policy Characteristics'!B:B,MATCH($C1753,'Policy Characteristics'!$C:$C,0))),"",INDEX('Policy Characteristics'!B:B,MATCH($C1753,'Policy Characteristics'!$C:$C,0)))</f>
        <v>Fuel Taxes or Subsidies</v>
      </c>
      <c r="C1753" s="236" t="str">
        <f t="shared" si="54"/>
        <v>Additional Fuel Tax or Subsidy Rate by Fuel</v>
      </c>
      <c r="D1753" s="78" t="s">
        <v>711</v>
      </c>
      <c r="E1753" s="88" t="s">
        <v>332</v>
      </c>
      <c r="F1753" s="78" t="s">
        <v>715</v>
      </c>
      <c r="G1753" s="88" t="s">
        <v>1897</v>
      </c>
      <c r="H1753" s="15">
        <v>2347</v>
      </c>
      <c r="I1753" s="229" t="s">
        <v>44</v>
      </c>
      <c r="J1753" s="230"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3">
        <f>IF(ISBLANK(INDEX('Policy Characteristics'!F:F,MATCH($C1753,'Policy Characteristics'!$C:$C,0))),"",INDEX('Policy Characteristics'!F:F,MATCH($C1753,'Policy Characteristics'!$C:$C,0)))</f>
        <v>-0.9</v>
      </c>
      <c r="M1753" s="233">
        <f>IF(ISBLANK(INDEX('Policy Characteristics'!G:G,MATCH($C1753,'Policy Characteristics'!$C:$C,0))),"",INDEX('Policy Characteristics'!G:G,MATCH($C1753,'Policy Characteristics'!$C:$C,0)))</f>
        <v>0.9</v>
      </c>
      <c r="N1753" s="233">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28" t="str">
        <f>IF(ISBLANK(INDEX('Policy Characteristics'!B:B,MATCH($C1754,'Policy Characteristics'!$C:$C,0))),"",INDEX('Policy Characteristics'!B:B,MATCH($C1754,'Policy Characteristics'!$C:$C,0)))</f>
        <v>Fuel Taxes or Subsidies</v>
      </c>
      <c r="C1754" s="236" t="str">
        <f t="shared" si="54"/>
        <v>Additional Fuel Tax or Subsidy Rate by Fuel</v>
      </c>
      <c r="D1754" s="88" t="s">
        <v>52</v>
      </c>
      <c r="E1754" s="88" t="s">
        <v>333</v>
      </c>
      <c r="F1754" s="88" t="s">
        <v>93</v>
      </c>
      <c r="G1754" s="88" t="s">
        <v>826</v>
      </c>
      <c r="H1754" s="15">
        <v>2348</v>
      </c>
      <c r="I1754" s="241" t="s">
        <v>43</v>
      </c>
      <c r="J1754" s="230"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3">
        <f>IF(ISBLANK(INDEX('Policy Characteristics'!F:F,MATCH($C1754,'Policy Characteristics'!$C:$C,0))),"",INDEX('Policy Characteristics'!F:F,MATCH($C1754,'Policy Characteristics'!$C:$C,0)))</f>
        <v>-0.9</v>
      </c>
      <c r="M1754" s="233">
        <f>IF(ISBLANK(INDEX('Policy Characteristics'!G:G,MATCH($C1754,'Policy Characteristics'!$C:$C,0))),"",INDEX('Policy Characteristics'!G:G,MATCH($C1754,'Policy Characteristics'!$C:$C,0)))</f>
        <v>0.9</v>
      </c>
      <c r="N1754" s="233">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28" t="str">
        <f>IF(ISBLANK(INDEX('Policy Characteristics'!B:B,MATCH($C1755,'Policy Characteristics'!$C:$C,0))),"",INDEX('Policy Characteristics'!B:B,MATCH($C1755,'Policy Characteristics'!$C:$C,0)))</f>
        <v>Fuel Taxes or Subsidies</v>
      </c>
      <c r="C1755" s="236" t="str">
        <f t="shared" si="54"/>
        <v>Additional Fuel Tax or Subsidy Rate by Fuel</v>
      </c>
      <c r="D1755" s="78" t="s">
        <v>447</v>
      </c>
      <c r="E1755" s="88" t="s">
        <v>333</v>
      </c>
      <c r="F1755" s="78" t="s">
        <v>444</v>
      </c>
      <c r="G1755" s="88" t="s">
        <v>826</v>
      </c>
      <c r="H1755" s="15">
        <v>2349</v>
      </c>
      <c r="I1755" s="229" t="s">
        <v>44</v>
      </c>
      <c r="J1755" s="230"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3">
        <f>IF(ISBLANK(INDEX('Policy Characteristics'!F:F,MATCH($C1755,'Policy Characteristics'!$C:$C,0))),"",INDEX('Policy Characteristics'!F:F,MATCH($C1755,'Policy Characteristics'!$C:$C,0)))</f>
        <v>-0.9</v>
      </c>
      <c r="M1755" s="233">
        <f>IF(ISBLANK(INDEX('Policy Characteristics'!G:G,MATCH($C1755,'Policy Characteristics'!$C:$C,0))),"",INDEX('Policy Characteristics'!G:G,MATCH($C1755,'Policy Characteristics'!$C:$C,0)))</f>
        <v>0.9</v>
      </c>
      <c r="N1755" s="233">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28" t="str">
        <f>IF(ISBLANK(INDEX('Policy Characteristics'!B:B,MATCH($C1756,'Policy Characteristics'!$C:$C,0))),"",INDEX('Policy Characteristics'!B:B,MATCH($C1756,'Policy Characteristics'!$C:$C,0)))</f>
        <v>Fuel Taxes or Subsidies</v>
      </c>
      <c r="C1756" s="236" t="str">
        <f t="shared" si="54"/>
        <v>Additional Fuel Tax or Subsidy Rate by Fuel</v>
      </c>
      <c r="D1756" s="78" t="s">
        <v>46</v>
      </c>
      <c r="E1756" s="88" t="s">
        <v>333</v>
      </c>
      <c r="F1756" s="78" t="s">
        <v>87</v>
      </c>
      <c r="G1756" s="88" t="s">
        <v>826</v>
      </c>
      <c r="H1756" s="15">
        <v>2350</v>
      </c>
      <c r="I1756" s="229" t="s">
        <v>43</v>
      </c>
      <c r="J1756" s="230"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3">
        <f>IF(ISBLANK(INDEX('Policy Characteristics'!F:F,MATCH($C1756,'Policy Characteristics'!$C:$C,0))),"",INDEX('Policy Characteristics'!F:F,MATCH($C1756,'Policy Characteristics'!$C:$C,0)))</f>
        <v>-0.9</v>
      </c>
      <c r="M1756" s="233">
        <f>IF(ISBLANK(INDEX('Policy Characteristics'!G:G,MATCH($C1756,'Policy Characteristics'!$C:$C,0))),"",INDEX('Policy Characteristics'!G:G,MATCH($C1756,'Policy Characteristics'!$C:$C,0)))</f>
        <v>0.9</v>
      </c>
      <c r="N1756" s="233">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28" t="str">
        <f>IF(ISBLANK(INDEX('Policy Characteristics'!B:B,MATCH($C1757,'Policy Characteristics'!$C:$C,0))),"",INDEX('Policy Characteristics'!B:B,MATCH($C1757,'Policy Characteristics'!$C:$C,0)))</f>
        <v>Fuel Taxes or Subsidies</v>
      </c>
      <c r="C1757" s="236" t="str">
        <f t="shared" si="54"/>
        <v>Additional Fuel Tax or Subsidy Rate by Fuel</v>
      </c>
      <c r="D1757" s="78" t="s">
        <v>47</v>
      </c>
      <c r="E1757" s="88" t="s">
        <v>333</v>
      </c>
      <c r="F1757" s="78" t="s">
        <v>88</v>
      </c>
      <c r="G1757" s="88" t="s">
        <v>826</v>
      </c>
      <c r="H1757" s="15">
        <v>2351</v>
      </c>
      <c r="I1757" s="229" t="s">
        <v>44</v>
      </c>
      <c r="J1757" s="230"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3">
        <f>IF(ISBLANK(INDEX('Policy Characteristics'!F:F,MATCH($C1757,'Policy Characteristics'!$C:$C,0))),"",INDEX('Policy Characteristics'!F:F,MATCH($C1757,'Policy Characteristics'!$C:$C,0)))</f>
        <v>-0.9</v>
      </c>
      <c r="M1757" s="233">
        <f>IF(ISBLANK(INDEX('Policy Characteristics'!G:G,MATCH($C1757,'Policy Characteristics'!$C:$C,0))),"",INDEX('Policy Characteristics'!G:G,MATCH($C1757,'Policy Characteristics'!$C:$C,0)))</f>
        <v>0.9</v>
      </c>
      <c r="N1757" s="233">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28" t="str">
        <f>IF(ISBLANK(INDEX('Policy Characteristics'!B:B,MATCH($C1758,'Policy Characteristics'!$C:$C,0))),"",INDEX('Policy Characteristics'!B:B,MATCH($C1758,'Policy Characteristics'!$C:$C,0)))</f>
        <v>Fuel Taxes or Subsidies</v>
      </c>
      <c r="C1758" s="236" t="str">
        <f t="shared" si="54"/>
        <v>Additional Fuel Tax or Subsidy Rate by Fuel</v>
      </c>
      <c r="D1758" s="78" t="s">
        <v>51</v>
      </c>
      <c r="E1758" s="88" t="s">
        <v>333</v>
      </c>
      <c r="F1758" s="78" t="s">
        <v>92</v>
      </c>
      <c r="G1758" s="88" t="s">
        <v>826</v>
      </c>
      <c r="H1758" s="15">
        <v>2352</v>
      </c>
      <c r="I1758" s="229" t="s">
        <v>44</v>
      </c>
      <c r="J1758" s="230"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3">
        <f>IF(ISBLANK(INDEX('Policy Characteristics'!F:F,MATCH($C1758,'Policy Characteristics'!$C:$C,0))),"",INDEX('Policy Characteristics'!F:F,MATCH($C1758,'Policy Characteristics'!$C:$C,0)))</f>
        <v>-0.9</v>
      </c>
      <c r="M1758" s="233">
        <f>IF(ISBLANK(INDEX('Policy Characteristics'!G:G,MATCH($C1758,'Policy Characteristics'!$C:$C,0))),"",INDEX('Policy Characteristics'!G:G,MATCH($C1758,'Policy Characteristics'!$C:$C,0)))</f>
        <v>0.9</v>
      </c>
      <c r="N1758" s="233">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28" t="str">
        <f>IF(ISBLANK(INDEX('Policy Characteristics'!B:B,MATCH($C1759,'Policy Characteristics'!$C:$C,0))),"",INDEX('Policy Characteristics'!B:B,MATCH($C1759,'Policy Characteristics'!$C:$C,0)))</f>
        <v>Fuel Taxes or Subsidies</v>
      </c>
      <c r="C1759" s="236" t="str">
        <f t="shared" si="54"/>
        <v>Additional Fuel Tax or Subsidy Rate by Fuel</v>
      </c>
      <c r="D1759" s="78" t="s">
        <v>53</v>
      </c>
      <c r="E1759" s="88" t="s">
        <v>333</v>
      </c>
      <c r="F1759" s="78" t="s">
        <v>95</v>
      </c>
      <c r="G1759" s="88" t="s">
        <v>826</v>
      </c>
      <c r="H1759" s="15">
        <v>2353</v>
      </c>
      <c r="I1759" s="229" t="s">
        <v>44</v>
      </c>
      <c r="J1759" s="230"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3">
        <f>IF(ISBLANK(INDEX('Policy Characteristics'!F:F,MATCH($C1759,'Policy Characteristics'!$C:$C,0))),"",INDEX('Policy Characteristics'!F:F,MATCH($C1759,'Policy Characteristics'!$C:$C,0)))</f>
        <v>-0.9</v>
      </c>
      <c r="M1759" s="233">
        <f>IF(ISBLANK(INDEX('Policy Characteristics'!G:G,MATCH($C1759,'Policy Characteristics'!$C:$C,0))),"",INDEX('Policy Characteristics'!G:G,MATCH($C1759,'Policy Characteristics'!$C:$C,0)))</f>
        <v>0.9</v>
      </c>
      <c r="N1759" s="233">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28" t="str">
        <f>IF(ISBLANK(INDEX('Policy Characteristics'!B:B,MATCH($C1760,'Policy Characteristics'!$C:$C,0))),"",INDEX('Policy Characteristics'!B:B,MATCH($C1760,'Policy Characteristics'!$C:$C,0)))</f>
        <v>Fuel Taxes or Subsidies</v>
      </c>
      <c r="C1760" s="236" t="str">
        <f t="shared" si="54"/>
        <v>Additional Fuel Tax or Subsidy Rate by Fuel</v>
      </c>
      <c r="D1760" s="78" t="s">
        <v>54</v>
      </c>
      <c r="E1760" s="88" t="s">
        <v>333</v>
      </c>
      <c r="F1760" s="78" t="s">
        <v>96</v>
      </c>
      <c r="G1760" s="88" t="s">
        <v>826</v>
      </c>
      <c r="H1760" s="15">
        <v>2354</v>
      </c>
      <c r="I1760" s="229" t="s">
        <v>43</v>
      </c>
      <c r="J1760" s="230"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3">
        <f>IF(ISBLANK(INDEX('Policy Characteristics'!F:F,MATCH($C1760,'Policy Characteristics'!$C:$C,0))),"",INDEX('Policy Characteristics'!F:F,MATCH($C1760,'Policy Characteristics'!$C:$C,0)))</f>
        <v>-0.9</v>
      </c>
      <c r="M1760" s="233">
        <f>IF(ISBLANK(INDEX('Policy Characteristics'!G:G,MATCH($C1760,'Policy Characteristics'!$C:$C,0))),"",INDEX('Policy Characteristics'!G:G,MATCH($C1760,'Policy Characteristics'!$C:$C,0)))</f>
        <v>0.9</v>
      </c>
      <c r="N1760" s="233">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28" t="str">
        <f>IF(ISBLANK(INDEX('Policy Characteristics'!B:B,MATCH($C1761,'Policy Characteristics'!$C:$C,0))),"",INDEX('Policy Characteristics'!B:B,MATCH($C1761,'Policy Characteristics'!$C:$C,0)))</f>
        <v>Fuel Taxes or Subsidies</v>
      </c>
      <c r="C1761" s="236" t="str">
        <f t="shared" si="54"/>
        <v>Additional Fuel Tax or Subsidy Rate by Fuel</v>
      </c>
      <c r="D1761" s="78" t="s">
        <v>55</v>
      </c>
      <c r="E1761" s="88" t="s">
        <v>333</v>
      </c>
      <c r="F1761" s="78" t="s">
        <v>97</v>
      </c>
      <c r="G1761" s="88" t="s">
        <v>826</v>
      </c>
      <c r="H1761" s="15">
        <v>2355</v>
      </c>
      <c r="I1761" s="229" t="s">
        <v>44</v>
      </c>
      <c r="J1761" s="230"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3">
        <f>IF(ISBLANK(INDEX('Policy Characteristics'!F:F,MATCH($C1761,'Policy Characteristics'!$C:$C,0))),"",INDEX('Policy Characteristics'!F:F,MATCH($C1761,'Policy Characteristics'!$C:$C,0)))</f>
        <v>-0.9</v>
      </c>
      <c r="M1761" s="233">
        <f>IF(ISBLANK(INDEX('Policy Characteristics'!G:G,MATCH($C1761,'Policy Characteristics'!$C:$C,0))),"",INDEX('Policy Characteristics'!G:G,MATCH($C1761,'Policy Characteristics'!$C:$C,0)))</f>
        <v>0.9</v>
      </c>
      <c r="N1761" s="233">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28" t="str">
        <f>IF(ISBLANK(INDEX('Policy Characteristics'!B:B,MATCH($C1762,'Policy Characteristics'!$C:$C,0))),"",INDEX('Policy Characteristics'!B:B,MATCH($C1762,'Policy Characteristics'!$C:$C,0)))</f>
        <v>Fuel Taxes or Subsidies</v>
      </c>
      <c r="C1762" s="236" t="str">
        <f t="shared" si="54"/>
        <v>Additional Fuel Tax or Subsidy Rate by Fuel</v>
      </c>
      <c r="D1762" s="78" t="s">
        <v>56</v>
      </c>
      <c r="E1762" s="88" t="s">
        <v>333</v>
      </c>
      <c r="F1762" s="78" t="s">
        <v>98</v>
      </c>
      <c r="G1762" s="88" t="s">
        <v>826</v>
      </c>
      <c r="H1762" s="15">
        <v>2356</v>
      </c>
      <c r="I1762" s="229" t="s">
        <v>44</v>
      </c>
      <c r="J1762" s="230"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3">
        <f>IF(ISBLANK(INDEX('Policy Characteristics'!F:F,MATCH($C1762,'Policy Characteristics'!$C:$C,0))),"",INDEX('Policy Characteristics'!F:F,MATCH($C1762,'Policy Characteristics'!$C:$C,0)))</f>
        <v>-0.9</v>
      </c>
      <c r="M1762" s="233">
        <f>IF(ISBLANK(INDEX('Policy Characteristics'!G:G,MATCH($C1762,'Policy Characteristics'!$C:$C,0))),"",INDEX('Policy Characteristics'!G:G,MATCH($C1762,'Policy Characteristics'!$C:$C,0)))</f>
        <v>0.9</v>
      </c>
      <c r="N1762" s="233">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28" t="str">
        <f>IF(ISBLANK(INDEX('Policy Characteristics'!B:B,MATCH($C1763,'Policy Characteristics'!$C:$C,0))),"",INDEX('Policy Characteristics'!B:B,MATCH($C1763,'Policy Characteristics'!$C:$C,0)))</f>
        <v>Fuel Taxes or Subsidies</v>
      </c>
      <c r="C1763" s="236" t="str">
        <f t="shared" si="54"/>
        <v>Additional Fuel Tax or Subsidy Rate by Fuel</v>
      </c>
      <c r="D1763" s="78" t="s">
        <v>716</v>
      </c>
      <c r="E1763" s="88" t="s">
        <v>333</v>
      </c>
      <c r="F1763" s="78" t="s">
        <v>717</v>
      </c>
      <c r="G1763" s="88" t="s">
        <v>826</v>
      </c>
      <c r="H1763" s="15">
        <v>2357</v>
      </c>
      <c r="I1763" s="229" t="s">
        <v>44</v>
      </c>
      <c r="J1763" s="230"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3">
        <f>IF(ISBLANK(INDEX('Policy Characteristics'!F:F,MATCH($C1763,'Policy Characteristics'!$C:$C,0))),"",INDEX('Policy Characteristics'!F:F,MATCH($C1763,'Policy Characteristics'!$C:$C,0)))</f>
        <v>-0.9</v>
      </c>
      <c r="M1763" s="233">
        <f>IF(ISBLANK(INDEX('Policy Characteristics'!G:G,MATCH($C1763,'Policy Characteristics'!$C:$C,0))),"",INDEX('Policy Characteristics'!G:G,MATCH($C1763,'Policy Characteristics'!$C:$C,0)))</f>
        <v>0.9</v>
      </c>
      <c r="N1763" s="233">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28" t="str">
        <f>IF(ISBLANK(INDEX('Policy Characteristics'!B:B,MATCH($C1764,'Policy Characteristics'!$C:$C,0))),"",INDEX('Policy Characteristics'!B:B,MATCH($C1764,'Policy Characteristics'!$C:$C,0)))</f>
        <v>Fuel Taxes or Subsidies</v>
      </c>
      <c r="C1764" s="236" t="str">
        <f t="shared" si="54"/>
        <v>Additional Fuel Tax or Subsidy Rate by Fuel</v>
      </c>
      <c r="D1764" s="78" t="s">
        <v>75</v>
      </c>
      <c r="E1764" s="88" t="s">
        <v>333</v>
      </c>
      <c r="F1764" s="78" t="s">
        <v>99</v>
      </c>
      <c r="G1764" s="88" t="s">
        <v>826</v>
      </c>
      <c r="H1764" s="15">
        <v>2358</v>
      </c>
      <c r="I1764" s="229" t="s">
        <v>44</v>
      </c>
      <c r="J1764" s="230"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3">
        <f>IF(ISBLANK(INDEX('Policy Characteristics'!F:F,MATCH($C1764,'Policy Characteristics'!$C:$C,0))),"",INDEX('Policy Characteristics'!F:F,MATCH($C1764,'Policy Characteristics'!$C:$C,0)))</f>
        <v>-0.9</v>
      </c>
      <c r="M1764" s="233">
        <f>IF(ISBLANK(INDEX('Policy Characteristics'!G:G,MATCH($C1764,'Policy Characteristics'!$C:$C,0))),"",INDEX('Policy Characteristics'!G:G,MATCH($C1764,'Policy Characteristics'!$C:$C,0)))</f>
        <v>0.9</v>
      </c>
      <c r="N1764" s="233">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28" t="str">
        <f>IF(ISBLANK(INDEX('Policy Characteristics'!B:B,MATCH($C1765,'Policy Characteristics'!$C:$C,0))),"",INDEX('Policy Characteristics'!B:B,MATCH($C1765,'Policy Characteristics'!$C:$C,0)))</f>
        <v>Fuel Taxes or Subsidies</v>
      </c>
      <c r="C1765" s="236" t="str">
        <f t="shared" si="54"/>
        <v>Additional Fuel Tax or Subsidy Rate by Fuel</v>
      </c>
      <c r="D1765" s="78" t="s">
        <v>440</v>
      </c>
      <c r="E1765" s="88" t="s">
        <v>333</v>
      </c>
      <c r="F1765" s="78" t="s">
        <v>441</v>
      </c>
      <c r="G1765" s="88" t="s">
        <v>826</v>
      </c>
      <c r="H1765" s="15">
        <v>2359</v>
      </c>
      <c r="I1765" s="229" t="s">
        <v>44</v>
      </c>
      <c r="J1765" s="230"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3">
        <f>IF(ISBLANK(INDEX('Policy Characteristics'!F:F,MATCH($C1765,'Policy Characteristics'!$C:$C,0))),"",INDEX('Policy Characteristics'!F:F,MATCH($C1765,'Policy Characteristics'!$C:$C,0)))</f>
        <v>-0.9</v>
      </c>
      <c r="M1765" s="233">
        <f>IF(ISBLANK(INDEX('Policy Characteristics'!G:G,MATCH($C1765,'Policy Characteristics'!$C:$C,0))),"",INDEX('Policy Characteristics'!G:G,MATCH($C1765,'Policy Characteristics'!$C:$C,0)))</f>
        <v>0.9</v>
      </c>
      <c r="N1765" s="233">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28" t="str">
        <f>IF(ISBLANK(INDEX('Policy Characteristics'!B:B,MATCH($C1766,'Policy Characteristics'!$C:$C,0))),"",INDEX('Policy Characteristics'!B:B,MATCH($C1766,'Policy Characteristics'!$C:$C,0)))</f>
        <v>Fuel Taxes or Subsidies</v>
      </c>
      <c r="C1766" s="236" t="str">
        <f t="shared" si="54"/>
        <v>Additional Fuel Tax or Subsidy Rate by Fuel</v>
      </c>
      <c r="D1766" s="78" t="s">
        <v>708</v>
      </c>
      <c r="E1766" s="88" t="s">
        <v>333</v>
      </c>
      <c r="F1766" s="78" t="s">
        <v>712</v>
      </c>
      <c r="G1766" s="88" t="s">
        <v>826</v>
      </c>
      <c r="H1766" s="15">
        <v>2360</v>
      </c>
      <c r="I1766" s="229" t="s">
        <v>44</v>
      </c>
      <c r="J1766" s="230"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3">
        <f>IF(ISBLANK(INDEX('Policy Characteristics'!F:F,MATCH($C1766,'Policy Characteristics'!$C:$C,0))),"",INDEX('Policy Characteristics'!F:F,MATCH($C1766,'Policy Characteristics'!$C:$C,0)))</f>
        <v>-0.9</v>
      </c>
      <c r="M1766" s="233">
        <f>IF(ISBLANK(INDEX('Policy Characteristics'!G:G,MATCH($C1766,'Policy Characteristics'!$C:$C,0))),"",INDEX('Policy Characteristics'!G:G,MATCH($C1766,'Policy Characteristics'!$C:$C,0)))</f>
        <v>0.9</v>
      </c>
      <c r="N1766" s="233">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28" t="str">
        <f>IF(ISBLANK(INDEX('Policy Characteristics'!B:B,MATCH($C1767,'Policy Characteristics'!$C:$C,0))),"",INDEX('Policy Characteristics'!B:B,MATCH($C1767,'Policy Characteristics'!$C:$C,0)))</f>
        <v>Fuel Taxes or Subsidies</v>
      </c>
      <c r="C1767" s="236" t="str">
        <f t="shared" si="54"/>
        <v>Additional Fuel Tax or Subsidy Rate by Fuel</v>
      </c>
      <c r="D1767" s="78" t="s">
        <v>718</v>
      </c>
      <c r="E1767" s="88" t="s">
        <v>333</v>
      </c>
      <c r="F1767" s="78" t="s">
        <v>719</v>
      </c>
      <c r="G1767" s="88" t="s">
        <v>826</v>
      </c>
      <c r="H1767" s="15">
        <v>2361</v>
      </c>
      <c r="I1767" s="229" t="s">
        <v>44</v>
      </c>
      <c r="J1767" s="230"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3">
        <f>IF(ISBLANK(INDEX('Policy Characteristics'!F:F,MATCH($C1767,'Policy Characteristics'!$C:$C,0))),"",INDEX('Policy Characteristics'!F:F,MATCH($C1767,'Policy Characteristics'!$C:$C,0)))</f>
        <v>-0.9</v>
      </c>
      <c r="M1767" s="233">
        <f>IF(ISBLANK(INDEX('Policy Characteristics'!G:G,MATCH($C1767,'Policy Characteristics'!$C:$C,0))),"",INDEX('Policy Characteristics'!G:G,MATCH($C1767,'Policy Characteristics'!$C:$C,0)))</f>
        <v>0.9</v>
      </c>
      <c r="N1767" s="233">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28" t="str">
        <f>IF(ISBLANK(INDEX('Policy Characteristics'!B:B,MATCH($C1768,'Policy Characteristics'!$C:$C,0))),"",INDEX('Policy Characteristics'!B:B,MATCH($C1768,'Policy Characteristics'!$C:$C,0)))</f>
        <v>Fuel Taxes or Subsidies</v>
      </c>
      <c r="C1768" s="236" t="str">
        <f t="shared" ref="C1768:C1831" si="55">C$1703</f>
        <v>Additional Fuel Tax or Subsidy Rate by Fuel</v>
      </c>
      <c r="D1768" s="78" t="s">
        <v>709</v>
      </c>
      <c r="E1768" s="88" t="s">
        <v>333</v>
      </c>
      <c r="F1768" s="78" t="s">
        <v>713</v>
      </c>
      <c r="G1768" s="88" t="s">
        <v>826</v>
      </c>
      <c r="H1768" s="15">
        <v>2362</v>
      </c>
      <c r="I1768" s="229" t="s">
        <v>44</v>
      </c>
      <c r="J1768" s="230"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3">
        <f>IF(ISBLANK(INDEX('Policy Characteristics'!F:F,MATCH($C1768,'Policy Characteristics'!$C:$C,0))),"",INDEX('Policy Characteristics'!F:F,MATCH($C1768,'Policy Characteristics'!$C:$C,0)))</f>
        <v>-0.9</v>
      </c>
      <c r="M1768" s="233">
        <f>IF(ISBLANK(INDEX('Policy Characteristics'!G:G,MATCH($C1768,'Policy Characteristics'!$C:$C,0))),"",INDEX('Policy Characteristics'!G:G,MATCH($C1768,'Policy Characteristics'!$C:$C,0)))</f>
        <v>0.9</v>
      </c>
      <c r="N1768" s="233">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28" t="str">
        <f>IF(ISBLANK(INDEX('Policy Characteristics'!B:B,MATCH($C1769,'Policy Characteristics'!$C:$C,0))),"",INDEX('Policy Characteristics'!B:B,MATCH($C1769,'Policy Characteristics'!$C:$C,0)))</f>
        <v>Fuel Taxes or Subsidies</v>
      </c>
      <c r="C1769" s="236" t="str">
        <f t="shared" si="55"/>
        <v>Additional Fuel Tax or Subsidy Rate by Fuel</v>
      </c>
      <c r="D1769" s="78" t="s">
        <v>710</v>
      </c>
      <c r="E1769" s="88" t="s">
        <v>333</v>
      </c>
      <c r="F1769" s="78" t="s">
        <v>714</v>
      </c>
      <c r="G1769" s="88" t="s">
        <v>826</v>
      </c>
      <c r="H1769" s="15">
        <v>2363</v>
      </c>
      <c r="I1769" s="229" t="s">
        <v>44</v>
      </c>
      <c r="J1769" s="230"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3">
        <f>IF(ISBLANK(INDEX('Policy Characteristics'!F:F,MATCH($C1769,'Policy Characteristics'!$C:$C,0))),"",INDEX('Policy Characteristics'!F:F,MATCH($C1769,'Policy Characteristics'!$C:$C,0)))</f>
        <v>-0.9</v>
      </c>
      <c r="M1769" s="233">
        <f>IF(ISBLANK(INDEX('Policy Characteristics'!G:G,MATCH($C1769,'Policy Characteristics'!$C:$C,0))),"",INDEX('Policy Characteristics'!G:G,MATCH($C1769,'Policy Characteristics'!$C:$C,0)))</f>
        <v>0.9</v>
      </c>
      <c r="N1769" s="233">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28" t="str">
        <f>IF(ISBLANK(INDEX('Policy Characteristics'!B:B,MATCH($C1770,'Policy Characteristics'!$C:$C,0))),"",INDEX('Policy Characteristics'!B:B,MATCH($C1770,'Policy Characteristics'!$C:$C,0)))</f>
        <v>Fuel Taxes or Subsidies</v>
      </c>
      <c r="C1770" s="236" t="str">
        <f t="shared" si="55"/>
        <v>Additional Fuel Tax or Subsidy Rate by Fuel</v>
      </c>
      <c r="D1770" s="78" t="s">
        <v>711</v>
      </c>
      <c r="E1770" s="88" t="s">
        <v>333</v>
      </c>
      <c r="F1770" s="78" t="s">
        <v>715</v>
      </c>
      <c r="G1770" s="88" t="s">
        <v>826</v>
      </c>
      <c r="H1770" s="15">
        <v>2364</v>
      </c>
      <c r="I1770" s="229" t="s">
        <v>44</v>
      </c>
      <c r="J1770" s="230"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3">
        <f>IF(ISBLANK(INDEX('Policy Characteristics'!F:F,MATCH($C1770,'Policy Characteristics'!$C:$C,0))),"",INDEX('Policy Characteristics'!F:F,MATCH($C1770,'Policy Characteristics'!$C:$C,0)))</f>
        <v>-0.9</v>
      </c>
      <c r="M1770" s="233">
        <f>IF(ISBLANK(INDEX('Policy Characteristics'!G:G,MATCH($C1770,'Policy Characteristics'!$C:$C,0))),"",INDEX('Policy Characteristics'!G:G,MATCH($C1770,'Policy Characteristics'!$C:$C,0)))</f>
        <v>0.9</v>
      </c>
      <c r="N1770" s="233">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28" t="str">
        <f>IF(ISBLANK(INDEX('Policy Characteristics'!B:B,MATCH($C1771,'Policy Characteristics'!$C:$C,0))),"",INDEX('Policy Characteristics'!B:B,MATCH($C1771,'Policy Characteristics'!$C:$C,0)))</f>
        <v>Fuel Taxes or Subsidies</v>
      </c>
      <c r="C1771" s="236" t="str">
        <f t="shared" si="55"/>
        <v>Additional Fuel Tax or Subsidy Rate by Fuel</v>
      </c>
      <c r="D1771" s="88" t="s">
        <v>52</v>
      </c>
      <c r="E1771" s="88" t="s">
        <v>331</v>
      </c>
      <c r="F1771" s="88" t="s">
        <v>93</v>
      </c>
      <c r="G1771" s="88" t="s">
        <v>9</v>
      </c>
      <c r="H1771" s="15">
        <v>2365</v>
      </c>
      <c r="I1771" s="241" t="s">
        <v>43</v>
      </c>
      <c r="J1771" s="230"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3">
        <f>IF(ISBLANK(INDEX('Policy Characteristics'!F:F,MATCH($C1771,'Policy Characteristics'!$C:$C,0))),"",INDEX('Policy Characteristics'!F:F,MATCH($C1771,'Policy Characteristics'!$C:$C,0)))</f>
        <v>-0.9</v>
      </c>
      <c r="M1771" s="233">
        <f>IF(ISBLANK(INDEX('Policy Characteristics'!G:G,MATCH($C1771,'Policy Characteristics'!$C:$C,0))),"",INDEX('Policy Characteristics'!G:G,MATCH($C1771,'Policy Characteristics'!$C:$C,0)))</f>
        <v>0.9</v>
      </c>
      <c r="N1771" s="233">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28" t="str">
        <f>IF(ISBLANK(INDEX('Policy Characteristics'!B:B,MATCH($C1772,'Policy Characteristics'!$C:$C,0))),"",INDEX('Policy Characteristics'!B:B,MATCH($C1772,'Policy Characteristics'!$C:$C,0)))</f>
        <v>Fuel Taxes or Subsidies</v>
      </c>
      <c r="C1772" s="236" t="str">
        <f t="shared" si="55"/>
        <v>Additional Fuel Tax or Subsidy Rate by Fuel</v>
      </c>
      <c r="D1772" s="78" t="s">
        <v>447</v>
      </c>
      <c r="E1772" s="88" t="s">
        <v>331</v>
      </c>
      <c r="F1772" s="78" t="s">
        <v>444</v>
      </c>
      <c r="G1772" s="88" t="s">
        <v>9</v>
      </c>
      <c r="H1772" s="15">
        <v>2366</v>
      </c>
      <c r="I1772" s="229" t="s">
        <v>43</v>
      </c>
      <c r="J1772" s="230"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3">
        <f>IF(ISBLANK(INDEX('Policy Characteristics'!F:F,MATCH($C1772,'Policy Characteristics'!$C:$C,0))),"",INDEX('Policy Characteristics'!F:F,MATCH($C1772,'Policy Characteristics'!$C:$C,0)))</f>
        <v>-0.9</v>
      </c>
      <c r="M1772" s="233">
        <f>IF(ISBLANK(INDEX('Policy Characteristics'!G:G,MATCH($C1772,'Policy Characteristics'!$C:$C,0))),"",INDEX('Policy Characteristics'!G:G,MATCH($C1772,'Policy Characteristics'!$C:$C,0)))</f>
        <v>0.9</v>
      </c>
      <c r="N1772" s="233">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28" t="str">
        <f>IF(ISBLANK(INDEX('Policy Characteristics'!B:B,MATCH($C1773,'Policy Characteristics'!$C:$C,0))),"",INDEX('Policy Characteristics'!B:B,MATCH($C1773,'Policy Characteristics'!$C:$C,0)))</f>
        <v>Fuel Taxes or Subsidies</v>
      </c>
      <c r="C1773" s="236" t="str">
        <f t="shared" si="55"/>
        <v>Additional Fuel Tax or Subsidy Rate by Fuel</v>
      </c>
      <c r="D1773" s="78" t="s">
        <v>46</v>
      </c>
      <c r="E1773" s="88" t="s">
        <v>331</v>
      </c>
      <c r="F1773" s="78" t="s">
        <v>87</v>
      </c>
      <c r="G1773" s="88" t="s">
        <v>9</v>
      </c>
      <c r="H1773" s="15">
        <v>2367</v>
      </c>
      <c r="I1773" s="229" t="s">
        <v>43</v>
      </c>
      <c r="J1773" s="230"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3">
        <f>IF(ISBLANK(INDEX('Policy Characteristics'!F:F,MATCH($C1773,'Policy Characteristics'!$C:$C,0))),"",INDEX('Policy Characteristics'!F:F,MATCH($C1773,'Policy Characteristics'!$C:$C,0)))</f>
        <v>-0.9</v>
      </c>
      <c r="M1773" s="233">
        <f>IF(ISBLANK(INDEX('Policy Characteristics'!G:G,MATCH($C1773,'Policy Characteristics'!$C:$C,0))),"",INDEX('Policy Characteristics'!G:G,MATCH($C1773,'Policy Characteristics'!$C:$C,0)))</f>
        <v>0.9</v>
      </c>
      <c r="N1773" s="233">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28" t="str">
        <f>IF(ISBLANK(INDEX('Policy Characteristics'!B:B,MATCH($C1774,'Policy Characteristics'!$C:$C,0))),"",INDEX('Policy Characteristics'!B:B,MATCH($C1774,'Policy Characteristics'!$C:$C,0)))</f>
        <v>Fuel Taxes or Subsidies</v>
      </c>
      <c r="C1774" s="236" t="str">
        <f t="shared" si="55"/>
        <v>Additional Fuel Tax or Subsidy Rate by Fuel</v>
      </c>
      <c r="D1774" s="78" t="s">
        <v>47</v>
      </c>
      <c r="E1774" s="88" t="s">
        <v>331</v>
      </c>
      <c r="F1774" s="78" t="s">
        <v>88</v>
      </c>
      <c r="G1774" s="88" t="s">
        <v>9</v>
      </c>
      <c r="H1774" s="15">
        <v>2368</v>
      </c>
      <c r="I1774" s="229" t="s">
        <v>44</v>
      </c>
      <c r="J1774" s="230"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3">
        <f>IF(ISBLANK(INDEX('Policy Characteristics'!F:F,MATCH($C1774,'Policy Characteristics'!$C:$C,0))),"",INDEX('Policy Characteristics'!F:F,MATCH($C1774,'Policy Characteristics'!$C:$C,0)))</f>
        <v>-0.9</v>
      </c>
      <c r="M1774" s="233">
        <f>IF(ISBLANK(INDEX('Policy Characteristics'!G:G,MATCH($C1774,'Policy Characteristics'!$C:$C,0))),"",INDEX('Policy Characteristics'!G:G,MATCH($C1774,'Policy Characteristics'!$C:$C,0)))</f>
        <v>0.9</v>
      </c>
      <c r="N1774" s="233">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28" t="str">
        <f>IF(ISBLANK(INDEX('Policy Characteristics'!B:B,MATCH($C1775,'Policy Characteristics'!$C:$C,0))),"",INDEX('Policy Characteristics'!B:B,MATCH($C1775,'Policy Characteristics'!$C:$C,0)))</f>
        <v>Fuel Taxes or Subsidies</v>
      </c>
      <c r="C1775" s="236" t="str">
        <f t="shared" si="55"/>
        <v>Additional Fuel Tax or Subsidy Rate by Fuel</v>
      </c>
      <c r="D1775" s="78" t="s">
        <v>51</v>
      </c>
      <c r="E1775" s="88" t="s">
        <v>331</v>
      </c>
      <c r="F1775" s="78" t="s">
        <v>92</v>
      </c>
      <c r="G1775" s="88" t="s">
        <v>9</v>
      </c>
      <c r="H1775" s="15">
        <v>2369</v>
      </c>
      <c r="I1775" s="229" t="s">
        <v>44</v>
      </c>
      <c r="J1775" s="230"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3">
        <f>IF(ISBLANK(INDEX('Policy Characteristics'!F:F,MATCH($C1775,'Policy Characteristics'!$C:$C,0))),"",INDEX('Policy Characteristics'!F:F,MATCH($C1775,'Policy Characteristics'!$C:$C,0)))</f>
        <v>-0.9</v>
      </c>
      <c r="M1775" s="233">
        <f>IF(ISBLANK(INDEX('Policy Characteristics'!G:G,MATCH($C1775,'Policy Characteristics'!$C:$C,0))),"",INDEX('Policy Characteristics'!G:G,MATCH($C1775,'Policy Characteristics'!$C:$C,0)))</f>
        <v>0.9</v>
      </c>
      <c r="N1775" s="233">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28" t="str">
        <f>IF(ISBLANK(INDEX('Policy Characteristics'!B:B,MATCH($C1776,'Policy Characteristics'!$C:$C,0))),"",INDEX('Policy Characteristics'!B:B,MATCH($C1776,'Policy Characteristics'!$C:$C,0)))</f>
        <v>Fuel Taxes or Subsidies</v>
      </c>
      <c r="C1776" s="236" t="str">
        <f t="shared" si="55"/>
        <v>Additional Fuel Tax or Subsidy Rate by Fuel</v>
      </c>
      <c r="D1776" s="78" t="s">
        <v>53</v>
      </c>
      <c r="E1776" s="88" t="s">
        <v>331</v>
      </c>
      <c r="F1776" s="78" t="s">
        <v>95</v>
      </c>
      <c r="G1776" s="88" t="s">
        <v>9</v>
      </c>
      <c r="H1776" s="15">
        <v>2370</v>
      </c>
      <c r="I1776" s="229" t="s">
        <v>44</v>
      </c>
      <c r="J1776" s="230"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3">
        <f>IF(ISBLANK(INDEX('Policy Characteristics'!F:F,MATCH($C1776,'Policy Characteristics'!$C:$C,0))),"",INDEX('Policy Characteristics'!F:F,MATCH($C1776,'Policy Characteristics'!$C:$C,0)))</f>
        <v>-0.9</v>
      </c>
      <c r="M1776" s="233">
        <f>IF(ISBLANK(INDEX('Policy Characteristics'!G:G,MATCH($C1776,'Policy Characteristics'!$C:$C,0))),"",INDEX('Policy Characteristics'!G:G,MATCH($C1776,'Policy Characteristics'!$C:$C,0)))</f>
        <v>0.9</v>
      </c>
      <c r="N1776" s="233">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28" t="str">
        <f>IF(ISBLANK(INDEX('Policy Characteristics'!B:B,MATCH($C1777,'Policy Characteristics'!$C:$C,0))),"",INDEX('Policy Characteristics'!B:B,MATCH($C1777,'Policy Characteristics'!$C:$C,0)))</f>
        <v>Fuel Taxes or Subsidies</v>
      </c>
      <c r="C1777" s="236" t="str">
        <f t="shared" si="55"/>
        <v>Additional Fuel Tax or Subsidy Rate by Fuel</v>
      </c>
      <c r="D1777" s="78" t="s">
        <v>54</v>
      </c>
      <c r="E1777" s="88" t="s">
        <v>331</v>
      </c>
      <c r="F1777" s="78" t="s">
        <v>96</v>
      </c>
      <c r="G1777" s="88" t="s">
        <v>9</v>
      </c>
      <c r="H1777" s="15">
        <v>2371</v>
      </c>
      <c r="I1777" s="229" t="s">
        <v>43</v>
      </c>
      <c r="J1777" s="230"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3">
        <f>IF(ISBLANK(INDEX('Policy Characteristics'!F:F,MATCH($C1777,'Policy Characteristics'!$C:$C,0))),"",INDEX('Policy Characteristics'!F:F,MATCH($C1777,'Policy Characteristics'!$C:$C,0)))</f>
        <v>-0.9</v>
      </c>
      <c r="M1777" s="233">
        <f>IF(ISBLANK(INDEX('Policy Characteristics'!G:G,MATCH($C1777,'Policy Characteristics'!$C:$C,0))),"",INDEX('Policy Characteristics'!G:G,MATCH($C1777,'Policy Characteristics'!$C:$C,0)))</f>
        <v>0.9</v>
      </c>
      <c r="N1777" s="233">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28" t="str">
        <f>IF(ISBLANK(INDEX('Policy Characteristics'!B:B,MATCH($C1778,'Policy Characteristics'!$C:$C,0))),"",INDEX('Policy Characteristics'!B:B,MATCH($C1778,'Policy Characteristics'!$C:$C,0)))</f>
        <v>Fuel Taxes or Subsidies</v>
      </c>
      <c r="C1778" s="236" t="str">
        <f t="shared" si="55"/>
        <v>Additional Fuel Tax or Subsidy Rate by Fuel</v>
      </c>
      <c r="D1778" s="78" t="s">
        <v>55</v>
      </c>
      <c r="E1778" s="88" t="s">
        <v>331</v>
      </c>
      <c r="F1778" s="78" t="s">
        <v>97</v>
      </c>
      <c r="G1778" s="88" t="s">
        <v>9</v>
      </c>
      <c r="H1778" s="15">
        <v>2372</v>
      </c>
      <c r="I1778" s="229" t="s">
        <v>44</v>
      </c>
      <c r="J1778" s="230"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3">
        <f>IF(ISBLANK(INDEX('Policy Characteristics'!F:F,MATCH($C1778,'Policy Characteristics'!$C:$C,0))),"",INDEX('Policy Characteristics'!F:F,MATCH($C1778,'Policy Characteristics'!$C:$C,0)))</f>
        <v>-0.9</v>
      </c>
      <c r="M1778" s="233">
        <f>IF(ISBLANK(INDEX('Policy Characteristics'!G:G,MATCH($C1778,'Policy Characteristics'!$C:$C,0))),"",INDEX('Policy Characteristics'!G:G,MATCH($C1778,'Policy Characteristics'!$C:$C,0)))</f>
        <v>0.9</v>
      </c>
      <c r="N1778" s="233">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28" t="str">
        <f>IF(ISBLANK(INDEX('Policy Characteristics'!B:B,MATCH($C1779,'Policy Characteristics'!$C:$C,0))),"",INDEX('Policy Characteristics'!B:B,MATCH($C1779,'Policy Characteristics'!$C:$C,0)))</f>
        <v>Fuel Taxes or Subsidies</v>
      </c>
      <c r="C1779" s="236" t="str">
        <f t="shared" si="55"/>
        <v>Additional Fuel Tax or Subsidy Rate by Fuel</v>
      </c>
      <c r="D1779" s="78" t="s">
        <v>56</v>
      </c>
      <c r="E1779" s="88" t="s">
        <v>331</v>
      </c>
      <c r="F1779" s="78" t="s">
        <v>98</v>
      </c>
      <c r="G1779" s="88" t="s">
        <v>9</v>
      </c>
      <c r="H1779" s="15">
        <v>2373</v>
      </c>
      <c r="I1779" s="229" t="s">
        <v>44</v>
      </c>
      <c r="J1779" s="230"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3">
        <f>IF(ISBLANK(INDEX('Policy Characteristics'!F:F,MATCH($C1779,'Policy Characteristics'!$C:$C,0))),"",INDEX('Policy Characteristics'!F:F,MATCH($C1779,'Policy Characteristics'!$C:$C,0)))</f>
        <v>-0.9</v>
      </c>
      <c r="M1779" s="233">
        <f>IF(ISBLANK(INDEX('Policy Characteristics'!G:G,MATCH($C1779,'Policy Characteristics'!$C:$C,0))),"",INDEX('Policy Characteristics'!G:G,MATCH($C1779,'Policy Characteristics'!$C:$C,0)))</f>
        <v>0.9</v>
      </c>
      <c r="N1779" s="233">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28" t="str">
        <f>IF(ISBLANK(INDEX('Policy Characteristics'!B:B,MATCH($C1780,'Policy Characteristics'!$C:$C,0))),"",INDEX('Policy Characteristics'!B:B,MATCH($C1780,'Policy Characteristics'!$C:$C,0)))</f>
        <v>Fuel Taxes or Subsidies</v>
      </c>
      <c r="C1780" s="236" t="str">
        <f t="shared" si="55"/>
        <v>Additional Fuel Tax or Subsidy Rate by Fuel</v>
      </c>
      <c r="D1780" s="78" t="s">
        <v>716</v>
      </c>
      <c r="E1780" s="88" t="s">
        <v>331</v>
      </c>
      <c r="F1780" s="78" t="s">
        <v>717</v>
      </c>
      <c r="G1780" s="88" t="s">
        <v>9</v>
      </c>
      <c r="H1780" s="15">
        <v>2374</v>
      </c>
      <c r="I1780" s="229" t="s">
        <v>43</v>
      </c>
      <c r="J1780" s="230"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3">
        <f>IF(ISBLANK(INDEX('Policy Characteristics'!F:F,MATCH($C1780,'Policy Characteristics'!$C:$C,0))),"",INDEX('Policy Characteristics'!F:F,MATCH($C1780,'Policy Characteristics'!$C:$C,0)))</f>
        <v>-0.9</v>
      </c>
      <c r="M1780" s="233">
        <f>IF(ISBLANK(INDEX('Policy Characteristics'!G:G,MATCH($C1780,'Policy Characteristics'!$C:$C,0))),"",INDEX('Policy Characteristics'!G:G,MATCH($C1780,'Policy Characteristics'!$C:$C,0)))</f>
        <v>0.9</v>
      </c>
      <c r="N1780" s="233">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28" t="str">
        <f>IF(ISBLANK(INDEX('Policy Characteristics'!B:B,MATCH($C1781,'Policy Characteristics'!$C:$C,0))),"",INDEX('Policy Characteristics'!B:B,MATCH($C1781,'Policy Characteristics'!$C:$C,0)))</f>
        <v>Fuel Taxes or Subsidies</v>
      </c>
      <c r="C1781" s="236" t="str">
        <f t="shared" si="55"/>
        <v>Additional Fuel Tax or Subsidy Rate by Fuel</v>
      </c>
      <c r="D1781" s="78" t="s">
        <v>75</v>
      </c>
      <c r="E1781" s="88" t="s">
        <v>331</v>
      </c>
      <c r="F1781" s="78" t="s">
        <v>99</v>
      </c>
      <c r="G1781" s="88" t="s">
        <v>9</v>
      </c>
      <c r="H1781" s="15">
        <v>2375</v>
      </c>
      <c r="I1781" s="229" t="s">
        <v>44</v>
      </c>
      <c r="J1781" s="230"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3">
        <f>IF(ISBLANK(INDEX('Policy Characteristics'!F:F,MATCH($C1781,'Policy Characteristics'!$C:$C,0))),"",INDEX('Policy Characteristics'!F:F,MATCH($C1781,'Policy Characteristics'!$C:$C,0)))</f>
        <v>-0.9</v>
      </c>
      <c r="M1781" s="233">
        <f>IF(ISBLANK(INDEX('Policy Characteristics'!G:G,MATCH($C1781,'Policy Characteristics'!$C:$C,0))),"",INDEX('Policy Characteristics'!G:G,MATCH($C1781,'Policy Characteristics'!$C:$C,0)))</f>
        <v>0.9</v>
      </c>
      <c r="N1781" s="233">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28" t="str">
        <f>IF(ISBLANK(INDEX('Policy Characteristics'!B:B,MATCH($C1782,'Policy Characteristics'!$C:$C,0))),"",INDEX('Policy Characteristics'!B:B,MATCH($C1782,'Policy Characteristics'!$C:$C,0)))</f>
        <v>Fuel Taxes or Subsidies</v>
      </c>
      <c r="C1782" s="236" t="str">
        <f t="shared" si="55"/>
        <v>Additional Fuel Tax or Subsidy Rate by Fuel</v>
      </c>
      <c r="D1782" s="78" t="s">
        <v>440</v>
      </c>
      <c r="E1782" s="88" t="s">
        <v>331</v>
      </c>
      <c r="F1782" s="78" t="s">
        <v>441</v>
      </c>
      <c r="G1782" s="88" t="s">
        <v>9</v>
      </c>
      <c r="H1782" s="15">
        <v>2376</v>
      </c>
      <c r="I1782" s="229" t="s">
        <v>44</v>
      </c>
      <c r="J1782" s="230"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3">
        <f>IF(ISBLANK(INDEX('Policy Characteristics'!F:F,MATCH($C1782,'Policy Characteristics'!$C:$C,0))),"",INDEX('Policy Characteristics'!F:F,MATCH($C1782,'Policy Characteristics'!$C:$C,0)))</f>
        <v>-0.9</v>
      </c>
      <c r="M1782" s="233">
        <f>IF(ISBLANK(INDEX('Policy Characteristics'!G:G,MATCH($C1782,'Policy Characteristics'!$C:$C,0))),"",INDEX('Policy Characteristics'!G:G,MATCH($C1782,'Policy Characteristics'!$C:$C,0)))</f>
        <v>0.9</v>
      </c>
      <c r="N1782" s="233">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28" t="str">
        <f>IF(ISBLANK(INDEX('Policy Characteristics'!B:B,MATCH($C1783,'Policy Characteristics'!$C:$C,0))),"",INDEX('Policy Characteristics'!B:B,MATCH($C1783,'Policy Characteristics'!$C:$C,0)))</f>
        <v>Fuel Taxes or Subsidies</v>
      </c>
      <c r="C1783" s="236" t="str">
        <f t="shared" si="55"/>
        <v>Additional Fuel Tax or Subsidy Rate by Fuel</v>
      </c>
      <c r="D1783" s="78" t="s">
        <v>708</v>
      </c>
      <c r="E1783" s="88" t="s">
        <v>331</v>
      </c>
      <c r="F1783" s="78" t="s">
        <v>712</v>
      </c>
      <c r="G1783" s="88" t="s">
        <v>9</v>
      </c>
      <c r="H1783" s="15">
        <v>2377</v>
      </c>
      <c r="I1783" s="229" t="s">
        <v>44</v>
      </c>
      <c r="J1783" s="230"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3">
        <f>IF(ISBLANK(INDEX('Policy Characteristics'!F:F,MATCH($C1783,'Policy Characteristics'!$C:$C,0))),"",INDEX('Policy Characteristics'!F:F,MATCH($C1783,'Policy Characteristics'!$C:$C,0)))</f>
        <v>-0.9</v>
      </c>
      <c r="M1783" s="233">
        <f>IF(ISBLANK(INDEX('Policy Characteristics'!G:G,MATCH($C1783,'Policy Characteristics'!$C:$C,0))),"",INDEX('Policy Characteristics'!G:G,MATCH($C1783,'Policy Characteristics'!$C:$C,0)))</f>
        <v>0.9</v>
      </c>
      <c r="N1783" s="233">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28" t="str">
        <f>IF(ISBLANK(INDEX('Policy Characteristics'!B:B,MATCH($C1784,'Policy Characteristics'!$C:$C,0))),"",INDEX('Policy Characteristics'!B:B,MATCH($C1784,'Policy Characteristics'!$C:$C,0)))</f>
        <v>Fuel Taxes or Subsidies</v>
      </c>
      <c r="C1784" s="236" t="str">
        <f t="shared" si="55"/>
        <v>Additional Fuel Tax or Subsidy Rate by Fuel</v>
      </c>
      <c r="D1784" s="78" t="s">
        <v>718</v>
      </c>
      <c r="E1784" s="88" t="s">
        <v>331</v>
      </c>
      <c r="F1784" s="78" t="s">
        <v>719</v>
      </c>
      <c r="G1784" s="88" t="s">
        <v>9</v>
      </c>
      <c r="H1784" s="15">
        <v>2378</v>
      </c>
      <c r="I1784" s="229" t="s">
        <v>43</v>
      </c>
      <c r="J1784" s="230"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3">
        <f>IF(ISBLANK(INDEX('Policy Characteristics'!F:F,MATCH($C1784,'Policy Characteristics'!$C:$C,0))),"",INDEX('Policy Characteristics'!F:F,MATCH($C1784,'Policy Characteristics'!$C:$C,0)))</f>
        <v>-0.9</v>
      </c>
      <c r="M1784" s="233">
        <f>IF(ISBLANK(INDEX('Policy Characteristics'!G:G,MATCH($C1784,'Policy Characteristics'!$C:$C,0))),"",INDEX('Policy Characteristics'!G:G,MATCH($C1784,'Policy Characteristics'!$C:$C,0)))</f>
        <v>0.9</v>
      </c>
      <c r="N1784" s="233">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28" t="str">
        <f>IF(ISBLANK(INDEX('Policy Characteristics'!B:B,MATCH($C1785,'Policy Characteristics'!$C:$C,0))),"",INDEX('Policy Characteristics'!B:B,MATCH($C1785,'Policy Characteristics'!$C:$C,0)))</f>
        <v>Fuel Taxes or Subsidies</v>
      </c>
      <c r="C1785" s="236" t="str">
        <f t="shared" si="55"/>
        <v>Additional Fuel Tax or Subsidy Rate by Fuel</v>
      </c>
      <c r="D1785" s="78" t="s">
        <v>709</v>
      </c>
      <c r="E1785" s="88" t="s">
        <v>331</v>
      </c>
      <c r="F1785" s="78" t="s">
        <v>713</v>
      </c>
      <c r="G1785" s="88" t="s">
        <v>9</v>
      </c>
      <c r="H1785" s="15">
        <v>2379</v>
      </c>
      <c r="I1785" s="229" t="s">
        <v>43</v>
      </c>
      <c r="J1785" s="230"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3">
        <f>IF(ISBLANK(INDEX('Policy Characteristics'!F:F,MATCH($C1785,'Policy Characteristics'!$C:$C,0))),"",INDEX('Policy Characteristics'!F:F,MATCH($C1785,'Policy Characteristics'!$C:$C,0)))</f>
        <v>-0.9</v>
      </c>
      <c r="M1785" s="233">
        <f>IF(ISBLANK(INDEX('Policy Characteristics'!G:G,MATCH($C1785,'Policy Characteristics'!$C:$C,0))),"",INDEX('Policy Characteristics'!G:G,MATCH($C1785,'Policy Characteristics'!$C:$C,0)))</f>
        <v>0.9</v>
      </c>
      <c r="N1785" s="233">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28" t="str">
        <f>IF(ISBLANK(INDEX('Policy Characteristics'!B:B,MATCH($C1786,'Policy Characteristics'!$C:$C,0))),"",INDEX('Policy Characteristics'!B:B,MATCH($C1786,'Policy Characteristics'!$C:$C,0)))</f>
        <v>Fuel Taxes or Subsidies</v>
      </c>
      <c r="C1786" s="236" t="str">
        <f t="shared" si="55"/>
        <v>Additional Fuel Tax or Subsidy Rate by Fuel</v>
      </c>
      <c r="D1786" s="78" t="s">
        <v>710</v>
      </c>
      <c r="E1786" s="88" t="s">
        <v>331</v>
      </c>
      <c r="F1786" s="78" t="s">
        <v>714</v>
      </c>
      <c r="G1786" s="88" t="s">
        <v>9</v>
      </c>
      <c r="H1786" s="15">
        <v>2380</v>
      </c>
      <c r="I1786" s="229" t="s">
        <v>44</v>
      </c>
      <c r="J1786" s="230"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3">
        <f>IF(ISBLANK(INDEX('Policy Characteristics'!F:F,MATCH($C1786,'Policy Characteristics'!$C:$C,0))),"",INDEX('Policy Characteristics'!F:F,MATCH($C1786,'Policy Characteristics'!$C:$C,0)))</f>
        <v>-0.9</v>
      </c>
      <c r="M1786" s="233">
        <f>IF(ISBLANK(INDEX('Policy Characteristics'!G:G,MATCH($C1786,'Policy Characteristics'!$C:$C,0))),"",INDEX('Policy Characteristics'!G:G,MATCH($C1786,'Policy Characteristics'!$C:$C,0)))</f>
        <v>0.9</v>
      </c>
      <c r="N1786" s="233">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28" t="str">
        <f>IF(ISBLANK(INDEX('Policy Characteristics'!B:B,MATCH($C1787,'Policy Characteristics'!$C:$C,0))),"",INDEX('Policy Characteristics'!B:B,MATCH($C1787,'Policy Characteristics'!$C:$C,0)))</f>
        <v>Fuel Taxes or Subsidies</v>
      </c>
      <c r="C1787" s="236" t="str">
        <f t="shared" si="55"/>
        <v>Additional Fuel Tax or Subsidy Rate by Fuel</v>
      </c>
      <c r="D1787" s="78" t="s">
        <v>711</v>
      </c>
      <c r="E1787" s="88" t="s">
        <v>331</v>
      </c>
      <c r="F1787" s="78" t="s">
        <v>715</v>
      </c>
      <c r="G1787" s="88" t="s">
        <v>9</v>
      </c>
      <c r="H1787" s="15">
        <v>2381</v>
      </c>
      <c r="I1787" s="229" t="s">
        <v>43</v>
      </c>
      <c r="J1787" s="230"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3">
        <f>IF(ISBLANK(INDEX('Policy Characteristics'!F:F,MATCH($C1787,'Policy Characteristics'!$C:$C,0))),"",INDEX('Policy Characteristics'!F:F,MATCH($C1787,'Policy Characteristics'!$C:$C,0)))</f>
        <v>-0.9</v>
      </c>
      <c r="M1787" s="233">
        <f>IF(ISBLANK(INDEX('Policy Characteristics'!G:G,MATCH($C1787,'Policy Characteristics'!$C:$C,0))),"",INDEX('Policy Characteristics'!G:G,MATCH($C1787,'Policy Characteristics'!$C:$C,0)))</f>
        <v>0.9</v>
      </c>
      <c r="N1787" s="233">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28" t="str">
        <f>IF(ISBLANK(INDEX('Policy Characteristics'!B:B,MATCH($C1788,'Policy Characteristics'!$C:$C,0))),"",INDEX('Policy Characteristics'!B:B,MATCH($C1788,'Policy Characteristics'!$C:$C,0)))</f>
        <v>Fuel Taxes or Subsidies</v>
      </c>
      <c r="C1788" s="236" t="str">
        <f t="shared" si="55"/>
        <v>Additional Fuel Tax or Subsidy Rate by Fuel</v>
      </c>
      <c r="D1788" s="88" t="s">
        <v>52</v>
      </c>
      <c r="E1788" s="88" t="s">
        <v>735</v>
      </c>
      <c r="F1788" s="88" t="s">
        <v>93</v>
      </c>
      <c r="G1788" s="88" t="s">
        <v>728</v>
      </c>
      <c r="H1788" s="15">
        <v>2382</v>
      </c>
      <c r="I1788" s="241" t="s">
        <v>43</v>
      </c>
      <c r="J1788" s="230"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3">
        <f>IF(ISBLANK(INDEX('Policy Characteristics'!F:F,MATCH($C1788,'Policy Characteristics'!$C:$C,0))),"",INDEX('Policy Characteristics'!F:F,MATCH($C1788,'Policy Characteristics'!$C:$C,0)))</f>
        <v>-0.9</v>
      </c>
      <c r="M1788" s="233">
        <f>IF(ISBLANK(INDEX('Policy Characteristics'!G:G,MATCH($C1788,'Policy Characteristics'!$C:$C,0))),"",INDEX('Policy Characteristics'!G:G,MATCH($C1788,'Policy Characteristics'!$C:$C,0)))</f>
        <v>0.9</v>
      </c>
      <c r="N1788" s="233">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28" t="str">
        <f>IF(ISBLANK(INDEX('Policy Characteristics'!B:B,MATCH($C1789,'Policy Characteristics'!$C:$C,0))),"",INDEX('Policy Characteristics'!B:B,MATCH($C1789,'Policy Characteristics'!$C:$C,0)))</f>
        <v>Fuel Taxes or Subsidies</v>
      </c>
      <c r="C1789" s="236" t="str">
        <f t="shared" si="55"/>
        <v>Additional Fuel Tax or Subsidy Rate by Fuel</v>
      </c>
      <c r="D1789" s="78" t="s">
        <v>447</v>
      </c>
      <c r="E1789" s="88" t="s">
        <v>735</v>
      </c>
      <c r="F1789" s="78" t="s">
        <v>444</v>
      </c>
      <c r="G1789" s="88" t="s">
        <v>728</v>
      </c>
      <c r="H1789" s="15">
        <v>2383</v>
      </c>
      <c r="I1789" s="229" t="s">
        <v>44</v>
      </c>
      <c r="J1789" s="230"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3">
        <f>IF(ISBLANK(INDEX('Policy Characteristics'!F:F,MATCH($C1789,'Policy Characteristics'!$C:$C,0))),"",INDEX('Policy Characteristics'!F:F,MATCH($C1789,'Policy Characteristics'!$C:$C,0)))</f>
        <v>-0.9</v>
      </c>
      <c r="M1789" s="233">
        <f>IF(ISBLANK(INDEX('Policy Characteristics'!G:G,MATCH($C1789,'Policy Characteristics'!$C:$C,0))),"",INDEX('Policy Characteristics'!G:G,MATCH($C1789,'Policy Characteristics'!$C:$C,0)))</f>
        <v>0.9</v>
      </c>
      <c r="N1789" s="233">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28" t="str">
        <f>IF(ISBLANK(INDEX('Policy Characteristics'!B:B,MATCH($C1790,'Policy Characteristics'!$C:$C,0))),"",INDEX('Policy Characteristics'!B:B,MATCH($C1790,'Policy Characteristics'!$C:$C,0)))</f>
        <v>Fuel Taxes or Subsidies</v>
      </c>
      <c r="C1790" s="236" t="str">
        <f t="shared" si="55"/>
        <v>Additional Fuel Tax or Subsidy Rate by Fuel</v>
      </c>
      <c r="D1790" s="78" t="s">
        <v>46</v>
      </c>
      <c r="E1790" s="88" t="s">
        <v>735</v>
      </c>
      <c r="F1790" s="78" t="s">
        <v>87</v>
      </c>
      <c r="G1790" s="88" t="s">
        <v>728</v>
      </c>
      <c r="H1790" s="15">
        <v>2384</v>
      </c>
      <c r="I1790" s="229" t="s">
        <v>43</v>
      </c>
      <c r="J1790" s="230"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3">
        <f>IF(ISBLANK(INDEX('Policy Characteristics'!F:F,MATCH($C1790,'Policy Characteristics'!$C:$C,0))),"",INDEX('Policy Characteristics'!F:F,MATCH($C1790,'Policy Characteristics'!$C:$C,0)))</f>
        <v>-0.9</v>
      </c>
      <c r="M1790" s="233">
        <f>IF(ISBLANK(INDEX('Policy Characteristics'!G:G,MATCH($C1790,'Policy Characteristics'!$C:$C,0))),"",INDEX('Policy Characteristics'!G:G,MATCH($C1790,'Policy Characteristics'!$C:$C,0)))</f>
        <v>0.9</v>
      </c>
      <c r="N1790" s="233">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28" t="str">
        <f>IF(ISBLANK(INDEX('Policy Characteristics'!B:B,MATCH($C1791,'Policy Characteristics'!$C:$C,0))),"",INDEX('Policy Characteristics'!B:B,MATCH($C1791,'Policy Characteristics'!$C:$C,0)))</f>
        <v>Fuel Taxes or Subsidies</v>
      </c>
      <c r="C1791" s="236" t="str">
        <f t="shared" si="55"/>
        <v>Additional Fuel Tax or Subsidy Rate by Fuel</v>
      </c>
      <c r="D1791" s="78" t="s">
        <v>47</v>
      </c>
      <c r="E1791" s="88" t="s">
        <v>735</v>
      </c>
      <c r="F1791" s="78" t="s">
        <v>88</v>
      </c>
      <c r="G1791" s="88" t="s">
        <v>728</v>
      </c>
      <c r="H1791" s="15">
        <v>2385</v>
      </c>
      <c r="I1791" s="229" t="s">
        <v>44</v>
      </c>
      <c r="J1791" s="230"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3">
        <f>IF(ISBLANK(INDEX('Policy Characteristics'!F:F,MATCH($C1791,'Policy Characteristics'!$C:$C,0))),"",INDEX('Policy Characteristics'!F:F,MATCH($C1791,'Policy Characteristics'!$C:$C,0)))</f>
        <v>-0.9</v>
      </c>
      <c r="M1791" s="233">
        <f>IF(ISBLANK(INDEX('Policy Characteristics'!G:G,MATCH($C1791,'Policy Characteristics'!$C:$C,0))),"",INDEX('Policy Characteristics'!G:G,MATCH($C1791,'Policy Characteristics'!$C:$C,0)))</f>
        <v>0.9</v>
      </c>
      <c r="N1791" s="233">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28" t="str">
        <f>IF(ISBLANK(INDEX('Policy Characteristics'!B:B,MATCH($C1792,'Policy Characteristics'!$C:$C,0))),"",INDEX('Policy Characteristics'!B:B,MATCH($C1792,'Policy Characteristics'!$C:$C,0)))</f>
        <v>Fuel Taxes or Subsidies</v>
      </c>
      <c r="C1792" s="236" t="str">
        <f t="shared" si="55"/>
        <v>Additional Fuel Tax or Subsidy Rate by Fuel</v>
      </c>
      <c r="D1792" s="78" t="s">
        <v>51</v>
      </c>
      <c r="E1792" s="88" t="s">
        <v>735</v>
      </c>
      <c r="F1792" s="78" t="s">
        <v>92</v>
      </c>
      <c r="G1792" s="88" t="s">
        <v>728</v>
      </c>
      <c r="H1792" s="15">
        <v>2386</v>
      </c>
      <c r="I1792" s="229" t="s">
        <v>44</v>
      </c>
      <c r="J1792" s="230"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3">
        <f>IF(ISBLANK(INDEX('Policy Characteristics'!F:F,MATCH($C1792,'Policy Characteristics'!$C:$C,0))),"",INDEX('Policy Characteristics'!F:F,MATCH($C1792,'Policy Characteristics'!$C:$C,0)))</f>
        <v>-0.9</v>
      </c>
      <c r="M1792" s="233">
        <f>IF(ISBLANK(INDEX('Policy Characteristics'!G:G,MATCH($C1792,'Policy Characteristics'!$C:$C,0))),"",INDEX('Policy Characteristics'!G:G,MATCH($C1792,'Policy Characteristics'!$C:$C,0)))</f>
        <v>0.9</v>
      </c>
      <c r="N1792" s="233">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28" t="str">
        <f>IF(ISBLANK(INDEX('Policy Characteristics'!B:B,MATCH($C1793,'Policy Characteristics'!$C:$C,0))),"",INDEX('Policy Characteristics'!B:B,MATCH($C1793,'Policy Characteristics'!$C:$C,0)))</f>
        <v>Fuel Taxes or Subsidies</v>
      </c>
      <c r="C1793" s="236" t="str">
        <f t="shared" si="55"/>
        <v>Additional Fuel Tax or Subsidy Rate by Fuel</v>
      </c>
      <c r="D1793" s="78" t="s">
        <v>53</v>
      </c>
      <c r="E1793" s="88" t="s">
        <v>735</v>
      </c>
      <c r="F1793" s="78" t="s">
        <v>95</v>
      </c>
      <c r="G1793" s="88" t="s">
        <v>728</v>
      </c>
      <c r="H1793" s="15">
        <v>2387</v>
      </c>
      <c r="I1793" s="229" t="s">
        <v>44</v>
      </c>
      <c r="J1793" s="230"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3">
        <f>IF(ISBLANK(INDEX('Policy Characteristics'!F:F,MATCH($C1793,'Policy Characteristics'!$C:$C,0))),"",INDEX('Policy Characteristics'!F:F,MATCH($C1793,'Policy Characteristics'!$C:$C,0)))</f>
        <v>-0.9</v>
      </c>
      <c r="M1793" s="233">
        <f>IF(ISBLANK(INDEX('Policy Characteristics'!G:G,MATCH($C1793,'Policy Characteristics'!$C:$C,0))),"",INDEX('Policy Characteristics'!G:G,MATCH($C1793,'Policy Characteristics'!$C:$C,0)))</f>
        <v>0.9</v>
      </c>
      <c r="N1793" s="233">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28" t="str">
        <f>IF(ISBLANK(INDEX('Policy Characteristics'!B:B,MATCH($C1794,'Policy Characteristics'!$C:$C,0))),"",INDEX('Policy Characteristics'!B:B,MATCH($C1794,'Policy Characteristics'!$C:$C,0)))</f>
        <v>Fuel Taxes or Subsidies</v>
      </c>
      <c r="C1794" s="236" t="str">
        <f t="shared" si="55"/>
        <v>Additional Fuel Tax or Subsidy Rate by Fuel</v>
      </c>
      <c r="D1794" s="78" t="s">
        <v>54</v>
      </c>
      <c r="E1794" s="88" t="s">
        <v>735</v>
      </c>
      <c r="F1794" s="78" t="s">
        <v>96</v>
      </c>
      <c r="G1794" s="88" t="s">
        <v>728</v>
      </c>
      <c r="H1794" s="15">
        <v>2388</v>
      </c>
      <c r="I1794" s="229" t="s">
        <v>44</v>
      </c>
      <c r="J1794" s="230"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3">
        <f>IF(ISBLANK(INDEX('Policy Characteristics'!F:F,MATCH($C1794,'Policy Characteristics'!$C:$C,0))),"",INDEX('Policy Characteristics'!F:F,MATCH($C1794,'Policy Characteristics'!$C:$C,0)))</f>
        <v>-0.9</v>
      </c>
      <c r="M1794" s="233">
        <f>IF(ISBLANK(INDEX('Policy Characteristics'!G:G,MATCH($C1794,'Policy Characteristics'!$C:$C,0))),"",INDEX('Policy Characteristics'!G:G,MATCH($C1794,'Policy Characteristics'!$C:$C,0)))</f>
        <v>0.9</v>
      </c>
      <c r="N1794" s="233">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28" t="str">
        <f>IF(ISBLANK(INDEX('Policy Characteristics'!B:B,MATCH($C1795,'Policy Characteristics'!$C:$C,0))),"",INDEX('Policy Characteristics'!B:B,MATCH($C1795,'Policy Characteristics'!$C:$C,0)))</f>
        <v>Fuel Taxes or Subsidies</v>
      </c>
      <c r="C1795" s="236" t="str">
        <f t="shared" si="55"/>
        <v>Additional Fuel Tax or Subsidy Rate by Fuel</v>
      </c>
      <c r="D1795" s="78" t="s">
        <v>55</v>
      </c>
      <c r="E1795" s="88" t="s">
        <v>735</v>
      </c>
      <c r="F1795" s="78" t="s">
        <v>97</v>
      </c>
      <c r="G1795" s="88" t="s">
        <v>728</v>
      </c>
      <c r="H1795" s="15">
        <v>2389</v>
      </c>
      <c r="I1795" s="229" t="s">
        <v>44</v>
      </c>
      <c r="J1795" s="230"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3">
        <f>IF(ISBLANK(INDEX('Policy Characteristics'!F:F,MATCH($C1795,'Policy Characteristics'!$C:$C,0))),"",INDEX('Policy Characteristics'!F:F,MATCH($C1795,'Policy Characteristics'!$C:$C,0)))</f>
        <v>-0.9</v>
      </c>
      <c r="M1795" s="233">
        <f>IF(ISBLANK(INDEX('Policy Characteristics'!G:G,MATCH($C1795,'Policy Characteristics'!$C:$C,0))),"",INDEX('Policy Characteristics'!G:G,MATCH($C1795,'Policy Characteristics'!$C:$C,0)))</f>
        <v>0.9</v>
      </c>
      <c r="N1795" s="233">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28" t="str">
        <f>IF(ISBLANK(INDEX('Policy Characteristics'!B:B,MATCH($C1796,'Policy Characteristics'!$C:$C,0))),"",INDEX('Policy Characteristics'!B:B,MATCH($C1796,'Policy Characteristics'!$C:$C,0)))</f>
        <v>Fuel Taxes or Subsidies</v>
      </c>
      <c r="C1796" s="236" t="str">
        <f t="shared" si="55"/>
        <v>Additional Fuel Tax or Subsidy Rate by Fuel</v>
      </c>
      <c r="D1796" s="78" t="s">
        <v>56</v>
      </c>
      <c r="E1796" s="88" t="s">
        <v>735</v>
      </c>
      <c r="F1796" s="78" t="s">
        <v>98</v>
      </c>
      <c r="G1796" s="88" t="s">
        <v>728</v>
      </c>
      <c r="H1796" s="15">
        <v>2390</v>
      </c>
      <c r="I1796" s="229" t="s">
        <v>44</v>
      </c>
      <c r="J1796" s="230"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3">
        <f>IF(ISBLANK(INDEX('Policy Characteristics'!F:F,MATCH($C1796,'Policy Characteristics'!$C:$C,0))),"",INDEX('Policy Characteristics'!F:F,MATCH($C1796,'Policy Characteristics'!$C:$C,0)))</f>
        <v>-0.9</v>
      </c>
      <c r="M1796" s="233">
        <f>IF(ISBLANK(INDEX('Policy Characteristics'!G:G,MATCH($C1796,'Policy Characteristics'!$C:$C,0))),"",INDEX('Policy Characteristics'!G:G,MATCH($C1796,'Policy Characteristics'!$C:$C,0)))</f>
        <v>0.9</v>
      </c>
      <c r="N1796" s="233">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28" t="str">
        <f>IF(ISBLANK(INDEX('Policy Characteristics'!B:B,MATCH($C1797,'Policy Characteristics'!$C:$C,0))),"",INDEX('Policy Characteristics'!B:B,MATCH($C1797,'Policy Characteristics'!$C:$C,0)))</f>
        <v>Fuel Taxes or Subsidies</v>
      </c>
      <c r="C1797" s="236" t="str">
        <f t="shared" si="55"/>
        <v>Additional Fuel Tax or Subsidy Rate by Fuel</v>
      </c>
      <c r="D1797" s="78" t="s">
        <v>716</v>
      </c>
      <c r="E1797" s="88" t="s">
        <v>735</v>
      </c>
      <c r="F1797" s="78" t="s">
        <v>717</v>
      </c>
      <c r="G1797" s="88" t="s">
        <v>728</v>
      </c>
      <c r="H1797" s="15">
        <v>2391</v>
      </c>
      <c r="I1797" s="229" t="s">
        <v>44</v>
      </c>
      <c r="J1797" s="230"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3">
        <f>IF(ISBLANK(INDEX('Policy Characteristics'!F:F,MATCH($C1797,'Policy Characteristics'!$C:$C,0))),"",INDEX('Policy Characteristics'!F:F,MATCH($C1797,'Policy Characteristics'!$C:$C,0)))</f>
        <v>-0.9</v>
      </c>
      <c r="M1797" s="233">
        <f>IF(ISBLANK(INDEX('Policy Characteristics'!G:G,MATCH($C1797,'Policy Characteristics'!$C:$C,0))),"",INDEX('Policy Characteristics'!G:G,MATCH($C1797,'Policy Characteristics'!$C:$C,0)))</f>
        <v>0.9</v>
      </c>
      <c r="N1797" s="233">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28" t="str">
        <f>IF(ISBLANK(INDEX('Policy Characteristics'!B:B,MATCH($C1798,'Policy Characteristics'!$C:$C,0))),"",INDEX('Policy Characteristics'!B:B,MATCH($C1798,'Policy Characteristics'!$C:$C,0)))</f>
        <v>Fuel Taxes or Subsidies</v>
      </c>
      <c r="C1798" s="236" t="str">
        <f t="shared" si="55"/>
        <v>Additional Fuel Tax or Subsidy Rate by Fuel</v>
      </c>
      <c r="D1798" s="78" t="s">
        <v>75</v>
      </c>
      <c r="E1798" s="88" t="s">
        <v>735</v>
      </c>
      <c r="F1798" s="78" t="s">
        <v>99</v>
      </c>
      <c r="G1798" s="88" t="s">
        <v>728</v>
      </c>
      <c r="H1798" s="15">
        <v>2392</v>
      </c>
      <c r="I1798" s="229" t="s">
        <v>44</v>
      </c>
      <c r="J1798" s="230"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3">
        <f>IF(ISBLANK(INDEX('Policy Characteristics'!F:F,MATCH($C1798,'Policy Characteristics'!$C:$C,0))),"",INDEX('Policy Characteristics'!F:F,MATCH($C1798,'Policy Characteristics'!$C:$C,0)))</f>
        <v>-0.9</v>
      </c>
      <c r="M1798" s="233">
        <f>IF(ISBLANK(INDEX('Policy Characteristics'!G:G,MATCH($C1798,'Policy Characteristics'!$C:$C,0))),"",INDEX('Policy Characteristics'!G:G,MATCH($C1798,'Policy Characteristics'!$C:$C,0)))</f>
        <v>0.9</v>
      </c>
      <c r="N1798" s="233">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28" t="str">
        <f>IF(ISBLANK(INDEX('Policy Characteristics'!B:B,MATCH($C1799,'Policy Characteristics'!$C:$C,0))),"",INDEX('Policy Characteristics'!B:B,MATCH($C1799,'Policy Characteristics'!$C:$C,0)))</f>
        <v>Fuel Taxes or Subsidies</v>
      </c>
      <c r="C1799" s="236" t="str">
        <f t="shared" si="55"/>
        <v>Additional Fuel Tax or Subsidy Rate by Fuel</v>
      </c>
      <c r="D1799" s="78" t="s">
        <v>440</v>
      </c>
      <c r="E1799" s="88" t="s">
        <v>735</v>
      </c>
      <c r="F1799" s="78" t="s">
        <v>441</v>
      </c>
      <c r="G1799" s="88" t="s">
        <v>728</v>
      </c>
      <c r="H1799" s="15">
        <v>2393</v>
      </c>
      <c r="I1799" s="229" t="s">
        <v>44</v>
      </c>
      <c r="J1799" s="230"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3">
        <f>IF(ISBLANK(INDEX('Policy Characteristics'!F:F,MATCH($C1799,'Policy Characteristics'!$C:$C,0))),"",INDEX('Policy Characteristics'!F:F,MATCH($C1799,'Policy Characteristics'!$C:$C,0)))</f>
        <v>-0.9</v>
      </c>
      <c r="M1799" s="233">
        <f>IF(ISBLANK(INDEX('Policy Characteristics'!G:G,MATCH($C1799,'Policy Characteristics'!$C:$C,0))),"",INDEX('Policy Characteristics'!G:G,MATCH($C1799,'Policy Characteristics'!$C:$C,0)))</f>
        <v>0.9</v>
      </c>
      <c r="N1799" s="233">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28" t="str">
        <f>IF(ISBLANK(INDEX('Policy Characteristics'!B:B,MATCH($C1800,'Policy Characteristics'!$C:$C,0))),"",INDEX('Policy Characteristics'!B:B,MATCH($C1800,'Policy Characteristics'!$C:$C,0)))</f>
        <v>Fuel Taxes or Subsidies</v>
      </c>
      <c r="C1800" s="236" t="str">
        <f t="shared" si="55"/>
        <v>Additional Fuel Tax or Subsidy Rate by Fuel</v>
      </c>
      <c r="D1800" s="78" t="s">
        <v>708</v>
      </c>
      <c r="E1800" s="88" t="s">
        <v>735</v>
      </c>
      <c r="F1800" s="78" t="s">
        <v>712</v>
      </c>
      <c r="G1800" s="88" t="s">
        <v>728</v>
      </c>
      <c r="H1800" s="15">
        <v>2394</v>
      </c>
      <c r="I1800" s="229" t="s">
        <v>44</v>
      </c>
      <c r="J1800" s="230"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3">
        <f>IF(ISBLANK(INDEX('Policy Characteristics'!F:F,MATCH($C1800,'Policy Characteristics'!$C:$C,0))),"",INDEX('Policy Characteristics'!F:F,MATCH($C1800,'Policy Characteristics'!$C:$C,0)))</f>
        <v>-0.9</v>
      </c>
      <c r="M1800" s="233">
        <f>IF(ISBLANK(INDEX('Policy Characteristics'!G:G,MATCH($C1800,'Policy Characteristics'!$C:$C,0))),"",INDEX('Policy Characteristics'!G:G,MATCH($C1800,'Policy Characteristics'!$C:$C,0)))</f>
        <v>0.9</v>
      </c>
      <c r="N1800" s="233">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28" t="str">
        <f>IF(ISBLANK(INDEX('Policy Characteristics'!B:B,MATCH($C1801,'Policy Characteristics'!$C:$C,0))),"",INDEX('Policy Characteristics'!B:B,MATCH($C1801,'Policy Characteristics'!$C:$C,0)))</f>
        <v>Fuel Taxes or Subsidies</v>
      </c>
      <c r="C1801" s="236" t="str">
        <f t="shared" si="55"/>
        <v>Additional Fuel Tax or Subsidy Rate by Fuel</v>
      </c>
      <c r="D1801" s="78" t="s">
        <v>718</v>
      </c>
      <c r="E1801" s="88" t="s">
        <v>735</v>
      </c>
      <c r="F1801" s="78" t="s">
        <v>719</v>
      </c>
      <c r="G1801" s="88" t="s">
        <v>728</v>
      </c>
      <c r="H1801" s="15">
        <v>2395</v>
      </c>
      <c r="I1801" s="229" t="s">
        <v>44</v>
      </c>
      <c r="J1801" s="230"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3">
        <f>IF(ISBLANK(INDEX('Policy Characteristics'!F:F,MATCH($C1801,'Policy Characteristics'!$C:$C,0))),"",INDEX('Policy Characteristics'!F:F,MATCH($C1801,'Policy Characteristics'!$C:$C,0)))</f>
        <v>-0.9</v>
      </c>
      <c r="M1801" s="233">
        <f>IF(ISBLANK(INDEX('Policy Characteristics'!G:G,MATCH($C1801,'Policy Characteristics'!$C:$C,0))),"",INDEX('Policy Characteristics'!G:G,MATCH($C1801,'Policy Characteristics'!$C:$C,0)))</f>
        <v>0.9</v>
      </c>
      <c r="N1801" s="233">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28" t="str">
        <f>IF(ISBLANK(INDEX('Policy Characteristics'!B:B,MATCH($C1802,'Policy Characteristics'!$C:$C,0))),"",INDEX('Policy Characteristics'!B:B,MATCH($C1802,'Policy Characteristics'!$C:$C,0)))</f>
        <v>Fuel Taxes or Subsidies</v>
      </c>
      <c r="C1802" s="236" t="str">
        <f t="shared" si="55"/>
        <v>Additional Fuel Tax or Subsidy Rate by Fuel</v>
      </c>
      <c r="D1802" s="78" t="s">
        <v>709</v>
      </c>
      <c r="E1802" s="88" t="s">
        <v>735</v>
      </c>
      <c r="F1802" s="78" t="s">
        <v>713</v>
      </c>
      <c r="G1802" s="88" t="s">
        <v>728</v>
      </c>
      <c r="H1802" s="15">
        <v>2396</v>
      </c>
      <c r="I1802" s="229" t="s">
        <v>44</v>
      </c>
      <c r="J1802" s="230"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3">
        <f>IF(ISBLANK(INDEX('Policy Characteristics'!F:F,MATCH($C1802,'Policy Characteristics'!$C:$C,0))),"",INDEX('Policy Characteristics'!F:F,MATCH($C1802,'Policy Characteristics'!$C:$C,0)))</f>
        <v>-0.9</v>
      </c>
      <c r="M1802" s="233">
        <f>IF(ISBLANK(INDEX('Policy Characteristics'!G:G,MATCH($C1802,'Policy Characteristics'!$C:$C,0))),"",INDEX('Policy Characteristics'!G:G,MATCH($C1802,'Policy Characteristics'!$C:$C,0)))</f>
        <v>0.9</v>
      </c>
      <c r="N1802" s="233">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28" t="str">
        <f>IF(ISBLANK(INDEX('Policy Characteristics'!B:B,MATCH($C1803,'Policy Characteristics'!$C:$C,0))),"",INDEX('Policy Characteristics'!B:B,MATCH($C1803,'Policy Characteristics'!$C:$C,0)))</f>
        <v>Fuel Taxes or Subsidies</v>
      </c>
      <c r="C1803" s="236" t="str">
        <f t="shared" si="55"/>
        <v>Additional Fuel Tax or Subsidy Rate by Fuel</v>
      </c>
      <c r="D1803" s="78" t="s">
        <v>710</v>
      </c>
      <c r="E1803" s="88" t="s">
        <v>735</v>
      </c>
      <c r="F1803" s="78" t="s">
        <v>714</v>
      </c>
      <c r="G1803" s="88" t="s">
        <v>728</v>
      </c>
      <c r="H1803" s="15">
        <v>2397</v>
      </c>
      <c r="I1803" s="229" t="s">
        <v>44</v>
      </c>
      <c r="J1803" s="230"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3">
        <f>IF(ISBLANK(INDEX('Policy Characteristics'!F:F,MATCH($C1803,'Policy Characteristics'!$C:$C,0))),"",INDEX('Policy Characteristics'!F:F,MATCH($C1803,'Policy Characteristics'!$C:$C,0)))</f>
        <v>-0.9</v>
      </c>
      <c r="M1803" s="233">
        <f>IF(ISBLANK(INDEX('Policy Characteristics'!G:G,MATCH($C1803,'Policy Characteristics'!$C:$C,0))),"",INDEX('Policy Characteristics'!G:G,MATCH($C1803,'Policy Characteristics'!$C:$C,0)))</f>
        <v>0.9</v>
      </c>
      <c r="N1803" s="233">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28" t="str">
        <f>IF(ISBLANK(INDEX('Policy Characteristics'!B:B,MATCH($C1804,'Policy Characteristics'!$C:$C,0))),"",INDEX('Policy Characteristics'!B:B,MATCH($C1804,'Policy Characteristics'!$C:$C,0)))</f>
        <v>Fuel Taxes or Subsidies</v>
      </c>
      <c r="C1804" s="236" t="str">
        <f t="shared" si="55"/>
        <v>Additional Fuel Tax or Subsidy Rate by Fuel</v>
      </c>
      <c r="D1804" s="78" t="s">
        <v>711</v>
      </c>
      <c r="E1804" s="88" t="s">
        <v>735</v>
      </c>
      <c r="F1804" s="78" t="s">
        <v>715</v>
      </c>
      <c r="G1804" s="88" t="s">
        <v>728</v>
      </c>
      <c r="H1804" s="15">
        <v>2398</v>
      </c>
      <c r="I1804" s="229" t="s">
        <v>44</v>
      </c>
      <c r="J1804" s="230"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3">
        <f>IF(ISBLANK(INDEX('Policy Characteristics'!F:F,MATCH($C1804,'Policy Characteristics'!$C:$C,0))),"",INDEX('Policy Characteristics'!F:F,MATCH($C1804,'Policy Characteristics'!$C:$C,0)))</f>
        <v>-0.9</v>
      </c>
      <c r="M1804" s="233">
        <f>IF(ISBLANK(INDEX('Policy Characteristics'!G:G,MATCH($C1804,'Policy Characteristics'!$C:$C,0))),"",INDEX('Policy Characteristics'!G:G,MATCH($C1804,'Policy Characteristics'!$C:$C,0)))</f>
        <v>0.9</v>
      </c>
      <c r="N1804" s="233">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28" t="str">
        <f>IF(ISBLANK(INDEX('Policy Characteristics'!B:B,MATCH($C1805,'Policy Characteristics'!$C:$C,0))),"",INDEX('Policy Characteristics'!B:B,MATCH($C1805,'Policy Characteristics'!$C:$C,0)))</f>
        <v>Fuel Taxes or Subsidies</v>
      </c>
      <c r="C1805" s="236" t="str">
        <f t="shared" si="55"/>
        <v>Additional Fuel Tax or Subsidy Rate by Fuel</v>
      </c>
      <c r="D1805" s="88" t="s">
        <v>52</v>
      </c>
      <c r="E1805" s="88" t="s">
        <v>1894</v>
      </c>
      <c r="F1805" s="88" t="s">
        <v>93</v>
      </c>
      <c r="G1805" s="88" t="s">
        <v>671</v>
      </c>
      <c r="H1805" s="15">
        <v>2399</v>
      </c>
      <c r="I1805" s="241" t="s">
        <v>44</v>
      </c>
      <c r="J1805" s="230"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3">
        <f>IF(ISBLANK(INDEX('Policy Characteristics'!F:F,MATCH($C1805,'Policy Characteristics'!$C:$C,0))),"",INDEX('Policy Characteristics'!F:F,MATCH($C1805,'Policy Characteristics'!$C:$C,0)))</f>
        <v>-0.9</v>
      </c>
      <c r="M1805" s="233">
        <f>IF(ISBLANK(INDEX('Policy Characteristics'!G:G,MATCH($C1805,'Policy Characteristics'!$C:$C,0))),"",INDEX('Policy Characteristics'!G:G,MATCH($C1805,'Policy Characteristics'!$C:$C,0)))</f>
        <v>0.9</v>
      </c>
      <c r="N1805" s="233">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28" t="str">
        <f>IF(ISBLANK(INDEX('Policy Characteristics'!B:B,MATCH($C1806,'Policy Characteristics'!$C:$C,0))),"",INDEX('Policy Characteristics'!B:B,MATCH($C1806,'Policy Characteristics'!$C:$C,0)))</f>
        <v>Fuel Taxes or Subsidies</v>
      </c>
      <c r="C1806" s="236" t="str">
        <f t="shared" si="55"/>
        <v>Additional Fuel Tax or Subsidy Rate by Fuel</v>
      </c>
      <c r="D1806" s="78" t="s">
        <v>447</v>
      </c>
      <c r="E1806" s="88" t="s">
        <v>1894</v>
      </c>
      <c r="F1806" s="78" t="s">
        <v>444</v>
      </c>
      <c r="G1806" s="88" t="s">
        <v>671</v>
      </c>
      <c r="H1806" s="15">
        <v>2400</v>
      </c>
      <c r="I1806" s="241" t="s">
        <v>44</v>
      </c>
      <c r="J1806" s="230"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3">
        <f>IF(ISBLANK(INDEX('Policy Characteristics'!F:F,MATCH($C1806,'Policy Characteristics'!$C:$C,0))),"",INDEX('Policy Characteristics'!F:F,MATCH($C1806,'Policy Characteristics'!$C:$C,0)))</f>
        <v>-0.9</v>
      </c>
      <c r="M1806" s="233">
        <f>IF(ISBLANK(INDEX('Policy Characteristics'!G:G,MATCH($C1806,'Policy Characteristics'!$C:$C,0))),"",INDEX('Policy Characteristics'!G:G,MATCH($C1806,'Policy Characteristics'!$C:$C,0)))</f>
        <v>0.9</v>
      </c>
      <c r="N1806" s="233">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28" t="str">
        <f>IF(ISBLANK(INDEX('Policy Characteristics'!B:B,MATCH($C1807,'Policy Characteristics'!$C:$C,0))),"",INDEX('Policy Characteristics'!B:B,MATCH($C1807,'Policy Characteristics'!$C:$C,0)))</f>
        <v>Fuel Taxes or Subsidies</v>
      </c>
      <c r="C1807" s="236" t="str">
        <f t="shared" si="55"/>
        <v>Additional Fuel Tax or Subsidy Rate by Fuel</v>
      </c>
      <c r="D1807" s="78" t="s">
        <v>46</v>
      </c>
      <c r="E1807" s="88" t="s">
        <v>1894</v>
      </c>
      <c r="F1807" s="78" t="s">
        <v>87</v>
      </c>
      <c r="G1807" s="88" t="s">
        <v>671</v>
      </c>
      <c r="H1807" s="15">
        <v>2401</v>
      </c>
      <c r="I1807" s="241" t="s">
        <v>44</v>
      </c>
      <c r="J1807" s="230"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3">
        <f>IF(ISBLANK(INDEX('Policy Characteristics'!F:F,MATCH($C1807,'Policy Characteristics'!$C:$C,0))),"",INDEX('Policy Characteristics'!F:F,MATCH($C1807,'Policy Characteristics'!$C:$C,0)))</f>
        <v>-0.9</v>
      </c>
      <c r="M1807" s="233">
        <f>IF(ISBLANK(INDEX('Policy Characteristics'!G:G,MATCH($C1807,'Policy Characteristics'!$C:$C,0))),"",INDEX('Policy Characteristics'!G:G,MATCH($C1807,'Policy Characteristics'!$C:$C,0)))</f>
        <v>0.9</v>
      </c>
      <c r="N1807" s="233">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28" t="str">
        <f>IF(ISBLANK(INDEX('Policy Characteristics'!B:B,MATCH($C1808,'Policy Characteristics'!$C:$C,0))),"",INDEX('Policy Characteristics'!B:B,MATCH($C1808,'Policy Characteristics'!$C:$C,0)))</f>
        <v>Fuel Taxes or Subsidies</v>
      </c>
      <c r="C1808" s="236" t="str">
        <f t="shared" si="55"/>
        <v>Additional Fuel Tax or Subsidy Rate by Fuel</v>
      </c>
      <c r="D1808" s="78" t="s">
        <v>47</v>
      </c>
      <c r="E1808" s="88" t="s">
        <v>1894</v>
      </c>
      <c r="F1808" s="78" t="s">
        <v>88</v>
      </c>
      <c r="G1808" s="88" t="s">
        <v>671</v>
      </c>
      <c r="H1808" s="15">
        <v>2402</v>
      </c>
      <c r="I1808" s="241" t="s">
        <v>44</v>
      </c>
      <c r="J1808" s="230"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3">
        <f>IF(ISBLANK(INDEX('Policy Characteristics'!F:F,MATCH($C1808,'Policy Characteristics'!$C:$C,0))),"",INDEX('Policy Characteristics'!F:F,MATCH($C1808,'Policy Characteristics'!$C:$C,0)))</f>
        <v>-0.9</v>
      </c>
      <c r="M1808" s="233">
        <f>IF(ISBLANK(INDEX('Policy Characteristics'!G:G,MATCH($C1808,'Policy Characteristics'!$C:$C,0))),"",INDEX('Policy Characteristics'!G:G,MATCH($C1808,'Policy Characteristics'!$C:$C,0)))</f>
        <v>0.9</v>
      </c>
      <c r="N1808" s="233">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28" t="str">
        <f>IF(ISBLANK(INDEX('Policy Characteristics'!B:B,MATCH($C1809,'Policy Characteristics'!$C:$C,0))),"",INDEX('Policy Characteristics'!B:B,MATCH($C1809,'Policy Characteristics'!$C:$C,0)))</f>
        <v>Fuel Taxes or Subsidies</v>
      </c>
      <c r="C1809" s="236" t="str">
        <f t="shared" si="55"/>
        <v>Additional Fuel Tax or Subsidy Rate by Fuel</v>
      </c>
      <c r="D1809" s="78" t="s">
        <v>51</v>
      </c>
      <c r="E1809" s="88" t="s">
        <v>1894</v>
      </c>
      <c r="F1809" s="78" t="s">
        <v>92</v>
      </c>
      <c r="G1809" s="88" t="s">
        <v>671</v>
      </c>
      <c r="H1809" s="15">
        <v>2403</v>
      </c>
      <c r="I1809" s="241" t="s">
        <v>44</v>
      </c>
      <c r="J1809" s="230"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3">
        <f>IF(ISBLANK(INDEX('Policy Characteristics'!F:F,MATCH($C1809,'Policy Characteristics'!$C:$C,0))),"",INDEX('Policy Characteristics'!F:F,MATCH($C1809,'Policy Characteristics'!$C:$C,0)))</f>
        <v>-0.9</v>
      </c>
      <c r="M1809" s="233">
        <f>IF(ISBLANK(INDEX('Policy Characteristics'!G:G,MATCH($C1809,'Policy Characteristics'!$C:$C,0))),"",INDEX('Policy Characteristics'!G:G,MATCH($C1809,'Policy Characteristics'!$C:$C,0)))</f>
        <v>0.9</v>
      </c>
      <c r="N1809" s="233">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28" t="str">
        <f>IF(ISBLANK(INDEX('Policy Characteristics'!B:B,MATCH($C1810,'Policy Characteristics'!$C:$C,0))),"",INDEX('Policy Characteristics'!B:B,MATCH($C1810,'Policy Characteristics'!$C:$C,0)))</f>
        <v>Fuel Taxes or Subsidies</v>
      </c>
      <c r="C1810" s="236" t="str">
        <f t="shared" si="55"/>
        <v>Additional Fuel Tax or Subsidy Rate by Fuel</v>
      </c>
      <c r="D1810" s="78" t="s">
        <v>53</v>
      </c>
      <c r="E1810" s="88" t="s">
        <v>1894</v>
      </c>
      <c r="F1810" s="78" t="s">
        <v>95</v>
      </c>
      <c r="G1810" s="88" t="s">
        <v>671</v>
      </c>
      <c r="H1810" s="15">
        <v>2404</v>
      </c>
      <c r="I1810" s="241" t="s">
        <v>44</v>
      </c>
      <c r="J1810" s="230"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3">
        <f>IF(ISBLANK(INDEX('Policy Characteristics'!F:F,MATCH($C1810,'Policy Characteristics'!$C:$C,0))),"",INDEX('Policy Characteristics'!F:F,MATCH($C1810,'Policy Characteristics'!$C:$C,0)))</f>
        <v>-0.9</v>
      </c>
      <c r="M1810" s="233">
        <f>IF(ISBLANK(INDEX('Policy Characteristics'!G:G,MATCH($C1810,'Policy Characteristics'!$C:$C,0))),"",INDEX('Policy Characteristics'!G:G,MATCH($C1810,'Policy Characteristics'!$C:$C,0)))</f>
        <v>0.9</v>
      </c>
      <c r="N1810" s="233">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28" t="str">
        <f>IF(ISBLANK(INDEX('Policy Characteristics'!B:B,MATCH($C1811,'Policy Characteristics'!$C:$C,0))),"",INDEX('Policy Characteristics'!B:B,MATCH($C1811,'Policy Characteristics'!$C:$C,0)))</f>
        <v>Fuel Taxes or Subsidies</v>
      </c>
      <c r="C1811" s="236" t="str">
        <f t="shared" si="55"/>
        <v>Additional Fuel Tax or Subsidy Rate by Fuel</v>
      </c>
      <c r="D1811" s="78" t="s">
        <v>54</v>
      </c>
      <c r="E1811" s="88" t="s">
        <v>1894</v>
      </c>
      <c r="F1811" s="78" t="s">
        <v>96</v>
      </c>
      <c r="G1811" s="88" t="s">
        <v>671</v>
      </c>
      <c r="H1811" s="15">
        <v>2405</v>
      </c>
      <c r="I1811" s="241" t="s">
        <v>44</v>
      </c>
      <c r="J1811" s="230"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3">
        <f>IF(ISBLANK(INDEX('Policy Characteristics'!F:F,MATCH($C1811,'Policy Characteristics'!$C:$C,0))),"",INDEX('Policy Characteristics'!F:F,MATCH($C1811,'Policy Characteristics'!$C:$C,0)))</f>
        <v>-0.9</v>
      </c>
      <c r="M1811" s="233">
        <f>IF(ISBLANK(INDEX('Policy Characteristics'!G:G,MATCH($C1811,'Policy Characteristics'!$C:$C,0))),"",INDEX('Policy Characteristics'!G:G,MATCH($C1811,'Policy Characteristics'!$C:$C,0)))</f>
        <v>0.9</v>
      </c>
      <c r="N1811" s="233">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28" t="str">
        <f>IF(ISBLANK(INDEX('Policy Characteristics'!B:B,MATCH($C1812,'Policy Characteristics'!$C:$C,0))),"",INDEX('Policy Characteristics'!B:B,MATCH($C1812,'Policy Characteristics'!$C:$C,0)))</f>
        <v>Fuel Taxes or Subsidies</v>
      </c>
      <c r="C1812" s="236" t="str">
        <f t="shared" si="55"/>
        <v>Additional Fuel Tax or Subsidy Rate by Fuel</v>
      </c>
      <c r="D1812" s="78" t="s">
        <v>55</v>
      </c>
      <c r="E1812" s="88" t="s">
        <v>1894</v>
      </c>
      <c r="F1812" s="78" t="s">
        <v>97</v>
      </c>
      <c r="G1812" s="88" t="s">
        <v>671</v>
      </c>
      <c r="H1812" s="15">
        <v>2406</v>
      </c>
      <c r="I1812" s="241" t="s">
        <v>44</v>
      </c>
      <c r="J1812" s="230"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3">
        <f>IF(ISBLANK(INDEX('Policy Characteristics'!F:F,MATCH($C1812,'Policy Characteristics'!$C:$C,0))),"",INDEX('Policy Characteristics'!F:F,MATCH($C1812,'Policy Characteristics'!$C:$C,0)))</f>
        <v>-0.9</v>
      </c>
      <c r="M1812" s="233">
        <f>IF(ISBLANK(INDEX('Policy Characteristics'!G:G,MATCH($C1812,'Policy Characteristics'!$C:$C,0))),"",INDEX('Policy Characteristics'!G:G,MATCH($C1812,'Policy Characteristics'!$C:$C,0)))</f>
        <v>0.9</v>
      </c>
      <c r="N1812" s="233">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28" t="str">
        <f>IF(ISBLANK(INDEX('Policy Characteristics'!B:B,MATCH($C1813,'Policy Characteristics'!$C:$C,0))),"",INDEX('Policy Characteristics'!B:B,MATCH($C1813,'Policy Characteristics'!$C:$C,0)))</f>
        <v>Fuel Taxes or Subsidies</v>
      </c>
      <c r="C1813" s="236" t="str">
        <f t="shared" si="55"/>
        <v>Additional Fuel Tax or Subsidy Rate by Fuel</v>
      </c>
      <c r="D1813" s="78" t="s">
        <v>56</v>
      </c>
      <c r="E1813" s="88" t="s">
        <v>1894</v>
      </c>
      <c r="F1813" s="78" t="s">
        <v>98</v>
      </c>
      <c r="G1813" s="88" t="s">
        <v>671</v>
      </c>
      <c r="H1813" s="15">
        <v>2407</v>
      </c>
      <c r="I1813" s="241" t="s">
        <v>44</v>
      </c>
      <c r="J1813" s="230"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3">
        <f>IF(ISBLANK(INDEX('Policy Characteristics'!F:F,MATCH($C1813,'Policy Characteristics'!$C:$C,0))),"",INDEX('Policy Characteristics'!F:F,MATCH($C1813,'Policy Characteristics'!$C:$C,0)))</f>
        <v>-0.9</v>
      </c>
      <c r="M1813" s="233">
        <f>IF(ISBLANK(INDEX('Policy Characteristics'!G:G,MATCH($C1813,'Policy Characteristics'!$C:$C,0))),"",INDEX('Policy Characteristics'!G:G,MATCH($C1813,'Policy Characteristics'!$C:$C,0)))</f>
        <v>0.9</v>
      </c>
      <c r="N1813" s="233">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28" t="str">
        <f>IF(ISBLANK(INDEX('Policy Characteristics'!B:B,MATCH($C1814,'Policy Characteristics'!$C:$C,0))),"",INDEX('Policy Characteristics'!B:B,MATCH($C1814,'Policy Characteristics'!$C:$C,0)))</f>
        <v>Fuel Taxes or Subsidies</v>
      </c>
      <c r="C1814" s="236" t="str">
        <f t="shared" si="55"/>
        <v>Additional Fuel Tax or Subsidy Rate by Fuel</v>
      </c>
      <c r="D1814" s="78" t="s">
        <v>716</v>
      </c>
      <c r="E1814" s="88" t="s">
        <v>1894</v>
      </c>
      <c r="F1814" s="78" t="s">
        <v>717</v>
      </c>
      <c r="G1814" s="88" t="s">
        <v>671</v>
      </c>
      <c r="H1814" s="15">
        <v>2408</v>
      </c>
      <c r="I1814" s="241" t="s">
        <v>44</v>
      </c>
      <c r="J1814" s="230"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3">
        <f>IF(ISBLANK(INDEX('Policy Characteristics'!F:F,MATCH($C1814,'Policy Characteristics'!$C:$C,0))),"",INDEX('Policy Characteristics'!F:F,MATCH($C1814,'Policy Characteristics'!$C:$C,0)))</f>
        <v>-0.9</v>
      </c>
      <c r="M1814" s="233">
        <f>IF(ISBLANK(INDEX('Policy Characteristics'!G:G,MATCH($C1814,'Policy Characteristics'!$C:$C,0))),"",INDEX('Policy Characteristics'!G:G,MATCH($C1814,'Policy Characteristics'!$C:$C,0)))</f>
        <v>0.9</v>
      </c>
      <c r="N1814" s="233">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28" t="str">
        <f>IF(ISBLANK(INDEX('Policy Characteristics'!B:B,MATCH($C1815,'Policy Characteristics'!$C:$C,0))),"",INDEX('Policy Characteristics'!B:B,MATCH($C1815,'Policy Characteristics'!$C:$C,0)))</f>
        <v>Fuel Taxes or Subsidies</v>
      </c>
      <c r="C1815" s="236" t="str">
        <f t="shared" si="55"/>
        <v>Additional Fuel Tax or Subsidy Rate by Fuel</v>
      </c>
      <c r="D1815" s="78" t="s">
        <v>75</v>
      </c>
      <c r="E1815" s="88" t="s">
        <v>1894</v>
      </c>
      <c r="F1815" s="78" t="s">
        <v>99</v>
      </c>
      <c r="G1815" s="88" t="s">
        <v>671</v>
      </c>
      <c r="H1815" s="15">
        <v>2409</v>
      </c>
      <c r="I1815" s="241" t="s">
        <v>44</v>
      </c>
      <c r="J1815" s="230"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3">
        <f>IF(ISBLANK(INDEX('Policy Characteristics'!F:F,MATCH($C1815,'Policy Characteristics'!$C:$C,0))),"",INDEX('Policy Characteristics'!F:F,MATCH($C1815,'Policy Characteristics'!$C:$C,0)))</f>
        <v>-0.9</v>
      </c>
      <c r="M1815" s="233">
        <f>IF(ISBLANK(INDEX('Policy Characteristics'!G:G,MATCH($C1815,'Policy Characteristics'!$C:$C,0))),"",INDEX('Policy Characteristics'!G:G,MATCH($C1815,'Policy Characteristics'!$C:$C,0)))</f>
        <v>0.9</v>
      </c>
      <c r="N1815" s="233">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28" t="str">
        <f>IF(ISBLANK(INDEX('Policy Characteristics'!B:B,MATCH($C1816,'Policy Characteristics'!$C:$C,0))),"",INDEX('Policy Characteristics'!B:B,MATCH($C1816,'Policy Characteristics'!$C:$C,0)))</f>
        <v>Fuel Taxes or Subsidies</v>
      </c>
      <c r="C1816" s="236" t="str">
        <f t="shared" si="55"/>
        <v>Additional Fuel Tax or Subsidy Rate by Fuel</v>
      </c>
      <c r="D1816" s="78" t="s">
        <v>440</v>
      </c>
      <c r="E1816" s="88" t="s">
        <v>1894</v>
      </c>
      <c r="F1816" s="78" t="s">
        <v>441</v>
      </c>
      <c r="G1816" s="88" t="s">
        <v>671</v>
      </c>
      <c r="H1816" s="15">
        <v>2410</v>
      </c>
      <c r="I1816" s="241" t="s">
        <v>44</v>
      </c>
      <c r="J1816" s="230"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3">
        <f>IF(ISBLANK(INDEX('Policy Characteristics'!F:F,MATCH($C1816,'Policy Characteristics'!$C:$C,0))),"",INDEX('Policy Characteristics'!F:F,MATCH($C1816,'Policy Characteristics'!$C:$C,0)))</f>
        <v>-0.9</v>
      </c>
      <c r="M1816" s="233">
        <f>IF(ISBLANK(INDEX('Policy Characteristics'!G:G,MATCH($C1816,'Policy Characteristics'!$C:$C,0))),"",INDEX('Policy Characteristics'!G:G,MATCH($C1816,'Policy Characteristics'!$C:$C,0)))</f>
        <v>0.9</v>
      </c>
      <c r="N1816" s="233">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28" t="str">
        <f>IF(ISBLANK(INDEX('Policy Characteristics'!B:B,MATCH($C1817,'Policy Characteristics'!$C:$C,0))),"",INDEX('Policy Characteristics'!B:B,MATCH($C1817,'Policy Characteristics'!$C:$C,0)))</f>
        <v>Fuel Taxes or Subsidies</v>
      </c>
      <c r="C1817" s="236" t="str">
        <f t="shared" si="55"/>
        <v>Additional Fuel Tax or Subsidy Rate by Fuel</v>
      </c>
      <c r="D1817" s="78" t="s">
        <v>708</v>
      </c>
      <c r="E1817" s="88" t="s">
        <v>1894</v>
      </c>
      <c r="F1817" s="78" t="s">
        <v>712</v>
      </c>
      <c r="G1817" s="88" t="s">
        <v>671</v>
      </c>
      <c r="H1817" s="15">
        <v>2411</v>
      </c>
      <c r="I1817" s="241" t="s">
        <v>44</v>
      </c>
      <c r="J1817" s="230"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3">
        <f>IF(ISBLANK(INDEX('Policy Characteristics'!F:F,MATCH($C1817,'Policy Characteristics'!$C:$C,0))),"",INDEX('Policy Characteristics'!F:F,MATCH($C1817,'Policy Characteristics'!$C:$C,0)))</f>
        <v>-0.9</v>
      </c>
      <c r="M1817" s="233">
        <f>IF(ISBLANK(INDEX('Policy Characteristics'!G:G,MATCH($C1817,'Policy Characteristics'!$C:$C,0))),"",INDEX('Policy Characteristics'!G:G,MATCH($C1817,'Policy Characteristics'!$C:$C,0)))</f>
        <v>0.9</v>
      </c>
      <c r="N1817" s="233">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28" t="str">
        <f>IF(ISBLANK(INDEX('Policy Characteristics'!B:B,MATCH($C1818,'Policy Characteristics'!$C:$C,0))),"",INDEX('Policy Characteristics'!B:B,MATCH($C1818,'Policy Characteristics'!$C:$C,0)))</f>
        <v>Fuel Taxes or Subsidies</v>
      </c>
      <c r="C1818" s="236" t="str">
        <f t="shared" si="55"/>
        <v>Additional Fuel Tax or Subsidy Rate by Fuel</v>
      </c>
      <c r="D1818" s="78" t="s">
        <v>718</v>
      </c>
      <c r="E1818" s="88" t="s">
        <v>1894</v>
      </c>
      <c r="F1818" s="78" t="s">
        <v>719</v>
      </c>
      <c r="G1818" s="88" t="s">
        <v>671</v>
      </c>
      <c r="H1818" s="15">
        <v>2412</v>
      </c>
      <c r="I1818" s="241" t="s">
        <v>44</v>
      </c>
      <c r="J1818" s="230"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3">
        <f>IF(ISBLANK(INDEX('Policy Characteristics'!F:F,MATCH($C1818,'Policy Characteristics'!$C:$C,0))),"",INDEX('Policy Characteristics'!F:F,MATCH($C1818,'Policy Characteristics'!$C:$C,0)))</f>
        <v>-0.9</v>
      </c>
      <c r="M1818" s="233">
        <f>IF(ISBLANK(INDEX('Policy Characteristics'!G:G,MATCH($C1818,'Policy Characteristics'!$C:$C,0))),"",INDEX('Policy Characteristics'!G:G,MATCH($C1818,'Policy Characteristics'!$C:$C,0)))</f>
        <v>0.9</v>
      </c>
      <c r="N1818" s="233">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28" t="str">
        <f>IF(ISBLANK(INDEX('Policy Characteristics'!B:B,MATCH($C1819,'Policy Characteristics'!$C:$C,0))),"",INDEX('Policy Characteristics'!B:B,MATCH($C1819,'Policy Characteristics'!$C:$C,0)))</f>
        <v>Fuel Taxes or Subsidies</v>
      </c>
      <c r="C1819" s="236" t="str">
        <f t="shared" si="55"/>
        <v>Additional Fuel Tax or Subsidy Rate by Fuel</v>
      </c>
      <c r="D1819" s="78" t="s">
        <v>709</v>
      </c>
      <c r="E1819" s="88" t="s">
        <v>1894</v>
      </c>
      <c r="F1819" s="78" t="s">
        <v>713</v>
      </c>
      <c r="G1819" s="88" t="s">
        <v>671</v>
      </c>
      <c r="H1819" s="15">
        <v>2413</v>
      </c>
      <c r="I1819" s="241" t="s">
        <v>44</v>
      </c>
      <c r="J1819" s="230"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3">
        <f>IF(ISBLANK(INDEX('Policy Characteristics'!F:F,MATCH($C1819,'Policy Characteristics'!$C:$C,0))),"",INDEX('Policy Characteristics'!F:F,MATCH($C1819,'Policy Characteristics'!$C:$C,0)))</f>
        <v>-0.9</v>
      </c>
      <c r="M1819" s="233">
        <f>IF(ISBLANK(INDEX('Policy Characteristics'!G:G,MATCH($C1819,'Policy Characteristics'!$C:$C,0))),"",INDEX('Policy Characteristics'!G:G,MATCH($C1819,'Policy Characteristics'!$C:$C,0)))</f>
        <v>0.9</v>
      </c>
      <c r="N1819" s="233">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28" t="str">
        <f>IF(ISBLANK(INDEX('Policy Characteristics'!B:B,MATCH($C1820,'Policy Characteristics'!$C:$C,0))),"",INDEX('Policy Characteristics'!B:B,MATCH($C1820,'Policy Characteristics'!$C:$C,0)))</f>
        <v>Fuel Taxes or Subsidies</v>
      </c>
      <c r="C1820" s="236" t="str">
        <f t="shared" si="55"/>
        <v>Additional Fuel Tax or Subsidy Rate by Fuel</v>
      </c>
      <c r="D1820" s="78" t="s">
        <v>710</v>
      </c>
      <c r="E1820" s="88" t="s">
        <v>1894</v>
      </c>
      <c r="F1820" s="78" t="s">
        <v>714</v>
      </c>
      <c r="G1820" s="88" t="s">
        <v>671</v>
      </c>
      <c r="H1820" s="15">
        <v>2414</v>
      </c>
      <c r="I1820" s="241" t="s">
        <v>44</v>
      </c>
      <c r="J1820" s="230"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3">
        <f>IF(ISBLANK(INDEX('Policy Characteristics'!F:F,MATCH($C1820,'Policy Characteristics'!$C:$C,0))),"",INDEX('Policy Characteristics'!F:F,MATCH($C1820,'Policy Characteristics'!$C:$C,0)))</f>
        <v>-0.9</v>
      </c>
      <c r="M1820" s="233">
        <f>IF(ISBLANK(INDEX('Policy Characteristics'!G:G,MATCH($C1820,'Policy Characteristics'!$C:$C,0))),"",INDEX('Policy Characteristics'!G:G,MATCH($C1820,'Policy Characteristics'!$C:$C,0)))</f>
        <v>0.9</v>
      </c>
      <c r="N1820" s="233">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28" t="str">
        <f>IF(ISBLANK(INDEX('Policy Characteristics'!B:B,MATCH($C1821,'Policy Characteristics'!$C:$C,0))),"",INDEX('Policy Characteristics'!B:B,MATCH($C1821,'Policy Characteristics'!$C:$C,0)))</f>
        <v>Fuel Taxes or Subsidies</v>
      </c>
      <c r="C1821" s="236" t="str">
        <f t="shared" si="55"/>
        <v>Additional Fuel Tax or Subsidy Rate by Fuel</v>
      </c>
      <c r="D1821" s="78" t="s">
        <v>711</v>
      </c>
      <c r="E1821" s="88" t="s">
        <v>1894</v>
      </c>
      <c r="F1821" s="78" t="s">
        <v>715</v>
      </c>
      <c r="G1821" s="88" t="s">
        <v>671</v>
      </c>
      <c r="H1821" s="15">
        <v>2415</v>
      </c>
      <c r="I1821" s="241" t="s">
        <v>44</v>
      </c>
      <c r="J1821" s="230"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3">
        <f>IF(ISBLANK(INDEX('Policy Characteristics'!F:F,MATCH($C1821,'Policy Characteristics'!$C:$C,0))),"",INDEX('Policy Characteristics'!F:F,MATCH($C1821,'Policy Characteristics'!$C:$C,0)))</f>
        <v>-0.9</v>
      </c>
      <c r="M1821" s="233">
        <f>IF(ISBLANK(INDEX('Policy Characteristics'!G:G,MATCH($C1821,'Policy Characteristics'!$C:$C,0))),"",INDEX('Policy Characteristics'!G:G,MATCH($C1821,'Policy Characteristics'!$C:$C,0)))</f>
        <v>0.9</v>
      </c>
      <c r="N1821" s="233">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28" t="str">
        <f>IF(ISBLANK(INDEX('Policy Characteristics'!B:B,MATCH($C1822,'Policy Characteristics'!$C:$C,0))),"",INDEX('Policy Characteristics'!B:B,MATCH($C1822,'Policy Characteristics'!$C:$C,0)))</f>
        <v>Fuel Taxes or Subsidies</v>
      </c>
      <c r="C1822" s="236" t="str">
        <f t="shared" si="55"/>
        <v>Additional Fuel Tax or Subsidy Rate by Fuel</v>
      </c>
      <c r="D1822" s="88" t="s">
        <v>52</v>
      </c>
      <c r="E1822" s="88" t="s">
        <v>1895</v>
      </c>
      <c r="F1822" s="88" t="s">
        <v>93</v>
      </c>
      <c r="G1822" s="88" t="s">
        <v>1033</v>
      </c>
      <c r="H1822" s="15">
        <v>2416</v>
      </c>
      <c r="I1822" s="241" t="s">
        <v>43</v>
      </c>
      <c r="J1822" s="230"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3">
        <f>IF(ISBLANK(INDEX('Policy Characteristics'!F:F,MATCH($C1822,'Policy Characteristics'!$C:$C,0))),"",INDEX('Policy Characteristics'!F:F,MATCH($C1822,'Policy Characteristics'!$C:$C,0)))</f>
        <v>-0.9</v>
      </c>
      <c r="M1822" s="233">
        <f>IF(ISBLANK(INDEX('Policy Characteristics'!G:G,MATCH($C1822,'Policy Characteristics'!$C:$C,0))),"",INDEX('Policy Characteristics'!G:G,MATCH($C1822,'Policy Characteristics'!$C:$C,0)))</f>
        <v>0.9</v>
      </c>
      <c r="N1822" s="233">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28" t="str">
        <f>IF(ISBLANK(INDEX('Policy Characteristics'!B:B,MATCH($C1823,'Policy Characteristics'!$C:$C,0))),"",INDEX('Policy Characteristics'!B:B,MATCH($C1823,'Policy Characteristics'!$C:$C,0)))</f>
        <v>Fuel Taxes or Subsidies</v>
      </c>
      <c r="C1823" s="236" t="str">
        <f t="shared" si="55"/>
        <v>Additional Fuel Tax or Subsidy Rate by Fuel</v>
      </c>
      <c r="D1823" s="78" t="s">
        <v>447</v>
      </c>
      <c r="E1823" s="88" t="s">
        <v>1895</v>
      </c>
      <c r="F1823" s="78" t="s">
        <v>444</v>
      </c>
      <c r="G1823" s="88" t="s">
        <v>1033</v>
      </c>
      <c r="H1823" s="15">
        <v>2417</v>
      </c>
      <c r="I1823" s="229" t="s">
        <v>44</v>
      </c>
      <c r="J1823" s="230"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3">
        <f>IF(ISBLANK(INDEX('Policy Characteristics'!F:F,MATCH($C1823,'Policy Characteristics'!$C:$C,0))),"",INDEX('Policy Characteristics'!F:F,MATCH($C1823,'Policy Characteristics'!$C:$C,0)))</f>
        <v>-0.9</v>
      </c>
      <c r="M1823" s="233">
        <f>IF(ISBLANK(INDEX('Policy Characteristics'!G:G,MATCH($C1823,'Policy Characteristics'!$C:$C,0))),"",INDEX('Policy Characteristics'!G:G,MATCH($C1823,'Policy Characteristics'!$C:$C,0)))</f>
        <v>0.9</v>
      </c>
      <c r="N1823" s="233">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28" t="str">
        <f>IF(ISBLANK(INDEX('Policy Characteristics'!B:B,MATCH($C1824,'Policy Characteristics'!$C:$C,0))),"",INDEX('Policy Characteristics'!B:B,MATCH($C1824,'Policy Characteristics'!$C:$C,0)))</f>
        <v>Fuel Taxes or Subsidies</v>
      </c>
      <c r="C1824" s="236" t="str">
        <f t="shared" si="55"/>
        <v>Additional Fuel Tax or Subsidy Rate by Fuel</v>
      </c>
      <c r="D1824" s="78" t="s">
        <v>46</v>
      </c>
      <c r="E1824" s="88" t="s">
        <v>1895</v>
      </c>
      <c r="F1824" s="78" t="s">
        <v>87</v>
      </c>
      <c r="G1824" s="88" t="s">
        <v>1033</v>
      </c>
      <c r="H1824" s="15">
        <v>2418</v>
      </c>
      <c r="I1824" s="229" t="s">
        <v>44</v>
      </c>
      <c r="J1824" s="230"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3">
        <f>IF(ISBLANK(INDEX('Policy Characteristics'!F:F,MATCH($C1824,'Policy Characteristics'!$C:$C,0))),"",INDEX('Policy Characteristics'!F:F,MATCH($C1824,'Policy Characteristics'!$C:$C,0)))</f>
        <v>-0.9</v>
      </c>
      <c r="M1824" s="233">
        <f>IF(ISBLANK(INDEX('Policy Characteristics'!G:G,MATCH($C1824,'Policy Characteristics'!$C:$C,0))),"",INDEX('Policy Characteristics'!G:G,MATCH($C1824,'Policy Characteristics'!$C:$C,0)))</f>
        <v>0.9</v>
      </c>
      <c r="N1824" s="233">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28" t="str">
        <f>IF(ISBLANK(INDEX('Policy Characteristics'!B:B,MATCH($C1825,'Policy Characteristics'!$C:$C,0))),"",INDEX('Policy Characteristics'!B:B,MATCH($C1825,'Policy Characteristics'!$C:$C,0)))</f>
        <v>Fuel Taxes or Subsidies</v>
      </c>
      <c r="C1825" s="236" t="str">
        <f t="shared" si="55"/>
        <v>Additional Fuel Tax or Subsidy Rate by Fuel</v>
      </c>
      <c r="D1825" s="78" t="s">
        <v>47</v>
      </c>
      <c r="E1825" s="88" t="s">
        <v>1895</v>
      </c>
      <c r="F1825" s="78" t="s">
        <v>88</v>
      </c>
      <c r="G1825" s="88" t="s">
        <v>1033</v>
      </c>
      <c r="H1825" s="15">
        <v>2419</v>
      </c>
      <c r="I1825" s="229" t="s">
        <v>44</v>
      </c>
      <c r="J1825" s="230"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3">
        <f>IF(ISBLANK(INDEX('Policy Characteristics'!F:F,MATCH($C1825,'Policy Characteristics'!$C:$C,0))),"",INDEX('Policy Characteristics'!F:F,MATCH($C1825,'Policy Characteristics'!$C:$C,0)))</f>
        <v>-0.9</v>
      </c>
      <c r="M1825" s="233">
        <f>IF(ISBLANK(INDEX('Policy Characteristics'!G:G,MATCH($C1825,'Policy Characteristics'!$C:$C,0))),"",INDEX('Policy Characteristics'!G:G,MATCH($C1825,'Policy Characteristics'!$C:$C,0)))</f>
        <v>0.9</v>
      </c>
      <c r="N1825" s="233">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28" t="str">
        <f>IF(ISBLANK(INDEX('Policy Characteristics'!B:B,MATCH($C1826,'Policy Characteristics'!$C:$C,0))),"",INDEX('Policy Characteristics'!B:B,MATCH($C1826,'Policy Characteristics'!$C:$C,0)))</f>
        <v>Fuel Taxes or Subsidies</v>
      </c>
      <c r="C1826" s="236" t="str">
        <f t="shared" si="55"/>
        <v>Additional Fuel Tax or Subsidy Rate by Fuel</v>
      </c>
      <c r="D1826" s="78" t="s">
        <v>51</v>
      </c>
      <c r="E1826" s="88" t="s">
        <v>1895</v>
      </c>
      <c r="F1826" s="78" t="s">
        <v>92</v>
      </c>
      <c r="G1826" s="88" t="s">
        <v>1033</v>
      </c>
      <c r="H1826" s="15">
        <v>2420</v>
      </c>
      <c r="I1826" s="229" t="s">
        <v>44</v>
      </c>
      <c r="J1826" s="230"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3">
        <f>IF(ISBLANK(INDEX('Policy Characteristics'!F:F,MATCH($C1826,'Policy Characteristics'!$C:$C,0))),"",INDEX('Policy Characteristics'!F:F,MATCH($C1826,'Policy Characteristics'!$C:$C,0)))</f>
        <v>-0.9</v>
      </c>
      <c r="M1826" s="233">
        <f>IF(ISBLANK(INDEX('Policy Characteristics'!G:G,MATCH($C1826,'Policy Characteristics'!$C:$C,0))),"",INDEX('Policy Characteristics'!G:G,MATCH($C1826,'Policy Characteristics'!$C:$C,0)))</f>
        <v>0.9</v>
      </c>
      <c r="N1826" s="233">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28" t="str">
        <f>IF(ISBLANK(INDEX('Policy Characteristics'!B:B,MATCH($C1827,'Policy Characteristics'!$C:$C,0))),"",INDEX('Policy Characteristics'!B:B,MATCH($C1827,'Policy Characteristics'!$C:$C,0)))</f>
        <v>Fuel Taxes or Subsidies</v>
      </c>
      <c r="C1827" s="236" t="str">
        <f t="shared" si="55"/>
        <v>Additional Fuel Tax or Subsidy Rate by Fuel</v>
      </c>
      <c r="D1827" s="78" t="s">
        <v>53</v>
      </c>
      <c r="E1827" s="88" t="s">
        <v>1895</v>
      </c>
      <c r="F1827" s="78" t="s">
        <v>95</v>
      </c>
      <c r="G1827" s="88" t="s">
        <v>1033</v>
      </c>
      <c r="H1827" s="15">
        <v>2421</v>
      </c>
      <c r="I1827" s="229" t="s">
        <v>44</v>
      </c>
      <c r="J1827" s="230"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3">
        <f>IF(ISBLANK(INDEX('Policy Characteristics'!F:F,MATCH($C1827,'Policy Characteristics'!$C:$C,0))),"",INDEX('Policy Characteristics'!F:F,MATCH($C1827,'Policy Characteristics'!$C:$C,0)))</f>
        <v>-0.9</v>
      </c>
      <c r="M1827" s="233">
        <f>IF(ISBLANK(INDEX('Policy Characteristics'!G:G,MATCH($C1827,'Policy Characteristics'!$C:$C,0))),"",INDEX('Policy Characteristics'!G:G,MATCH($C1827,'Policy Characteristics'!$C:$C,0)))</f>
        <v>0.9</v>
      </c>
      <c r="N1827" s="233">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28" t="str">
        <f>IF(ISBLANK(INDEX('Policy Characteristics'!B:B,MATCH($C1828,'Policy Characteristics'!$C:$C,0))),"",INDEX('Policy Characteristics'!B:B,MATCH($C1828,'Policy Characteristics'!$C:$C,0)))</f>
        <v>Fuel Taxes or Subsidies</v>
      </c>
      <c r="C1828" s="236" t="str">
        <f t="shared" si="55"/>
        <v>Additional Fuel Tax or Subsidy Rate by Fuel</v>
      </c>
      <c r="D1828" s="78" t="s">
        <v>54</v>
      </c>
      <c r="E1828" s="88" t="s">
        <v>1895</v>
      </c>
      <c r="F1828" s="78" t="s">
        <v>96</v>
      </c>
      <c r="G1828" s="88" t="s">
        <v>1033</v>
      </c>
      <c r="H1828" s="15">
        <v>2422</v>
      </c>
      <c r="I1828" s="229" t="s">
        <v>44</v>
      </c>
      <c r="J1828" s="230"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3">
        <f>IF(ISBLANK(INDEX('Policy Characteristics'!F:F,MATCH($C1828,'Policy Characteristics'!$C:$C,0))),"",INDEX('Policy Characteristics'!F:F,MATCH($C1828,'Policy Characteristics'!$C:$C,0)))</f>
        <v>-0.9</v>
      </c>
      <c r="M1828" s="233">
        <f>IF(ISBLANK(INDEX('Policy Characteristics'!G:G,MATCH($C1828,'Policy Characteristics'!$C:$C,0))),"",INDEX('Policy Characteristics'!G:G,MATCH($C1828,'Policy Characteristics'!$C:$C,0)))</f>
        <v>0.9</v>
      </c>
      <c r="N1828" s="233">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28" t="str">
        <f>IF(ISBLANK(INDEX('Policy Characteristics'!B:B,MATCH($C1829,'Policy Characteristics'!$C:$C,0))),"",INDEX('Policy Characteristics'!B:B,MATCH($C1829,'Policy Characteristics'!$C:$C,0)))</f>
        <v>Fuel Taxes or Subsidies</v>
      </c>
      <c r="C1829" s="236" t="str">
        <f t="shared" si="55"/>
        <v>Additional Fuel Tax or Subsidy Rate by Fuel</v>
      </c>
      <c r="D1829" s="78" t="s">
        <v>55</v>
      </c>
      <c r="E1829" s="88" t="s">
        <v>1895</v>
      </c>
      <c r="F1829" s="78" t="s">
        <v>97</v>
      </c>
      <c r="G1829" s="88" t="s">
        <v>1033</v>
      </c>
      <c r="H1829" s="15">
        <v>2423</v>
      </c>
      <c r="I1829" s="229" t="s">
        <v>44</v>
      </c>
      <c r="J1829" s="230"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3">
        <f>IF(ISBLANK(INDEX('Policy Characteristics'!F:F,MATCH($C1829,'Policy Characteristics'!$C:$C,0))),"",INDEX('Policy Characteristics'!F:F,MATCH($C1829,'Policy Characteristics'!$C:$C,0)))</f>
        <v>-0.9</v>
      </c>
      <c r="M1829" s="233">
        <f>IF(ISBLANK(INDEX('Policy Characteristics'!G:G,MATCH($C1829,'Policy Characteristics'!$C:$C,0))),"",INDEX('Policy Characteristics'!G:G,MATCH($C1829,'Policy Characteristics'!$C:$C,0)))</f>
        <v>0.9</v>
      </c>
      <c r="N1829" s="233">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28" t="str">
        <f>IF(ISBLANK(INDEX('Policy Characteristics'!B:B,MATCH($C1830,'Policy Characteristics'!$C:$C,0))),"",INDEX('Policy Characteristics'!B:B,MATCH($C1830,'Policy Characteristics'!$C:$C,0)))</f>
        <v>Fuel Taxes or Subsidies</v>
      </c>
      <c r="C1830" s="236" t="str">
        <f t="shared" si="55"/>
        <v>Additional Fuel Tax or Subsidy Rate by Fuel</v>
      </c>
      <c r="D1830" s="78" t="s">
        <v>56</v>
      </c>
      <c r="E1830" s="88" t="s">
        <v>1895</v>
      </c>
      <c r="F1830" s="78" t="s">
        <v>98</v>
      </c>
      <c r="G1830" s="88" t="s">
        <v>1033</v>
      </c>
      <c r="H1830" s="15">
        <v>2424</v>
      </c>
      <c r="I1830" s="229" t="s">
        <v>44</v>
      </c>
      <c r="J1830" s="230"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3">
        <f>IF(ISBLANK(INDEX('Policy Characteristics'!F:F,MATCH($C1830,'Policy Characteristics'!$C:$C,0))),"",INDEX('Policy Characteristics'!F:F,MATCH($C1830,'Policy Characteristics'!$C:$C,0)))</f>
        <v>-0.9</v>
      </c>
      <c r="M1830" s="233">
        <f>IF(ISBLANK(INDEX('Policy Characteristics'!G:G,MATCH($C1830,'Policy Characteristics'!$C:$C,0))),"",INDEX('Policy Characteristics'!G:G,MATCH($C1830,'Policy Characteristics'!$C:$C,0)))</f>
        <v>0.9</v>
      </c>
      <c r="N1830" s="233">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28" t="str">
        <f>IF(ISBLANK(INDEX('Policy Characteristics'!B:B,MATCH($C1831,'Policy Characteristics'!$C:$C,0))),"",INDEX('Policy Characteristics'!B:B,MATCH($C1831,'Policy Characteristics'!$C:$C,0)))</f>
        <v>Fuel Taxes or Subsidies</v>
      </c>
      <c r="C1831" s="236" t="str">
        <f t="shared" si="55"/>
        <v>Additional Fuel Tax or Subsidy Rate by Fuel</v>
      </c>
      <c r="D1831" s="78" t="s">
        <v>716</v>
      </c>
      <c r="E1831" s="88" t="s">
        <v>1895</v>
      </c>
      <c r="F1831" s="78" t="s">
        <v>717</v>
      </c>
      <c r="G1831" s="88" t="s">
        <v>1033</v>
      </c>
      <c r="H1831" s="15">
        <v>2425</v>
      </c>
      <c r="I1831" s="229" t="s">
        <v>44</v>
      </c>
      <c r="J1831" s="230"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3">
        <f>IF(ISBLANK(INDEX('Policy Characteristics'!F:F,MATCH($C1831,'Policy Characteristics'!$C:$C,0))),"",INDEX('Policy Characteristics'!F:F,MATCH($C1831,'Policy Characteristics'!$C:$C,0)))</f>
        <v>-0.9</v>
      </c>
      <c r="M1831" s="233">
        <f>IF(ISBLANK(INDEX('Policy Characteristics'!G:G,MATCH($C1831,'Policy Characteristics'!$C:$C,0))),"",INDEX('Policy Characteristics'!G:G,MATCH($C1831,'Policy Characteristics'!$C:$C,0)))</f>
        <v>0.9</v>
      </c>
      <c r="N1831" s="233">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28" t="str">
        <f>IF(ISBLANK(INDEX('Policy Characteristics'!B:B,MATCH($C1832,'Policy Characteristics'!$C:$C,0))),"",INDEX('Policy Characteristics'!B:B,MATCH($C1832,'Policy Characteristics'!$C:$C,0)))</f>
        <v>Fuel Taxes or Subsidies</v>
      </c>
      <c r="C1832" s="236" t="str">
        <f t="shared" ref="C1832:C1838" si="56">C$1703</f>
        <v>Additional Fuel Tax or Subsidy Rate by Fuel</v>
      </c>
      <c r="D1832" s="78" t="s">
        <v>75</v>
      </c>
      <c r="E1832" s="88" t="s">
        <v>1895</v>
      </c>
      <c r="F1832" s="78" t="s">
        <v>99</v>
      </c>
      <c r="G1832" s="88" t="s">
        <v>1033</v>
      </c>
      <c r="H1832" s="15">
        <v>2426</v>
      </c>
      <c r="I1832" s="229" t="s">
        <v>44</v>
      </c>
      <c r="J1832" s="230"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3">
        <f>IF(ISBLANK(INDEX('Policy Characteristics'!F:F,MATCH($C1832,'Policy Characteristics'!$C:$C,0))),"",INDEX('Policy Characteristics'!F:F,MATCH($C1832,'Policy Characteristics'!$C:$C,0)))</f>
        <v>-0.9</v>
      </c>
      <c r="M1832" s="233">
        <f>IF(ISBLANK(INDEX('Policy Characteristics'!G:G,MATCH($C1832,'Policy Characteristics'!$C:$C,0))),"",INDEX('Policy Characteristics'!G:G,MATCH($C1832,'Policy Characteristics'!$C:$C,0)))</f>
        <v>0.9</v>
      </c>
      <c r="N1832" s="233">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28" t="str">
        <f>IF(ISBLANK(INDEX('Policy Characteristics'!B:B,MATCH($C1833,'Policy Characteristics'!$C:$C,0))),"",INDEX('Policy Characteristics'!B:B,MATCH($C1833,'Policy Characteristics'!$C:$C,0)))</f>
        <v>Fuel Taxes or Subsidies</v>
      </c>
      <c r="C1833" s="236" t="str">
        <f t="shared" si="56"/>
        <v>Additional Fuel Tax or Subsidy Rate by Fuel</v>
      </c>
      <c r="D1833" s="78" t="s">
        <v>440</v>
      </c>
      <c r="E1833" s="88" t="s">
        <v>1895</v>
      </c>
      <c r="F1833" s="78" t="s">
        <v>441</v>
      </c>
      <c r="G1833" s="88" t="s">
        <v>1033</v>
      </c>
      <c r="H1833" s="15">
        <v>2427</v>
      </c>
      <c r="I1833" s="229" t="s">
        <v>44</v>
      </c>
      <c r="J1833" s="230"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3">
        <f>IF(ISBLANK(INDEX('Policy Characteristics'!F:F,MATCH($C1833,'Policy Characteristics'!$C:$C,0))),"",INDEX('Policy Characteristics'!F:F,MATCH($C1833,'Policy Characteristics'!$C:$C,0)))</f>
        <v>-0.9</v>
      </c>
      <c r="M1833" s="233">
        <f>IF(ISBLANK(INDEX('Policy Characteristics'!G:G,MATCH($C1833,'Policy Characteristics'!$C:$C,0))),"",INDEX('Policy Characteristics'!G:G,MATCH($C1833,'Policy Characteristics'!$C:$C,0)))</f>
        <v>0.9</v>
      </c>
      <c r="N1833" s="233">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28" t="str">
        <f>IF(ISBLANK(INDEX('Policy Characteristics'!B:B,MATCH($C1834,'Policy Characteristics'!$C:$C,0))),"",INDEX('Policy Characteristics'!B:B,MATCH($C1834,'Policy Characteristics'!$C:$C,0)))</f>
        <v>Fuel Taxes or Subsidies</v>
      </c>
      <c r="C1834" s="236" t="str">
        <f t="shared" si="56"/>
        <v>Additional Fuel Tax or Subsidy Rate by Fuel</v>
      </c>
      <c r="D1834" s="78" t="s">
        <v>708</v>
      </c>
      <c r="E1834" s="88" t="s">
        <v>1895</v>
      </c>
      <c r="F1834" s="78" t="s">
        <v>712</v>
      </c>
      <c r="G1834" s="88" t="s">
        <v>1033</v>
      </c>
      <c r="H1834" s="15">
        <v>2428</v>
      </c>
      <c r="I1834" s="229" t="s">
        <v>44</v>
      </c>
      <c r="J1834" s="230"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3">
        <f>IF(ISBLANK(INDEX('Policy Characteristics'!F:F,MATCH($C1834,'Policy Characteristics'!$C:$C,0))),"",INDEX('Policy Characteristics'!F:F,MATCH($C1834,'Policy Characteristics'!$C:$C,0)))</f>
        <v>-0.9</v>
      </c>
      <c r="M1834" s="233">
        <f>IF(ISBLANK(INDEX('Policy Characteristics'!G:G,MATCH($C1834,'Policy Characteristics'!$C:$C,0))),"",INDEX('Policy Characteristics'!G:G,MATCH($C1834,'Policy Characteristics'!$C:$C,0)))</f>
        <v>0.9</v>
      </c>
      <c r="N1834" s="233">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28" t="str">
        <f>IF(ISBLANK(INDEX('Policy Characteristics'!B:B,MATCH($C1835,'Policy Characteristics'!$C:$C,0))),"",INDEX('Policy Characteristics'!B:B,MATCH($C1835,'Policy Characteristics'!$C:$C,0)))</f>
        <v>Fuel Taxes or Subsidies</v>
      </c>
      <c r="C1835" s="236" t="str">
        <f t="shared" si="56"/>
        <v>Additional Fuel Tax or Subsidy Rate by Fuel</v>
      </c>
      <c r="D1835" s="78" t="s">
        <v>718</v>
      </c>
      <c r="E1835" s="88" t="s">
        <v>1895</v>
      </c>
      <c r="F1835" s="78" t="s">
        <v>719</v>
      </c>
      <c r="G1835" s="88" t="s">
        <v>1033</v>
      </c>
      <c r="H1835" s="15">
        <v>2429</v>
      </c>
      <c r="I1835" s="229" t="s">
        <v>44</v>
      </c>
      <c r="J1835" s="230"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3">
        <f>IF(ISBLANK(INDEX('Policy Characteristics'!F:F,MATCH($C1835,'Policy Characteristics'!$C:$C,0))),"",INDEX('Policy Characteristics'!F:F,MATCH($C1835,'Policy Characteristics'!$C:$C,0)))</f>
        <v>-0.9</v>
      </c>
      <c r="M1835" s="233">
        <f>IF(ISBLANK(INDEX('Policy Characteristics'!G:G,MATCH($C1835,'Policy Characteristics'!$C:$C,0))),"",INDEX('Policy Characteristics'!G:G,MATCH($C1835,'Policy Characteristics'!$C:$C,0)))</f>
        <v>0.9</v>
      </c>
      <c r="N1835" s="233">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28" t="str">
        <f>IF(ISBLANK(INDEX('Policy Characteristics'!B:B,MATCH($C1836,'Policy Characteristics'!$C:$C,0))),"",INDEX('Policy Characteristics'!B:B,MATCH($C1836,'Policy Characteristics'!$C:$C,0)))</f>
        <v>Fuel Taxes or Subsidies</v>
      </c>
      <c r="C1836" s="236" t="str">
        <f t="shared" si="56"/>
        <v>Additional Fuel Tax or Subsidy Rate by Fuel</v>
      </c>
      <c r="D1836" s="78" t="s">
        <v>709</v>
      </c>
      <c r="E1836" s="88" t="s">
        <v>1895</v>
      </c>
      <c r="F1836" s="78" t="s">
        <v>713</v>
      </c>
      <c r="G1836" s="88" t="s">
        <v>1033</v>
      </c>
      <c r="H1836" s="15">
        <v>2430</v>
      </c>
      <c r="I1836" s="229" t="s">
        <v>44</v>
      </c>
      <c r="J1836" s="230"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3">
        <f>IF(ISBLANK(INDEX('Policy Characteristics'!F:F,MATCH($C1836,'Policy Characteristics'!$C:$C,0))),"",INDEX('Policy Characteristics'!F:F,MATCH($C1836,'Policy Characteristics'!$C:$C,0)))</f>
        <v>-0.9</v>
      </c>
      <c r="M1836" s="233">
        <f>IF(ISBLANK(INDEX('Policy Characteristics'!G:G,MATCH($C1836,'Policy Characteristics'!$C:$C,0))),"",INDEX('Policy Characteristics'!G:G,MATCH($C1836,'Policy Characteristics'!$C:$C,0)))</f>
        <v>0.9</v>
      </c>
      <c r="N1836" s="233">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28" t="str">
        <f>IF(ISBLANK(INDEX('Policy Characteristics'!B:B,MATCH($C1837,'Policy Characteristics'!$C:$C,0))),"",INDEX('Policy Characteristics'!B:B,MATCH($C1837,'Policy Characteristics'!$C:$C,0)))</f>
        <v>Fuel Taxes or Subsidies</v>
      </c>
      <c r="C1837" s="236" t="str">
        <f t="shared" si="56"/>
        <v>Additional Fuel Tax or Subsidy Rate by Fuel</v>
      </c>
      <c r="D1837" s="78" t="s">
        <v>710</v>
      </c>
      <c r="E1837" s="88" t="s">
        <v>1895</v>
      </c>
      <c r="F1837" s="78" t="s">
        <v>714</v>
      </c>
      <c r="G1837" s="88" t="s">
        <v>1033</v>
      </c>
      <c r="H1837" s="15">
        <v>2431</v>
      </c>
      <c r="I1837" s="229" t="s">
        <v>44</v>
      </c>
      <c r="J1837" s="230"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3">
        <f>IF(ISBLANK(INDEX('Policy Characteristics'!F:F,MATCH($C1837,'Policy Characteristics'!$C:$C,0))),"",INDEX('Policy Characteristics'!F:F,MATCH($C1837,'Policy Characteristics'!$C:$C,0)))</f>
        <v>-0.9</v>
      </c>
      <c r="M1837" s="233">
        <f>IF(ISBLANK(INDEX('Policy Characteristics'!G:G,MATCH($C1837,'Policy Characteristics'!$C:$C,0))),"",INDEX('Policy Characteristics'!G:G,MATCH($C1837,'Policy Characteristics'!$C:$C,0)))</f>
        <v>0.9</v>
      </c>
      <c r="N1837" s="233">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28" t="str">
        <f>IF(ISBLANK(INDEX('Policy Characteristics'!B:B,MATCH($C1838,'Policy Characteristics'!$C:$C,0))),"",INDEX('Policy Characteristics'!B:B,MATCH($C1838,'Policy Characteristics'!$C:$C,0)))</f>
        <v>Fuel Taxes or Subsidies</v>
      </c>
      <c r="C1838" s="236" t="str">
        <f t="shared" si="56"/>
        <v>Additional Fuel Tax or Subsidy Rate by Fuel</v>
      </c>
      <c r="D1838" s="78" t="s">
        <v>711</v>
      </c>
      <c r="E1838" s="88" t="s">
        <v>1895</v>
      </c>
      <c r="F1838" s="78" t="s">
        <v>715</v>
      </c>
      <c r="G1838" s="88" t="s">
        <v>1033</v>
      </c>
      <c r="H1838" s="15">
        <v>2432</v>
      </c>
      <c r="I1838" s="229" t="s">
        <v>44</v>
      </c>
      <c r="J1838" s="230"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3">
        <f>IF(ISBLANK(INDEX('Policy Characteristics'!F:F,MATCH($C1838,'Policy Characteristics'!$C:$C,0))),"",INDEX('Policy Characteristics'!F:F,MATCH($C1838,'Policy Characteristics'!$C:$C,0)))</f>
        <v>-0.9</v>
      </c>
      <c r="M1838" s="233">
        <f>IF(ISBLANK(INDEX('Policy Characteristics'!G:G,MATCH($C1838,'Policy Characteristics'!$C:$C,0))),"",INDEX('Policy Characteristics'!G:G,MATCH($C1838,'Policy Characteristics'!$C:$C,0)))</f>
        <v>0.9</v>
      </c>
      <c r="N1838" s="233">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28" t="str">
        <f>IF(ISBLANK(INDEX('Policy Characteristics'!B:B,MATCH($C1839,'Policy Characteristics'!$C:$C,0))),"",INDEX('Policy Characteristics'!B:B,MATCH($C1839,'Policy Characteristics'!$C:$C,0)))</f>
        <v>Non BAU Carbon Tax Vehicle Qualification</v>
      </c>
      <c r="C1839" t="s">
        <v>1855</v>
      </c>
      <c r="H1839" s="15">
        <v>2286</v>
      </c>
      <c r="I1839" s="232" t="s">
        <v>43</v>
      </c>
      <c r="J1839" s="230"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34">
        <f>IF(ISBLANK(INDEX('Policy Characteristics'!F:F,MATCH($C1839,'Policy Characteristics'!$C:$C,0))),"",INDEX('Policy Characteristics'!F:F,MATCH($C1839,'Policy Characteristics'!$C:$C,0)))</f>
        <v>0</v>
      </c>
      <c r="M1839" s="234">
        <f>IF(ISBLANK(INDEX('Policy Characteristics'!G:G,MATCH($C1839,'Policy Characteristics'!$C:$C,0))),"",INDEX('Policy Characteristics'!G:G,MATCH($C1839,'Policy Characteristics'!$C:$C,0)))</f>
        <v>1</v>
      </c>
      <c r="N1839" s="234">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28" t="str">
        <f>IF(ISBLANK(INDEX('Policy Characteristics'!B:B,MATCH($C1840,'Policy Characteristics'!$C:$C,0))),"",INDEX('Policy Characteristics'!B:B,MATCH($C1840,'Policy Characteristics'!$C:$C,0)))</f>
        <v>Non BAU Carbon Tax Industry Qualification</v>
      </c>
      <c r="C1840" t="s">
        <v>1856</v>
      </c>
      <c r="H1840" s="15">
        <v>2287</v>
      </c>
      <c r="I1840" s="232" t="s">
        <v>43</v>
      </c>
      <c r="J1840" s="230"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34">
        <f>IF(ISBLANK(INDEX('Policy Characteristics'!F:F,MATCH($C1840,'Policy Characteristics'!$C:$C,0))),"",INDEX('Policy Characteristics'!F:F,MATCH($C1840,'Policy Characteristics'!$C:$C,0)))</f>
        <v>0</v>
      </c>
      <c r="M1840" s="234">
        <f>IF(ISBLANK(INDEX('Policy Characteristics'!G:G,MATCH($C1840,'Policy Characteristics'!$C:$C,0))),"",INDEX('Policy Characteristics'!G:G,MATCH($C1840,'Policy Characteristics'!$C:$C,0)))</f>
        <v>1</v>
      </c>
      <c r="N1840" s="234">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28" t="str">
        <f>IF(ISBLANK(INDEX('Policy Characteristics'!B:B,MATCH($C1841,'Policy Characteristics'!$C:$C,0))),"",INDEX('Policy Characteristics'!B:B,MATCH($C1841,'Policy Characteristics'!$C:$C,0)))</f>
        <v>Non BAU CBAM Industry Qualification</v>
      </c>
      <c r="C1841" t="s">
        <v>1857</v>
      </c>
      <c r="H1841" s="15">
        <v>2288</v>
      </c>
      <c r="I1841" s="232" t="s">
        <v>43</v>
      </c>
      <c r="J1841" s="230"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34">
        <f>IF(ISBLANK(INDEX('Policy Characteristics'!F:F,MATCH($C1841,'Policy Characteristics'!$C:$C,0))),"",INDEX('Policy Characteristics'!F:F,MATCH($C1841,'Policy Characteristics'!$C:$C,0)))</f>
        <v>0</v>
      </c>
      <c r="M1841" s="234">
        <f>IF(ISBLANK(INDEX('Policy Characteristics'!G:G,MATCH($C1841,'Policy Characteristics'!$C:$C,0))),"",INDEX('Policy Characteristics'!G:G,MATCH($C1841,'Policy Characteristics'!$C:$C,0)))</f>
        <v>1</v>
      </c>
      <c r="N1841" s="234">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28"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1" t="s">
        <v>43</v>
      </c>
      <c r="J1842" s="230"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3">
        <f>IF(ISBLANK(INDEX('Policy Characteristics'!F:F,MATCH($C1842,'Policy Characteristics'!$C:$C,0))),"",INDEX('Policy Characteristics'!F:F,MATCH($C1842,'Policy Characteristics'!$C:$C,0)))</f>
        <v>0</v>
      </c>
      <c r="M1842" s="233">
        <f>IF(ISBLANK(INDEX('Policy Characteristics'!G:G,MATCH($C1842,'Policy Characteristics'!$C:$C,0))),"",INDEX('Policy Characteristics'!G:G,MATCH($C1842,'Policy Characteristics'!$C:$C,0)))</f>
        <v>0.4</v>
      </c>
      <c r="N1842" s="233">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28"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1" t="s">
        <v>43</v>
      </c>
      <c r="J1843" s="230"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3">
        <f>IF(ISBLANK(INDEX('Policy Characteristics'!F:F,MATCH($C1843,'Policy Characteristics'!$C:$C,0))),"",INDEX('Policy Characteristics'!F:F,MATCH($C1843,'Policy Characteristics'!$C:$C,0)))</f>
        <v>0</v>
      </c>
      <c r="M1843" s="233">
        <f>IF(ISBLANK(INDEX('Policy Characteristics'!G:G,MATCH($C1843,'Policy Characteristics'!$C:$C,0))),"",INDEX('Policy Characteristics'!G:G,MATCH($C1843,'Policy Characteristics'!$C:$C,0)))</f>
        <v>0.4</v>
      </c>
      <c r="N1843" s="233">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28"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1" t="s">
        <v>43</v>
      </c>
      <c r="J1844" s="230"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3">
        <f>IF(ISBLANK(INDEX('Policy Characteristics'!F:F,MATCH($C1844,'Policy Characteristics'!$C:$C,0))),"",INDEX('Policy Characteristics'!F:F,MATCH($C1844,'Policy Characteristics'!$C:$C,0)))</f>
        <v>0</v>
      </c>
      <c r="M1844" s="233">
        <f>IF(ISBLANK(INDEX('Policy Characteristics'!G:G,MATCH($C1844,'Policy Characteristics'!$C:$C,0))),"",INDEX('Policy Characteristics'!G:G,MATCH($C1844,'Policy Characteristics'!$C:$C,0)))</f>
        <v>0.4</v>
      </c>
      <c r="N1844" s="233">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28"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1" t="s">
        <v>43</v>
      </c>
      <c r="J1845" s="230"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3">
        <f>IF(ISBLANK(INDEX('Policy Characteristics'!F:F,MATCH($C1845,'Policy Characteristics'!$C:$C,0))),"",INDEX('Policy Characteristics'!F:F,MATCH($C1845,'Policy Characteristics'!$C:$C,0)))</f>
        <v>0</v>
      </c>
      <c r="M1845" s="233">
        <f>IF(ISBLANK(INDEX('Policy Characteristics'!G:G,MATCH($C1845,'Policy Characteristics'!$C:$C,0))),"",INDEX('Policy Characteristics'!G:G,MATCH($C1845,'Policy Characteristics'!$C:$C,0)))</f>
        <v>0.4</v>
      </c>
      <c r="N1845" s="233">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28"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1" t="s">
        <v>43</v>
      </c>
      <c r="J1846" s="230"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3">
        <f>IF(ISBLANK(INDEX('Policy Characteristics'!F:F,MATCH($C1846,'Policy Characteristics'!$C:$C,0))),"",INDEX('Policy Characteristics'!F:F,MATCH($C1846,'Policy Characteristics'!$C:$C,0)))</f>
        <v>0</v>
      </c>
      <c r="M1846" s="233">
        <f>IF(ISBLANK(INDEX('Policy Characteristics'!G:G,MATCH($C1846,'Policy Characteristics'!$C:$C,0))),"",INDEX('Policy Characteristics'!G:G,MATCH($C1846,'Policy Characteristics'!$C:$C,0)))</f>
        <v>0.4</v>
      </c>
      <c r="N1846" s="233">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28"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1" t="s">
        <v>43</v>
      </c>
      <c r="J1847" s="230"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3">
        <f>IF(ISBLANK(INDEX('Policy Characteristics'!F:F,MATCH($C1847,'Policy Characteristics'!$C:$C,0))),"",INDEX('Policy Characteristics'!F:F,MATCH($C1847,'Policy Characteristics'!$C:$C,0)))</f>
        <v>0</v>
      </c>
      <c r="M1847" s="233">
        <f>IF(ISBLANK(INDEX('Policy Characteristics'!G:G,MATCH($C1847,'Policy Characteristics'!$C:$C,0))),"",INDEX('Policy Characteristics'!G:G,MATCH($C1847,'Policy Characteristics'!$C:$C,0)))</f>
        <v>0.4</v>
      </c>
      <c r="N1847" s="233">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28"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1" t="s">
        <v>43</v>
      </c>
      <c r="J1848" s="230"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3">
        <f>IF(ISBLANK(INDEX('Policy Characteristics'!F:F,MATCH($C1848,'Policy Characteristics'!$C:$C,0))),"",INDEX('Policy Characteristics'!F:F,MATCH($C1848,'Policy Characteristics'!$C:$C,0)))</f>
        <v>0</v>
      </c>
      <c r="M1848" s="233">
        <f>IF(ISBLANK(INDEX('Policy Characteristics'!G:G,MATCH($C1848,'Policy Characteristics'!$C:$C,0))),"",INDEX('Policy Characteristics'!G:G,MATCH($C1848,'Policy Characteristics'!$C:$C,0)))</f>
        <v>0.4</v>
      </c>
      <c r="N1848" s="233">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28"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1" t="s">
        <v>43</v>
      </c>
      <c r="J1849" s="230"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3">
        <f>IF(ISBLANK(INDEX('Policy Characteristics'!F:F,MATCH($C1849,'Policy Characteristics'!$C:$C,0))),"",INDEX('Policy Characteristics'!F:F,MATCH($C1849,'Policy Characteristics'!$C:$C,0)))</f>
        <v>0</v>
      </c>
      <c r="M1849" s="233">
        <f>IF(ISBLANK(INDEX('Policy Characteristics'!G:G,MATCH($C1849,'Policy Characteristics'!$C:$C,0))),"",INDEX('Policy Characteristics'!G:G,MATCH($C1849,'Policy Characteristics'!$C:$C,0)))</f>
        <v>0.4</v>
      </c>
      <c r="N1849" s="233">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28"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1660</v>
      </c>
      <c r="E1850" s="88"/>
      <c r="F1850" s="78" t="s">
        <v>1672</v>
      </c>
      <c r="G1850" s="88"/>
      <c r="H1850" s="15">
        <v>93</v>
      </c>
      <c r="I1850" s="241" t="s">
        <v>43</v>
      </c>
      <c r="J1850" s="230"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3">
        <f>IF(ISBLANK(INDEX('Policy Characteristics'!F:F,MATCH($C1850,'Policy Characteristics'!$C:$C,0))),"",INDEX('Policy Characteristics'!F:F,MATCH($C1850,'Policy Characteristics'!$C:$C,0)))</f>
        <v>0</v>
      </c>
      <c r="M1850" s="233">
        <f>IF(ISBLANK(INDEX('Policy Characteristics'!G:G,MATCH($C1850,'Policy Characteristics'!$C:$C,0))),"",INDEX('Policy Characteristics'!G:G,MATCH($C1850,'Policy Characteristics'!$C:$C,0)))</f>
        <v>0.4</v>
      </c>
      <c r="N1850" s="233">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28" t="str">
        <f>IF(ISBLANK(INDEX('Policy Characteristics'!B:B,MATCH($C1851,'Policy Characteristics'!$C:$C,0))),"",INDEX('Policy Characteristics'!B:B,MATCH($C1851,'Policy Characteristics'!$C:$C,0)))</f>
        <v>Capital Cost Reduction</v>
      </c>
      <c r="C1851" s="76" t="str">
        <f t="shared" si="58"/>
        <v>RnD Electricity Capital Cost Perc Reduction</v>
      </c>
      <c r="D1851" s="78" t="s">
        <v>1661</v>
      </c>
      <c r="E1851" s="88"/>
      <c r="F1851" s="78" t="s">
        <v>1673</v>
      </c>
      <c r="G1851" s="88"/>
      <c r="H1851" s="15">
        <v>1810</v>
      </c>
      <c r="I1851" s="241" t="s">
        <v>43</v>
      </c>
      <c r="J1851" s="230"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3">
        <f>IF(ISBLANK(INDEX('Policy Characteristics'!F:F,MATCH($C1851,'Policy Characteristics'!$C:$C,0))),"",INDEX('Policy Characteristics'!F:F,MATCH($C1851,'Policy Characteristics'!$C:$C,0)))</f>
        <v>0</v>
      </c>
      <c r="M1851" s="233">
        <f>IF(ISBLANK(INDEX('Policy Characteristics'!G:G,MATCH($C1851,'Policy Characteristics'!$C:$C,0))),"",INDEX('Policy Characteristics'!G:G,MATCH($C1851,'Policy Characteristics'!$C:$C,0)))</f>
        <v>0.4</v>
      </c>
      <c r="N1851" s="233">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28"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1674</v>
      </c>
      <c r="G1852" s="88"/>
      <c r="H1852" s="15">
        <v>94</v>
      </c>
      <c r="I1852" s="241" t="s">
        <v>43</v>
      </c>
      <c r="J1852" s="230"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3">
        <f>IF(ISBLANK(INDEX('Policy Characteristics'!F:F,MATCH($C1852,'Policy Characteristics'!$C:$C,0))),"",INDEX('Policy Characteristics'!F:F,MATCH($C1852,'Policy Characteristics'!$C:$C,0)))</f>
        <v>0</v>
      </c>
      <c r="M1852" s="233">
        <f>IF(ISBLANK(INDEX('Policy Characteristics'!G:G,MATCH($C1852,'Policy Characteristics'!$C:$C,0))),"",INDEX('Policy Characteristics'!G:G,MATCH($C1852,'Policy Characteristics'!$C:$C,0)))</f>
        <v>0.4</v>
      </c>
      <c r="N1852" s="233">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28"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1" t="s">
        <v>43</v>
      </c>
      <c r="J1853" s="230"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3">
        <f>IF(ISBLANK(INDEX('Policy Characteristics'!F:F,MATCH($C1853,'Policy Characteristics'!$C:$C,0))),"",INDEX('Policy Characteristics'!F:F,MATCH($C1853,'Policy Characteristics'!$C:$C,0)))</f>
        <v>0</v>
      </c>
      <c r="M1853" s="233">
        <f>IF(ISBLANK(INDEX('Policy Characteristics'!G:G,MATCH($C1853,'Policy Characteristics'!$C:$C,0))),"",INDEX('Policy Characteristics'!G:G,MATCH($C1853,'Policy Characteristics'!$C:$C,0)))</f>
        <v>0.4</v>
      </c>
      <c r="N1853" s="233">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28"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1" t="s">
        <v>43</v>
      </c>
      <c r="J1854" s="230"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3">
        <f>IF(ISBLANK(INDEX('Policy Characteristics'!F:F,MATCH($C1854,'Policy Characteristics'!$C:$C,0))),"",INDEX('Policy Characteristics'!F:F,MATCH($C1854,'Policy Characteristics'!$C:$C,0)))</f>
        <v>0</v>
      </c>
      <c r="M1854" s="233">
        <f>IF(ISBLANK(INDEX('Policy Characteristics'!G:G,MATCH($C1854,'Policy Characteristics'!$C:$C,0))),"",INDEX('Policy Characteristics'!G:G,MATCH($C1854,'Policy Characteristics'!$C:$C,0)))</f>
        <v>0.4</v>
      </c>
      <c r="N1854" s="233">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28"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1" t="s">
        <v>43</v>
      </c>
      <c r="J1855" s="230"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3">
        <f>IF(ISBLANK(INDEX('Policy Characteristics'!F:F,MATCH($C1855,'Policy Characteristics'!$C:$C,0))),"",INDEX('Policy Characteristics'!F:F,MATCH($C1855,'Policy Characteristics'!$C:$C,0)))</f>
        <v>0</v>
      </c>
      <c r="M1855" s="233">
        <f>IF(ISBLANK(INDEX('Policy Characteristics'!G:G,MATCH($C1855,'Policy Characteristics'!$C:$C,0))),"",INDEX('Policy Characteristics'!G:G,MATCH($C1855,'Policy Characteristics'!$C:$C,0)))</f>
        <v>0.4</v>
      </c>
      <c r="N1855" s="233">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28"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1" t="s">
        <v>43</v>
      </c>
      <c r="J1856" s="230"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3">
        <f>IF(ISBLANK(INDEX('Policy Characteristics'!F:F,MATCH($C1856,'Policy Characteristics'!$C:$C,0))),"",INDEX('Policy Characteristics'!F:F,MATCH($C1856,'Policy Characteristics'!$C:$C,0)))</f>
        <v>0</v>
      </c>
      <c r="M1856" s="233">
        <f>IF(ISBLANK(INDEX('Policy Characteristics'!G:G,MATCH($C1856,'Policy Characteristics'!$C:$C,0))),"",INDEX('Policy Characteristics'!G:G,MATCH($C1856,'Policy Characteristics'!$C:$C,0)))</f>
        <v>0.4</v>
      </c>
      <c r="N1856" s="233">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28"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1" t="s">
        <v>43</v>
      </c>
      <c r="J1857" s="230"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3">
        <f>IF(ISBLANK(INDEX('Policy Characteristics'!F:F,MATCH($C1857,'Policy Characteristics'!$C:$C,0))),"",INDEX('Policy Characteristics'!F:F,MATCH($C1857,'Policy Characteristics'!$C:$C,0)))</f>
        <v>0</v>
      </c>
      <c r="M1857" s="233">
        <f>IF(ISBLANK(INDEX('Policy Characteristics'!G:G,MATCH($C1857,'Policy Characteristics'!$C:$C,0))),"",INDEX('Policy Characteristics'!G:G,MATCH($C1857,'Policy Characteristics'!$C:$C,0)))</f>
        <v>0.4</v>
      </c>
      <c r="N1857" s="233">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28"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1675</v>
      </c>
      <c r="G1858" s="88"/>
      <c r="H1858" s="15">
        <v>192</v>
      </c>
      <c r="I1858" s="241" t="s">
        <v>43</v>
      </c>
      <c r="J1858" s="230"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3">
        <f>IF(ISBLANK(INDEX('Policy Characteristics'!F:F,MATCH($C1858,'Policy Characteristics'!$C:$C,0))),"",INDEX('Policy Characteristics'!F:F,MATCH($C1858,'Policy Characteristics'!$C:$C,0)))</f>
        <v>0</v>
      </c>
      <c r="M1858" s="233">
        <f>IF(ISBLANK(INDEX('Policy Characteristics'!G:G,MATCH($C1858,'Policy Characteristics'!$C:$C,0))),"",INDEX('Policy Characteristics'!G:G,MATCH($C1858,'Policy Characteristics'!$C:$C,0)))</f>
        <v>0.4</v>
      </c>
      <c r="N1858" s="233">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28"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1676</v>
      </c>
      <c r="G1859" s="88"/>
      <c r="H1859" s="15">
        <v>180</v>
      </c>
      <c r="I1859" s="241" t="s">
        <v>43</v>
      </c>
      <c r="J1859" s="230"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3">
        <f>IF(ISBLANK(INDEX('Policy Characteristics'!F:F,MATCH($C1859,'Policy Characteristics'!$C:$C,0))),"",INDEX('Policy Characteristics'!F:F,MATCH($C1859,'Policy Characteristics'!$C:$C,0)))</f>
        <v>0</v>
      </c>
      <c r="M1859" s="233">
        <f>IF(ISBLANK(INDEX('Policy Characteristics'!G:G,MATCH($C1859,'Policy Characteristics'!$C:$C,0))),"",INDEX('Policy Characteristics'!G:G,MATCH($C1859,'Policy Characteristics'!$C:$C,0)))</f>
        <v>0.4</v>
      </c>
      <c r="N1859" s="233">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28"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1" t="s">
        <v>43</v>
      </c>
      <c r="J1860" s="230"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3">
        <f>IF(ISBLANK(INDEX('Policy Characteristics'!F:F,MATCH($C1860,'Policy Characteristics'!$C:$C,0))),"",INDEX('Policy Characteristics'!F:F,MATCH($C1860,'Policy Characteristics'!$C:$C,0)))</f>
        <v>0</v>
      </c>
      <c r="M1860" s="233">
        <f>IF(ISBLANK(INDEX('Policy Characteristics'!G:G,MATCH($C1860,'Policy Characteristics'!$C:$C,0))),"",INDEX('Policy Characteristics'!G:G,MATCH($C1860,'Policy Characteristics'!$C:$C,0)))</f>
        <v>0.4</v>
      </c>
      <c r="N1860" s="233">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28"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1" t="s">
        <v>43</v>
      </c>
      <c r="J1861" s="230"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3">
        <f>IF(ISBLANK(INDEX('Policy Characteristics'!F:F,MATCH($C1861,'Policy Characteristics'!$C:$C,0))),"",INDEX('Policy Characteristics'!F:F,MATCH($C1861,'Policy Characteristics'!$C:$C,0)))</f>
        <v>0</v>
      </c>
      <c r="M1861" s="233">
        <f>IF(ISBLANK(INDEX('Policy Characteristics'!G:G,MATCH($C1861,'Policy Characteristics'!$C:$C,0))),"",INDEX('Policy Characteristics'!G:G,MATCH($C1861,'Policy Characteristics'!$C:$C,0)))</f>
        <v>0.4</v>
      </c>
      <c r="N1861" s="233">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28"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1" t="s">
        <v>43</v>
      </c>
      <c r="J1862" s="230"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3">
        <f>IF(ISBLANK(INDEX('Policy Characteristics'!F:F,MATCH($C1862,'Policy Characteristics'!$C:$C,0))),"",INDEX('Policy Characteristics'!F:F,MATCH($C1862,'Policy Characteristics'!$C:$C,0)))</f>
        <v>0</v>
      </c>
      <c r="M1862" s="233">
        <f>IF(ISBLANK(INDEX('Policy Characteristics'!G:G,MATCH($C1862,'Policy Characteristics'!$C:$C,0))),"",INDEX('Policy Characteristics'!G:G,MATCH($C1862,'Policy Characteristics'!$C:$C,0)))</f>
        <v>0.4</v>
      </c>
      <c r="N1862" s="233">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28"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1677</v>
      </c>
      <c r="G1863" s="88"/>
      <c r="H1863" s="15">
        <v>1813</v>
      </c>
      <c r="I1863" s="241" t="s">
        <v>44</v>
      </c>
      <c r="J1863" s="230"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3">
        <f>IF(ISBLANK(INDEX('Policy Characteristics'!F:F,MATCH($C1863,'Policy Characteristics'!$C:$C,0))),"",INDEX('Policy Characteristics'!F:F,MATCH($C1863,'Policy Characteristics'!$C:$C,0)))</f>
        <v>0</v>
      </c>
      <c r="M1863" s="233">
        <f>IF(ISBLANK(INDEX('Policy Characteristics'!G:G,MATCH($C1863,'Policy Characteristics'!$C:$C,0))),"",INDEX('Policy Characteristics'!G:G,MATCH($C1863,'Policy Characteristics'!$C:$C,0)))</f>
        <v>0.4</v>
      </c>
      <c r="N1863" s="233">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28"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1678</v>
      </c>
      <c r="G1864" s="88"/>
      <c r="H1864" s="15">
        <v>1814</v>
      </c>
      <c r="I1864" s="241" t="s">
        <v>44</v>
      </c>
      <c r="J1864" s="230"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3">
        <f>IF(ISBLANK(INDEX('Policy Characteristics'!F:F,MATCH($C1864,'Policy Characteristics'!$C:$C,0))),"",INDEX('Policy Characteristics'!F:F,MATCH($C1864,'Policy Characteristics'!$C:$C,0)))</f>
        <v>0</v>
      </c>
      <c r="M1864" s="233">
        <f>IF(ISBLANK(INDEX('Policy Characteristics'!G:G,MATCH($C1864,'Policy Characteristics'!$C:$C,0))),"",INDEX('Policy Characteristics'!G:G,MATCH($C1864,'Policy Characteristics'!$C:$C,0)))</f>
        <v>0.4</v>
      </c>
      <c r="N1864" s="233">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28"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1679</v>
      </c>
      <c r="G1865" s="88"/>
      <c r="H1865" s="15">
        <v>1815</v>
      </c>
      <c r="I1865" s="241" t="s">
        <v>43</v>
      </c>
      <c r="J1865" s="230"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3">
        <f>IF(ISBLANK(INDEX('Policy Characteristics'!F:F,MATCH($C1865,'Policy Characteristics'!$C:$C,0))),"",INDEX('Policy Characteristics'!F:F,MATCH($C1865,'Policy Characteristics'!$C:$C,0)))</f>
        <v>0</v>
      </c>
      <c r="M1865" s="233">
        <f>IF(ISBLANK(INDEX('Policy Characteristics'!G:G,MATCH($C1865,'Policy Characteristics'!$C:$C,0))),"",INDEX('Policy Characteristics'!G:G,MATCH($C1865,'Policy Characteristics'!$C:$C,0)))</f>
        <v>0.4</v>
      </c>
      <c r="N1865" s="233">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28" t="str">
        <f>IF(ISBLANK(INDEX('Policy Characteristics'!B:B,MATCH($C1866,'Policy Characteristics'!$C:$C,0))),"",INDEX('Policy Characteristics'!B:B,MATCH($C1866,'Policy Characteristics'!$C:$C,0)))</f>
        <v>Capital Cost Reduction</v>
      </c>
      <c r="C1866" s="76" t="str">
        <f t="shared" si="58"/>
        <v>RnD Electricity Capital Cost Perc Reduction</v>
      </c>
      <c r="D1866" s="78" t="s">
        <v>1659</v>
      </c>
      <c r="E1866" s="88"/>
      <c r="F1866" s="78" t="s">
        <v>1680</v>
      </c>
      <c r="G1866" s="88"/>
      <c r="H1866" s="15">
        <v>1816</v>
      </c>
      <c r="I1866" s="241" t="s">
        <v>43</v>
      </c>
      <c r="J1866" s="230"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3">
        <f>IF(ISBLANK(INDEX('Policy Characteristics'!F:F,MATCH($C1866,'Policy Characteristics'!$C:$C,0))),"",INDEX('Policy Characteristics'!F:F,MATCH($C1866,'Policy Characteristics'!$C:$C,0)))</f>
        <v>0</v>
      </c>
      <c r="M1866" s="233">
        <f>IF(ISBLANK(INDEX('Policy Characteristics'!G:G,MATCH($C1866,'Policy Characteristics'!$C:$C,0))),"",INDEX('Policy Characteristics'!G:G,MATCH($C1866,'Policy Characteristics'!$C:$C,0)))</f>
        <v>0.4</v>
      </c>
      <c r="N1866" s="233">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28" t="str">
        <f>IF(ISBLANK(INDEX('Policy Characteristics'!B:B,MATCH($C1867,'Policy Characteristics'!$C:$C,0))),"",INDEX('Policy Characteristics'!B:B,MATCH($C1867,'Policy Characteristics'!$C:$C,0)))</f>
        <v>Capital Cost Reduction</v>
      </c>
      <c r="C1867" s="76" t="str">
        <f t="shared" si="58"/>
        <v>RnD Electricity Capital Cost Perc Reduction</v>
      </c>
      <c r="D1867" s="78" t="s">
        <v>1662</v>
      </c>
      <c r="E1867" s="88"/>
      <c r="F1867" s="78" t="s">
        <v>1681</v>
      </c>
      <c r="G1867" s="88"/>
      <c r="H1867" s="15">
        <v>1817</v>
      </c>
      <c r="I1867" s="241" t="s">
        <v>43</v>
      </c>
      <c r="J1867" s="230"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3">
        <f>IF(ISBLANK(INDEX('Policy Characteristics'!F:F,MATCH($C1867,'Policy Characteristics'!$C:$C,0))),"",INDEX('Policy Characteristics'!F:F,MATCH($C1867,'Policy Characteristics'!$C:$C,0)))</f>
        <v>0</v>
      </c>
      <c r="M1867" s="233">
        <f>IF(ISBLANK(INDEX('Policy Characteristics'!G:G,MATCH($C1867,'Policy Characteristics'!$C:$C,0))),"",INDEX('Policy Characteristics'!G:G,MATCH($C1867,'Policy Characteristics'!$C:$C,0)))</f>
        <v>0.4</v>
      </c>
      <c r="N1867" s="233">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28" t="str">
        <f>IF(ISBLANK(INDEX('Policy Characteristics'!B:B,MATCH($C1868,'Policy Characteristics'!$C:$C,0))),"",INDEX('Policy Characteristics'!B:B,MATCH($C1868,'Policy Characteristics'!$C:$C,0)))</f>
        <v>Capital Cost Reduction</v>
      </c>
      <c r="C1868" s="76" t="str">
        <f t="shared" si="58"/>
        <v>RnD Electricity Capital Cost Perc Reduction</v>
      </c>
      <c r="D1868" s="78" t="s">
        <v>1663</v>
      </c>
      <c r="E1868" s="88"/>
      <c r="F1868" s="78" t="s">
        <v>1682</v>
      </c>
      <c r="G1868" s="88"/>
      <c r="H1868" s="15">
        <v>1818</v>
      </c>
      <c r="I1868" s="241" t="s">
        <v>43</v>
      </c>
      <c r="J1868" s="230"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3">
        <f>IF(ISBLANK(INDEX('Policy Characteristics'!F:F,MATCH($C1868,'Policy Characteristics'!$C:$C,0))),"",INDEX('Policy Characteristics'!F:F,MATCH($C1868,'Policy Characteristics'!$C:$C,0)))</f>
        <v>0</v>
      </c>
      <c r="M1868" s="233">
        <f>IF(ISBLANK(INDEX('Policy Characteristics'!G:G,MATCH($C1868,'Policy Characteristics'!$C:$C,0))),"",INDEX('Policy Characteristics'!G:G,MATCH($C1868,'Policy Characteristics'!$C:$C,0)))</f>
        <v>0.4</v>
      </c>
      <c r="N1868" s="233">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28" t="str">
        <f>IF(ISBLANK(INDEX('Policy Characteristics'!B:B,MATCH($C1869,'Policy Characteristics'!$C:$C,0))),"",INDEX('Policy Characteristics'!B:B,MATCH($C1869,'Policy Characteristics'!$C:$C,0)))</f>
        <v>Capital Cost Reduction</v>
      </c>
      <c r="C1869" s="76" t="str">
        <f t="shared" si="58"/>
        <v>RnD Electricity Capital Cost Perc Reduction</v>
      </c>
      <c r="D1869" s="78" t="s">
        <v>1664</v>
      </c>
      <c r="E1869" s="88"/>
      <c r="F1869" s="78" t="s">
        <v>1683</v>
      </c>
      <c r="G1869" s="88"/>
      <c r="H1869" s="15">
        <v>1819</v>
      </c>
      <c r="I1869" s="241" t="s">
        <v>43</v>
      </c>
      <c r="J1869" s="230"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3">
        <f>IF(ISBLANK(INDEX('Policy Characteristics'!F:F,MATCH($C1869,'Policy Characteristics'!$C:$C,0))),"",INDEX('Policy Characteristics'!F:F,MATCH($C1869,'Policy Characteristics'!$C:$C,0)))</f>
        <v>0</v>
      </c>
      <c r="M1869" s="233">
        <f>IF(ISBLANK(INDEX('Policy Characteristics'!G:G,MATCH($C1869,'Policy Characteristics'!$C:$C,0))),"",INDEX('Policy Characteristics'!G:G,MATCH($C1869,'Policy Characteristics'!$C:$C,0)))</f>
        <v>0.4</v>
      </c>
      <c r="N1869" s="233">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28" t="str">
        <f>IF(ISBLANK(INDEX('Policy Characteristics'!B:B,MATCH($C1870,'Policy Characteristics'!$C:$C,0))),"",INDEX('Policy Characteristics'!B:B,MATCH($C1870,'Policy Characteristics'!$C:$C,0)))</f>
        <v>Capital Cost Reduction</v>
      </c>
      <c r="C1870" s="76" t="str">
        <f t="shared" si="58"/>
        <v>RnD Electricity Capital Cost Perc Reduction</v>
      </c>
      <c r="D1870" s="78" t="s">
        <v>1665</v>
      </c>
      <c r="E1870" s="88"/>
      <c r="F1870" s="78" t="s">
        <v>1684</v>
      </c>
      <c r="G1870" s="88"/>
      <c r="H1870" s="15">
        <v>1820</v>
      </c>
      <c r="I1870" s="241" t="s">
        <v>43</v>
      </c>
      <c r="J1870" s="230"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3">
        <f>IF(ISBLANK(INDEX('Policy Characteristics'!F:F,MATCH($C1870,'Policy Characteristics'!$C:$C,0))),"",INDEX('Policy Characteristics'!F:F,MATCH($C1870,'Policy Characteristics'!$C:$C,0)))</f>
        <v>0</v>
      </c>
      <c r="M1870" s="233">
        <f>IF(ISBLANK(INDEX('Policy Characteristics'!G:G,MATCH($C1870,'Policy Characteristics'!$C:$C,0))),"",INDEX('Policy Characteristics'!G:G,MATCH($C1870,'Policy Characteristics'!$C:$C,0)))</f>
        <v>0.4</v>
      </c>
      <c r="N1870" s="233">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28" t="str">
        <f>IF(ISBLANK(INDEX('Policy Characteristics'!B:B,MATCH($C1871,'Policy Characteristics'!$C:$C,0))),"",INDEX('Policy Characteristics'!B:B,MATCH($C1871,'Policy Characteristics'!$C:$C,0)))</f>
        <v>Capital Cost Reduction</v>
      </c>
      <c r="C1871" s="76" t="str">
        <f t="shared" si="58"/>
        <v>RnD Electricity Capital Cost Perc Reduction</v>
      </c>
      <c r="D1871" s="78" t="s">
        <v>1752</v>
      </c>
      <c r="E1871" s="88"/>
      <c r="F1871" s="78" t="s">
        <v>1754</v>
      </c>
      <c r="G1871" s="88"/>
      <c r="H1871" s="15">
        <v>1821</v>
      </c>
      <c r="I1871" s="241" t="s">
        <v>43</v>
      </c>
      <c r="J1871" s="230"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3">
        <f>IF(ISBLANK(INDEX('Policy Characteristics'!F:F,MATCH($C1871,'Policy Characteristics'!$C:$C,0))),"",INDEX('Policy Characteristics'!F:F,MATCH($C1871,'Policy Characteristics'!$C:$C,0)))</f>
        <v>0</v>
      </c>
      <c r="M1871" s="233">
        <f>IF(ISBLANK(INDEX('Policy Characteristics'!G:G,MATCH($C1871,'Policy Characteristics'!$C:$C,0))),"",INDEX('Policy Characteristics'!G:G,MATCH($C1871,'Policy Characteristics'!$C:$C,0)))</f>
        <v>0.4</v>
      </c>
      <c r="N1871" s="233">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28" t="str">
        <f>IF(ISBLANK(INDEX('Policy Characteristics'!B:B,MATCH($C1872,'Policy Characteristics'!$C:$C,0))),"",INDEX('Policy Characteristics'!B:B,MATCH($C1872,'Policy Characteristics'!$C:$C,0)))</f>
        <v>Capital Cost Reduction</v>
      </c>
      <c r="C1872" s="76" t="str">
        <f t="shared" si="58"/>
        <v>RnD Electricity Capital Cost Perc Reduction</v>
      </c>
      <c r="D1872" s="78" t="s">
        <v>1753</v>
      </c>
      <c r="E1872" s="88"/>
      <c r="F1872" s="78" t="s">
        <v>1755</v>
      </c>
      <c r="G1872" s="88"/>
      <c r="H1872" s="15">
        <v>2245</v>
      </c>
      <c r="I1872" s="241" t="s">
        <v>43</v>
      </c>
      <c r="J1872" s="230"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3">
        <f>IF(ISBLANK(INDEX('Policy Characteristics'!F:F,MATCH($C1872,'Policy Characteristics'!$C:$C,0))),"",INDEX('Policy Characteristics'!F:F,MATCH($C1872,'Policy Characteristics'!$C:$C,0)))</f>
        <v>0</v>
      </c>
      <c r="M1872" s="233">
        <f>IF(ISBLANK(INDEX('Policy Characteristics'!G:G,MATCH($C1872,'Policy Characteristics'!$C:$C,0))),"",INDEX('Policy Characteristics'!G:G,MATCH($C1872,'Policy Characteristics'!$C:$C,0)))</f>
        <v>0.4</v>
      </c>
      <c r="N1872" s="233">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28" t="str">
        <f>IF(ISBLANK(INDEX('Policy Characteristics'!B:B,MATCH($C1873,'Policy Characteristics'!$C:$C,0))),"",INDEX('Policy Characteristics'!B:B,MATCH($C1873,'Policy Characteristics'!$C:$C,0)))</f>
        <v>Capital Cost Reduction</v>
      </c>
      <c r="C1873" t="s">
        <v>289</v>
      </c>
      <c r="D1873" t="s">
        <v>1300</v>
      </c>
      <c r="E1873" s="88"/>
      <c r="F1873" s="78" t="s">
        <v>1327</v>
      </c>
      <c r="G1873" s="88"/>
      <c r="H1873" s="15">
        <v>1462</v>
      </c>
      <c r="I1873" s="241" t="s">
        <v>43</v>
      </c>
      <c r="J1873" s="230"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3">
        <f>IF(ISBLANK(INDEX('Policy Characteristics'!F:F,MATCH($C1873,'Policy Characteristics'!$C:$C,0))),"",INDEX('Policy Characteristics'!F:F,MATCH($C1873,'Policy Characteristics'!$C:$C,0)))</f>
        <v>0</v>
      </c>
      <c r="M1873" s="233">
        <f>IF(ISBLANK(INDEX('Policy Characteristics'!G:G,MATCH($C1873,'Policy Characteristics'!$C:$C,0))),"",INDEX('Policy Characteristics'!G:G,MATCH($C1873,'Policy Characteristics'!$C:$C,0)))</f>
        <v>0.4</v>
      </c>
      <c r="N1873" s="233">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28"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1301</v>
      </c>
      <c r="E1874" s="88"/>
      <c r="F1874" s="78" t="s">
        <v>1328</v>
      </c>
      <c r="G1874" s="88"/>
      <c r="H1874" s="15">
        <v>1463</v>
      </c>
      <c r="I1874" s="241" t="s">
        <v>43</v>
      </c>
      <c r="J1874" s="230"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3">
        <f>IF(ISBLANK(INDEX('Policy Characteristics'!F:F,MATCH($C1874,'Policy Characteristics'!$C:$C,0))),"",INDEX('Policy Characteristics'!F:F,MATCH($C1874,'Policy Characteristics'!$C:$C,0)))</f>
        <v>0</v>
      </c>
      <c r="M1874" s="233">
        <f>IF(ISBLANK(INDEX('Policy Characteristics'!G:G,MATCH($C1874,'Policy Characteristics'!$C:$C,0))),"",INDEX('Policy Characteristics'!G:G,MATCH($C1874,'Policy Characteristics'!$C:$C,0)))</f>
        <v>0.4</v>
      </c>
      <c r="N1874" s="233">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28" t="str">
        <f>IF(ISBLANK(INDEX('Policy Characteristics'!B:B,MATCH($C1875,'Policy Characteristics'!$C:$C,0))),"",INDEX('Policy Characteristics'!B:B,MATCH($C1875,'Policy Characteristics'!$C:$C,0)))</f>
        <v>Capital Cost Reduction</v>
      </c>
      <c r="C1875" s="76" t="str">
        <f t="shared" si="59"/>
        <v>RnD Industry Capital Cost Perc Reduction</v>
      </c>
      <c r="D1875" t="s">
        <v>1302</v>
      </c>
      <c r="E1875" s="88"/>
      <c r="F1875" s="78" t="s">
        <v>1329</v>
      </c>
      <c r="G1875" s="88"/>
      <c r="H1875" s="15">
        <v>1464</v>
      </c>
      <c r="I1875" s="241" t="s">
        <v>43</v>
      </c>
      <c r="J1875" s="230"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3">
        <f>IF(ISBLANK(INDEX('Policy Characteristics'!F:F,MATCH($C1875,'Policy Characteristics'!$C:$C,0))),"",INDEX('Policy Characteristics'!F:F,MATCH($C1875,'Policy Characteristics'!$C:$C,0)))</f>
        <v>0</v>
      </c>
      <c r="M1875" s="233">
        <f>IF(ISBLANK(INDEX('Policy Characteristics'!G:G,MATCH($C1875,'Policy Characteristics'!$C:$C,0))),"",INDEX('Policy Characteristics'!G:G,MATCH($C1875,'Policy Characteristics'!$C:$C,0)))</f>
        <v>0.4</v>
      </c>
      <c r="N1875" s="233">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28" t="str">
        <f>IF(ISBLANK(INDEX('Policy Characteristics'!B:B,MATCH($C1876,'Policy Characteristics'!$C:$C,0))),"",INDEX('Policy Characteristics'!B:B,MATCH($C1876,'Policy Characteristics'!$C:$C,0)))</f>
        <v>Capital Cost Reduction</v>
      </c>
      <c r="C1876" s="76" t="str">
        <f t="shared" si="59"/>
        <v>RnD Industry Capital Cost Perc Reduction</v>
      </c>
      <c r="D1876" t="s">
        <v>1303</v>
      </c>
      <c r="E1876" s="88"/>
      <c r="F1876" s="78" t="s">
        <v>1330</v>
      </c>
      <c r="G1876" s="88"/>
      <c r="H1876" s="15">
        <v>1465</v>
      </c>
      <c r="I1876" s="241" t="s">
        <v>43</v>
      </c>
      <c r="J1876" s="230"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3">
        <f>IF(ISBLANK(INDEX('Policy Characteristics'!F:F,MATCH($C1876,'Policy Characteristics'!$C:$C,0))),"",INDEX('Policy Characteristics'!F:F,MATCH($C1876,'Policy Characteristics'!$C:$C,0)))</f>
        <v>0</v>
      </c>
      <c r="M1876" s="233">
        <f>IF(ISBLANK(INDEX('Policy Characteristics'!G:G,MATCH($C1876,'Policy Characteristics'!$C:$C,0))),"",INDEX('Policy Characteristics'!G:G,MATCH($C1876,'Policy Characteristics'!$C:$C,0)))</f>
        <v>0.4</v>
      </c>
      <c r="N1876" s="233">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28" t="str">
        <f>IF(ISBLANK(INDEX('Policy Characteristics'!B:B,MATCH($C1877,'Policy Characteristics'!$C:$C,0))),"",INDEX('Policy Characteristics'!B:B,MATCH($C1877,'Policy Characteristics'!$C:$C,0)))</f>
        <v>Capital Cost Reduction</v>
      </c>
      <c r="C1877" s="76" t="str">
        <f t="shared" si="59"/>
        <v>RnD Industry Capital Cost Perc Reduction</v>
      </c>
      <c r="D1877" t="s">
        <v>1304</v>
      </c>
      <c r="E1877" s="88"/>
      <c r="F1877" s="78" t="s">
        <v>1331</v>
      </c>
      <c r="G1877" s="88"/>
      <c r="H1877" s="15">
        <v>1466</v>
      </c>
      <c r="I1877" s="241" t="s">
        <v>43</v>
      </c>
      <c r="J1877" s="230"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3">
        <f>IF(ISBLANK(INDEX('Policy Characteristics'!F:F,MATCH($C1877,'Policy Characteristics'!$C:$C,0))),"",INDEX('Policy Characteristics'!F:F,MATCH($C1877,'Policy Characteristics'!$C:$C,0)))</f>
        <v>0</v>
      </c>
      <c r="M1877" s="233">
        <f>IF(ISBLANK(INDEX('Policy Characteristics'!G:G,MATCH($C1877,'Policy Characteristics'!$C:$C,0))),"",INDEX('Policy Characteristics'!G:G,MATCH($C1877,'Policy Characteristics'!$C:$C,0)))</f>
        <v>0.4</v>
      </c>
      <c r="N1877" s="233">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28" t="str">
        <f>IF(ISBLANK(INDEX('Policy Characteristics'!B:B,MATCH($C1878,'Policy Characteristics'!$C:$C,0))),"",INDEX('Policy Characteristics'!B:B,MATCH($C1878,'Policy Characteristics'!$C:$C,0)))</f>
        <v>Capital Cost Reduction</v>
      </c>
      <c r="C1878" s="76" t="str">
        <f t="shared" si="59"/>
        <v>RnD Industry Capital Cost Perc Reduction</v>
      </c>
      <c r="D1878" t="s">
        <v>1305</v>
      </c>
      <c r="E1878" s="88"/>
      <c r="F1878" s="78" t="s">
        <v>1332</v>
      </c>
      <c r="G1878" s="88"/>
      <c r="H1878" s="15">
        <v>1467</v>
      </c>
      <c r="I1878" s="241" t="s">
        <v>43</v>
      </c>
      <c r="J1878" s="230"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3">
        <f>IF(ISBLANK(INDEX('Policy Characteristics'!F:F,MATCH($C1878,'Policy Characteristics'!$C:$C,0))),"",INDEX('Policy Characteristics'!F:F,MATCH($C1878,'Policy Characteristics'!$C:$C,0)))</f>
        <v>0</v>
      </c>
      <c r="M1878" s="233">
        <f>IF(ISBLANK(INDEX('Policy Characteristics'!G:G,MATCH($C1878,'Policy Characteristics'!$C:$C,0))),"",INDEX('Policy Characteristics'!G:G,MATCH($C1878,'Policy Characteristics'!$C:$C,0)))</f>
        <v>0.4</v>
      </c>
      <c r="N1878" s="233">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28" t="str">
        <f>IF(ISBLANK(INDEX('Policy Characteristics'!B:B,MATCH($C1879,'Policy Characteristics'!$C:$C,0))),"",INDEX('Policy Characteristics'!B:B,MATCH($C1879,'Policy Characteristics'!$C:$C,0)))</f>
        <v>Capital Cost Reduction</v>
      </c>
      <c r="C1879" s="76" t="str">
        <f t="shared" si="59"/>
        <v>RnD Industry Capital Cost Perc Reduction</v>
      </c>
      <c r="D1879" t="s">
        <v>1306</v>
      </c>
      <c r="E1879" s="88"/>
      <c r="F1879" s="78" t="s">
        <v>1333</v>
      </c>
      <c r="G1879" s="88"/>
      <c r="H1879" s="15">
        <v>1468</v>
      </c>
      <c r="I1879" s="241" t="s">
        <v>43</v>
      </c>
      <c r="J1879" s="230"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3">
        <f>IF(ISBLANK(INDEX('Policy Characteristics'!F:F,MATCH($C1879,'Policy Characteristics'!$C:$C,0))),"",INDEX('Policy Characteristics'!F:F,MATCH($C1879,'Policy Characteristics'!$C:$C,0)))</f>
        <v>0</v>
      </c>
      <c r="M1879" s="233">
        <f>IF(ISBLANK(INDEX('Policy Characteristics'!G:G,MATCH($C1879,'Policy Characteristics'!$C:$C,0))),"",INDEX('Policy Characteristics'!G:G,MATCH($C1879,'Policy Characteristics'!$C:$C,0)))</f>
        <v>0.4</v>
      </c>
      <c r="N1879" s="233">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28" t="str">
        <f>IF(ISBLANK(INDEX('Policy Characteristics'!B:B,MATCH($C1880,'Policy Characteristics'!$C:$C,0))),"",INDEX('Policy Characteristics'!B:B,MATCH($C1880,'Policy Characteristics'!$C:$C,0)))</f>
        <v>Capital Cost Reduction</v>
      </c>
      <c r="C1880" s="76" t="str">
        <f t="shared" si="59"/>
        <v>RnD Industry Capital Cost Perc Reduction</v>
      </c>
      <c r="D1880" t="s">
        <v>1307</v>
      </c>
      <c r="E1880" s="88"/>
      <c r="F1880" s="78" t="s">
        <v>1334</v>
      </c>
      <c r="G1880" s="88"/>
      <c r="H1880" s="15">
        <v>1469</v>
      </c>
      <c r="I1880" s="241" t="s">
        <v>43</v>
      </c>
      <c r="J1880" s="230"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3">
        <f>IF(ISBLANK(INDEX('Policy Characteristics'!F:F,MATCH($C1880,'Policy Characteristics'!$C:$C,0))),"",INDEX('Policy Characteristics'!F:F,MATCH($C1880,'Policy Characteristics'!$C:$C,0)))</f>
        <v>0</v>
      </c>
      <c r="M1880" s="233">
        <f>IF(ISBLANK(INDEX('Policy Characteristics'!G:G,MATCH($C1880,'Policy Characteristics'!$C:$C,0))),"",INDEX('Policy Characteristics'!G:G,MATCH($C1880,'Policy Characteristics'!$C:$C,0)))</f>
        <v>0.4</v>
      </c>
      <c r="N1880" s="233">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28" t="str">
        <f>IF(ISBLANK(INDEX('Policy Characteristics'!B:B,MATCH($C1881,'Policy Characteristics'!$C:$C,0))),"",INDEX('Policy Characteristics'!B:B,MATCH($C1881,'Policy Characteristics'!$C:$C,0)))</f>
        <v>Capital Cost Reduction</v>
      </c>
      <c r="C1881" s="76" t="str">
        <f t="shared" si="59"/>
        <v>RnD Industry Capital Cost Perc Reduction</v>
      </c>
      <c r="D1881" t="s">
        <v>1308</v>
      </c>
      <c r="E1881" s="88"/>
      <c r="F1881" s="78" t="s">
        <v>1335</v>
      </c>
      <c r="G1881" s="88"/>
      <c r="H1881" s="15">
        <v>1470</v>
      </c>
      <c r="I1881" s="241" t="s">
        <v>43</v>
      </c>
      <c r="J1881" s="230"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3">
        <f>IF(ISBLANK(INDEX('Policy Characteristics'!F:F,MATCH($C1881,'Policy Characteristics'!$C:$C,0))),"",INDEX('Policy Characteristics'!F:F,MATCH($C1881,'Policy Characteristics'!$C:$C,0)))</f>
        <v>0</v>
      </c>
      <c r="M1881" s="233">
        <f>IF(ISBLANK(INDEX('Policy Characteristics'!G:G,MATCH($C1881,'Policy Characteristics'!$C:$C,0))),"",INDEX('Policy Characteristics'!G:G,MATCH($C1881,'Policy Characteristics'!$C:$C,0)))</f>
        <v>0.4</v>
      </c>
      <c r="N1881" s="233">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28" t="str">
        <f>IF(ISBLANK(INDEX('Policy Characteristics'!B:B,MATCH($C1882,'Policy Characteristics'!$C:$C,0))),"",INDEX('Policy Characteristics'!B:B,MATCH($C1882,'Policy Characteristics'!$C:$C,0)))</f>
        <v>Capital Cost Reduction</v>
      </c>
      <c r="C1882" s="76" t="str">
        <f t="shared" si="59"/>
        <v>RnD Industry Capital Cost Perc Reduction</v>
      </c>
      <c r="D1882" t="s">
        <v>1309</v>
      </c>
      <c r="E1882" s="88"/>
      <c r="F1882" s="78" t="s">
        <v>324</v>
      </c>
      <c r="G1882" s="88"/>
      <c r="H1882" s="15">
        <v>1471</v>
      </c>
      <c r="I1882" s="241" t="s">
        <v>43</v>
      </c>
      <c r="J1882" s="230"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3">
        <f>IF(ISBLANK(INDEX('Policy Characteristics'!F:F,MATCH($C1882,'Policy Characteristics'!$C:$C,0))),"",INDEX('Policy Characteristics'!F:F,MATCH($C1882,'Policy Characteristics'!$C:$C,0)))</f>
        <v>0</v>
      </c>
      <c r="M1882" s="233">
        <f>IF(ISBLANK(INDEX('Policy Characteristics'!G:G,MATCH($C1882,'Policy Characteristics'!$C:$C,0))),"",INDEX('Policy Characteristics'!G:G,MATCH($C1882,'Policy Characteristics'!$C:$C,0)))</f>
        <v>0.4</v>
      </c>
      <c r="N1882" s="233">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28" t="str">
        <f>IF(ISBLANK(INDEX('Policy Characteristics'!B:B,MATCH($C1883,'Policy Characteristics'!$C:$C,0))),"",INDEX('Policy Characteristics'!B:B,MATCH($C1883,'Policy Characteristics'!$C:$C,0)))</f>
        <v>Capital Cost Reduction</v>
      </c>
      <c r="C1883" s="76" t="str">
        <f t="shared" si="59"/>
        <v>RnD Industry Capital Cost Perc Reduction</v>
      </c>
      <c r="D1883" t="s">
        <v>1310</v>
      </c>
      <c r="E1883" s="88"/>
      <c r="F1883" s="78" t="s">
        <v>1336</v>
      </c>
      <c r="G1883" s="88"/>
      <c r="H1883" s="15">
        <v>1472</v>
      </c>
      <c r="I1883" s="241" t="s">
        <v>43</v>
      </c>
      <c r="J1883" s="230"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3">
        <f>IF(ISBLANK(INDEX('Policy Characteristics'!F:F,MATCH($C1883,'Policy Characteristics'!$C:$C,0))),"",INDEX('Policy Characteristics'!F:F,MATCH($C1883,'Policy Characteristics'!$C:$C,0)))</f>
        <v>0</v>
      </c>
      <c r="M1883" s="233">
        <f>IF(ISBLANK(INDEX('Policy Characteristics'!G:G,MATCH($C1883,'Policy Characteristics'!$C:$C,0))),"",INDEX('Policy Characteristics'!G:G,MATCH($C1883,'Policy Characteristics'!$C:$C,0)))</f>
        <v>0.4</v>
      </c>
      <c r="N1883" s="233">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28" t="str">
        <f>IF(ISBLANK(INDEX('Policy Characteristics'!B:B,MATCH($C1884,'Policy Characteristics'!$C:$C,0))),"",INDEX('Policy Characteristics'!B:B,MATCH($C1884,'Policy Characteristics'!$C:$C,0)))</f>
        <v>Capital Cost Reduction</v>
      </c>
      <c r="C1884" s="76" t="str">
        <f t="shared" si="59"/>
        <v>RnD Industry Capital Cost Perc Reduction</v>
      </c>
      <c r="D1884" t="s">
        <v>1311</v>
      </c>
      <c r="E1884" s="88"/>
      <c r="F1884" s="78" t="s">
        <v>1337</v>
      </c>
      <c r="G1884" s="88"/>
      <c r="H1884" s="15">
        <v>1473</v>
      </c>
      <c r="I1884" s="241" t="s">
        <v>43</v>
      </c>
      <c r="J1884" s="230"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3">
        <f>IF(ISBLANK(INDEX('Policy Characteristics'!F:F,MATCH($C1884,'Policy Characteristics'!$C:$C,0))),"",INDEX('Policy Characteristics'!F:F,MATCH($C1884,'Policy Characteristics'!$C:$C,0)))</f>
        <v>0</v>
      </c>
      <c r="M1884" s="233">
        <f>IF(ISBLANK(INDEX('Policy Characteristics'!G:G,MATCH($C1884,'Policy Characteristics'!$C:$C,0))),"",INDEX('Policy Characteristics'!G:G,MATCH($C1884,'Policy Characteristics'!$C:$C,0)))</f>
        <v>0.4</v>
      </c>
      <c r="N1884" s="233">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28" t="str">
        <f>IF(ISBLANK(INDEX('Policy Characteristics'!B:B,MATCH($C1885,'Policy Characteristics'!$C:$C,0))),"",INDEX('Policy Characteristics'!B:B,MATCH($C1885,'Policy Characteristics'!$C:$C,0)))</f>
        <v>Capital Cost Reduction</v>
      </c>
      <c r="C1885" s="76" t="str">
        <f t="shared" si="59"/>
        <v>RnD Industry Capital Cost Perc Reduction</v>
      </c>
      <c r="D1885" t="s">
        <v>1312</v>
      </c>
      <c r="E1885" s="88"/>
      <c r="F1885" s="78" t="s">
        <v>1338</v>
      </c>
      <c r="G1885" s="88"/>
      <c r="H1885" s="15">
        <v>1474</v>
      </c>
      <c r="I1885" s="241" t="s">
        <v>43</v>
      </c>
      <c r="J1885" s="230"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3">
        <f>IF(ISBLANK(INDEX('Policy Characteristics'!F:F,MATCH($C1885,'Policy Characteristics'!$C:$C,0))),"",INDEX('Policy Characteristics'!F:F,MATCH($C1885,'Policy Characteristics'!$C:$C,0)))</f>
        <v>0</v>
      </c>
      <c r="M1885" s="233">
        <f>IF(ISBLANK(INDEX('Policy Characteristics'!G:G,MATCH($C1885,'Policy Characteristics'!$C:$C,0))),"",INDEX('Policy Characteristics'!G:G,MATCH($C1885,'Policy Characteristics'!$C:$C,0)))</f>
        <v>0.4</v>
      </c>
      <c r="N1885" s="233">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28" t="str">
        <f>IF(ISBLANK(INDEX('Policy Characteristics'!B:B,MATCH($C1886,'Policy Characteristics'!$C:$C,0))),"",INDEX('Policy Characteristics'!B:B,MATCH($C1886,'Policy Characteristics'!$C:$C,0)))</f>
        <v>Capital Cost Reduction</v>
      </c>
      <c r="C1886" s="76" t="str">
        <f t="shared" si="59"/>
        <v>RnD Industry Capital Cost Perc Reduction</v>
      </c>
      <c r="D1886" t="s">
        <v>1313</v>
      </c>
      <c r="E1886" s="88"/>
      <c r="F1886" s="78" t="s">
        <v>323</v>
      </c>
      <c r="G1886" s="88"/>
      <c r="H1886" s="15">
        <v>1475</v>
      </c>
      <c r="I1886" s="241" t="s">
        <v>43</v>
      </c>
      <c r="J1886" s="230"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3">
        <f>IF(ISBLANK(INDEX('Policy Characteristics'!F:F,MATCH($C1886,'Policy Characteristics'!$C:$C,0))),"",INDEX('Policy Characteristics'!F:F,MATCH($C1886,'Policy Characteristics'!$C:$C,0)))</f>
        <v>0</v>
      </c>
      <c r="M1886" s="233">
        <f>IF(ISBLANK(INDEX('Policy Characteristics'!G:G,MATCH($C1886,'Policy Characteristics'!$C:$C,0))),"",INDEX('Policy Characteristics'!G:G,MATCH($C1886,'Policy Characteristics'!$C:$C,0)))</f>
        <v>0.4</v>
      </c>
      <c r="N1886" s="233">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28" t="str">
        <f>IF(ISBLANK(INDEX('Policy Characteristics'!B:B,MATCH($C1887,'Policy Characteristics'!$C:$C,0))),"",INDEX('Policy Characteristics'!B:B,MATCH($C1887,'Policy Characteristics'!$C:$C,0)))</f>
        <v>Capital Cost Reduction</v>
      </c>
      <c r="C1887" s="76" t="str">
        <f t="shared" si="59"/>
        <v>RnD Industry Capital Cost Perc Reduction</v>
      </c>
      <c r="D1887" t="s">
        <v>1314</v>
      </c>
      <c r="E1887" s="88"/>
      <c r="F1887" s="78" t="s">
        <v>1339</v>
      </c>
      <c r="G1887" s="88"/>
      <c r="H1887" s="15">
        <v>1476</v>
      </c>
      <c r="I1887" s="241" t="s">
        <v>43</v>
      </c>
      <c r="J1887" s="230"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3">
        <f>IF(ISBLANK(INDEX('Policy Characteristics'!F:F,MATCH($C1887,'Policy Characteristics'!$C:$C,0))),"",INDEX('Policy Characteristics'!F:F,MATCH($C1887,'Policy Characteristics'!$C:$C,0)))</f>
        <v>0</v>
      </c>
      <c r="M1887" s="233">
        <f>IF(ISBLANK(INDEX('Policy Characteristics'!G:G,MATCH($C1887,'Policy Characteristics'!$C:$C,0))),"",INDEX('Policy Characteristics'!G:G,MATCH($C1887,'Policy Characteristics'!$C:$C,0)))</f>
        <v>0.4</v>
      </c>
      <c r="N1887" s="233">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28" t="str">
        <f>IF(ISBLANK(INDEX('Policy Characteristics'!B:B,MATCH($C1888,'Policy Characteristics'!$C:$C,0))),"",INDEX('Policy Characteristics'!B:B,MATCH($C1888,'Policy Characteristics'!$C:$C,0)))</f>
        <v>Capital Cost Reduction</v>
      </c>
      <c r="C1888" s="76" t="str">
        <f t="shared" si="59"/>
        <v>RnD Industry Capital Cost Perc Reduction</v>
      </c>
      <c r="D1888" t="s">
        <v>1315</v>
      </c>
      <c r="E1888" s="88"/>
      <c r="F1888" s="78" t="s">
        <v>1340</v>
      </c>
      <c r="G1888" s="88"/>
      <c r="H1888" s="15">
        <v>1477</v>
      </c>
      <c r="I1888" s="241" t="s">
        <v>43</v>
      </c>
      <c r="J1888" s="230"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3">
        <f>IF(ISBLANK(INDEX('Policy Characteristics'!F:F,MATCH($C1888,'Policy Characteristics'!$C:$C,0))),"",INDEX('Policy Characteristics'!F:F,MATCH($C1888,'Policy Characteristics'!$C:$C,0)))</f>
        <v>0</v>
      </c>
      <c r="M1888" s="233">
        <f>IF(ISBLANK(INDEX('Policy Characteristics'!G:G,MATCH($C1888,'Policy Characteristics'!$C:$C,0))),"",INDEX('Policy Characteristics'!G:G,MATCH($C1888,'Policy Characteristics'!$C:$C,0)))</f>
        <v>0.4</v>
      </c>
      <c r="N1888" s="233">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28" t="str">
        <f>IF(ISBLANK(INDEX('Policy Characteristics'!B:B,MATCH($C1889,'Policy Characteristics'!$C:$C,0))),"",INDEX('Policy Characteristics'!B:B,MATCH($C1889,'Policy Characteristics'!$C:$C,0)))</f>
        <v>Capital Cost Reduction</v>
      </c>
      <c r="C1889" s="76" t="str">
        <f t="shared" si="59"/>
        <v>RnD Industry Capital Cost Perc Reduction</v>
      </c>
      <c r="D1889" t="s">
        <v>1316</v>
      </c>
      <c r="E1889" s="88"/>
      <c r="F1889" s="78" t="s">
        <v>1341</v>
      </c>
      <c r="G1889" s="88"/>
      <c r="H1889" s="15">
        <v>1478</v>
      </c>
      <c r="I1889" s="241" t="s">
        <v>43</v>
      </c>
      <c r="J1889" s="230"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3">
        <f>IF(ISBLANK(INDEX('Policy Characteristics'!F:F,MATCH($C1889,'Policy Characteristics'!$C:$C,0))),"",INDEX('Policy Characteristics'!F:F,MATCH($C1889,'Policy Characteristics'!$C:$C,0)))</f>
        <v>0</v>
      </c>
      <c r="M1889" s="233">
        <f>IF(ISBLANK(INDEX('Policy Characteristics'!G:G,MATCH($C1889,'Policy Characteristics'!$C:$C,0))),"",INDEX('Policy Characteristics'!G:G,MATCH($C1889,'Policy Characteristics'!$C:$C,0)))</f>
        <v>0.4</v>
      </c>
      <c r="N1889" s="233">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28" t="str">
        <f>IF(ISBLANK(INDEX('Policy Characteristics'!B:B,MATCH($C1890,'Policy Characteristics'!$C:$C,0))),"",INDEX('Policy Characteristics'!B:B,MATCH($C1890,'Policy Characteristics'!$C:$C,0)))</f>
        <v>Capital Cost Reduction</v>
      </c>
      <c r="C1890" s="76" t="str">
        <f t="shared" si="59"/>
        <v>RnD Industry Capital Cost Perc Reduction</v>
      </c>
      <c r="D1890" t="s">
        <v>1317</v>
      </c>
      <c r="E1890" s="88"/>
      <c r="F1890" s="78" t="s">
        <v>1342</v>
      </c>
      <c r="G1890" s="88"/>
      <c r="H1890" s="15">
        <v>1479</v>
      </c>
      <c r="I1890" s="241" t="s">
        <v>43</v>
      </c>
      <c r="J1890" s="230"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3">
        <f>IF(ISBLANK(INDEX('Policy Characteristics'!F:F,MATCH($C1890,'Policy Characteristics'!$C:$C,0))),"",INDEX('Policy Characteristics'!F:F,MATCH($C1890,'Policy Characteristics'!$C:$C,0)))</f>
        <v>0</v>
      </c>
      <c r="M1890" s="233">
        <f>IF(ISBLANK(INDEX('Policy Characteristics'!G:G,MATCH($C1890,'Policy Characteristics'!$C:$C,0))),"",INDEX('Policy Characteristics'!G:G,MATCH($C1890,'Policy Characteristics'!$C:$C,0)))</f>
        <v>0.4</v>
      </c>
      <c r="N1890" s="233">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28" t="str">
        <f>IF(ISBLANK(INDEX('Policy Characteristics'!B:B,MATCH($C1891,'Policy Characteristics'!$C:$C,0))),"",INDEX('Policy Characteristics'!B:B,MATCH($C1891,'Policy Characteristics'!$C:$C,0)))</f>
        <v>Capital Cost Reduction</v>
      </c>
      <c r="C1891" s="76" t="str">
        <f t="shared" si="59"/>
        <v>RnD Industry Capital Cost Perc Reduction</v>
      </c>
      <c r="D1891" t="s">
        <v>1318</v>
      </c>
      <c r="E1891" s="88"/>
      <c r="F1891" s="78" t="s">
        <v>1343</v>
      </c>
      <c r="G1891" s="88"/>
      <c r="H1891" s="15">
        <v>1480</v>
      </c>
      <c r="I1891" s="241" t="s">
        <v>43</v>
      </c>
      <c r="J1891" s="230"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3">
        <f>IF(ISBLANK(INDEX('Policy Characteristics'!F:F,MATCH($C1891,'Policy Characteristics'!$C:$C,0))),"",INDEX('Policy Characteristics'!F:F,MATCH($C1891,'Policy Characteristics'!$C:$C,0)))</f>
        <v>0</v>
      </c>
      <c r="M1891" s="233">
        <f>IF(ISBLANK(INDEX('Policy Characteristics'!G:G,MATCH($C1891,'Policy Characteristics'!$C:$C,0))),"",INDEX('Policy Characteristics'!G:G,MATCH($C1891,'Policy Characteristics'!$C:$C,0)))</f>
        <v>0.4</v>
      </c>
      <c r="N1891" s="233">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28" t="str">
        <f>IF(ISBLANK(INDEX('Policy Characteristics'!B:B,MATCH($C1892,'Policy Characteristics'!$C:$C,0))),"",INDEX('Policy Characteristics'!B:B,MATCH($C1892,'Policy Characteristics'!$C:$C,0)))</f>
        <v>Capital Cost Reduction</v>
      </c>
      <c r="C1892" s="76" t="str">
        <f t="shared" si="59"/>
        <v>RnD Industry Capital Cost Perc Reduction</v>
      </c>
      <c r="D1892" t="s">
        <v>1319</v>
      </c>
      <c r="E1892" s="88"/>
      <c r="F1892" s="78" t="s">
        <v>1344</v>
      </c>
      <c r="G1892" s="88"/>
      <c r="H1892" s="15">
        <v>1481</v>
      </c>
      <c r="I1892" s="241" t="s">
        <v>43</v>
      </c>
      <c r="J1892" s="230"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3">
        <f>IF(ISBLANK(INDEX('Policy Characteristics'!F:F,MATCH($C1892,'Policy Characteristics'!$C:$C,0))),"",INDEX('Policy Characteristics'!F:F,MATCH($C1892,'Policy Characteristics'!$C:$C,0)))</f>
        <v>0</v>
      </c>
      <c r="M1892" s="233">
        <f>IF(ISBLANK(INDEX('Policy Characteristics'!G:G,MATCH($C1892,'Policy Characteristics'!$C:$C,0))),"",INDEX('Policy Characteristics'!G:G,MATCH($C1892,'Policy Characteristics'!$C:$C,0)))</f>
        <v>0.4</v>
      </c>
      <c r="N1892" s="233">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28" t="str">
        <f>IF(ISBLANK(INDEX('Policy Characteristics'!B:B,MATCH($C1893,'Policy Characteristics'!$C:$C,0))),"",INDEX('Policy Characteristics'!B:B,MATCH($C1893,'Policy Characteristics'!$C:$C,0)))</f>
        <v>Capital Cost Reduction</v>
      </c>
      <c r="C1893" s="76" t="str">
        <f t="shared" si="59"/>
        <v>RnD Industry Capital Cost Perc Reduction</v>
      </c>
      <c r="D1893" t="s">
        <v>1320</v>
      </c>
      <c r="E1893" s="88"/>
      <c r="F1893" s="78" t="s">
        <v>1345</v>
      </c>
      <c r="G1893" s="88"/>
      <c r="H1893" s="15">
        <v>1482</v>
      </c>
      <c r="I1893" s="241" t="s">
        <v>43</v>
      </c>
      <c r="J1893" s="230"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3">
        <f>IF(ISBLANK(INDEX('Policy Characteristics'!F:F,MATCH($C1893,'Policy Characteristics'!$C:$C,0))),"",INDEX('Policy Characteristics'!F:F,MATCH($C1893,'Policy Characteristics'!$C:$C,0)))</f>
        <v>0</v>
      </c>
      <c r="M1893" s="233">
        <f>IF(ISBLANK(INDEX('Policy Characteristics'!G:G,MATCH($C1893,'Policy Characteristics'!$C:$C,0))),"",INDEX('Policy Characteristics'!G:G,MATCH($C1893,'Policy Characteristics'!$C:$C,0)))</f>
        <v>0.4</v>
      </c>
      <c r="N1893" s="233">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28" t="str">
        <f>IF(ISBLANK(INDEX('Policy Characteristics'!B:B,MATCH($C1894,'Policy Characteristics'!$C:$C,0))),"",INDEX('Policy Characteristics'!B:B,MATCH($C1894,'Policy Characteristics'!$C:$C,0)))</f>
        <v>Capital Cost Reduction</v>
      </c>
      <c r="C1894" s="76" t="str">
        <f t="shared" si="59"/>
        <v>RnD Industry Capital Cost Perc Reduction</v>
      </c>
      <c r="D1894" t="s">
        <v>1321</v>
      </c>
      <c r="E1894" s="88"/>
      <c r="F1894" s="78" t="s">
        <v>1346</v>
      </c>
      <c r="G1894" s="88"/>
      <c r="H1894" s="15">
        <v>1483</v>
      </c>
      <c r="I1894" s="241" t="s">
        <v>43</v>
      </c>
      <c r="J1894" s="230"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3">
        <f>IF(ISBLANK(INDEX('Policy Characteristics'!F:F,MATCH($C1894,'Policy Characteristics'!$C:$C,0))),"",INDEX('Policy Characteristics'!F:F,MATCH($C1894,'Policy Characteristics'!$C:$C,0)))</f>
        <v>0</v>
      </c>
      <c r="M1894" s="233">
        <f>IF(ISBLANK(INDEX('Policy Characteristics'!G:G,MATCH($C1894,'Policy Characteristics'!$C:$C,0))),"",INDEX('Policy Characteristics'!G:G,MATCH($C1894,'Policy Characteristics'!$C:$C,0)))</f>
        <v>0.4</v>
      </c>
      <c r="N1894" s="233">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28" t="str">
        <f>IF(ISBLANK(INDEX('Policy Characteristics'!B:B,MATCH($C1895,'Policy Characteristics'!$C:$C,0))),"",INDEX('Policy Characteristics'!B:B,MATCH($C1895,'Policy Characteristics'!$C:$C,0)))</f>
        <v>Capital Cost Reduction</v>
      </c>
      <c r="C1895" s="76" t="str">
        <f t="shared" si="59"/>
        <v>RnD Industry Capital Cost Perc Reduction</v>
      </c>
      <c r="D1895" t="s">
        <v>1322</v>
      </c>
      <c r="E1895" s="88"/>
      <c r="F1895" s="78" t="s">
        <v>1347</v>
      </c>
      <c r="G1895" s="88"/>
      <c r="H1895" s="15">
        <v>1484</v>
      </c>
      <c r="I1895" s="241" t="s">
        <v>43</v>
      </c>
      <c r="J1895" s="230"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3">
        <f>IF(ISBLANK(INDEX('Policy Characteristics'!F:F,MATCH($C1895,'Policy Characteristics'!$C:$C,0))),"",INDEX('Policy Characteristics'!F:F,MATCH($C1895,'Policy Characteristics'!$C:$C,0)))</f>
        <v>0</v>
      </c>
      <c r="M1895" s="233">
        <f>IF(ISBLANK(INDEX('Policy Characteristics'!G:G,MATCH($C1895,'Policy Characteristics'!$C:$C,0))),"",INDEX('Policy Characteristics'!G:G,MATCH($C1895,'Policy Characteristics'!$C:$C,0)))</f>
        <v>0.4</v>
      </c>
      <c r="N1895" s="233">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28" t="str">
        <f>IF(ISBLANK(INDEX('Policy Characteristics'!B:B,MATCH($C1896,'Policy Characteristics'!$C:$C,0))),"",INDEX('Policy Characteristics'!B:B,MATCH($C1896,'Policy Characteristics'!$C:$C,0)))</f>
        <v>Capital Cost Reduction</v>
      </c>
      <c r="C1896" s="76" t="str">
        <f t="shared" si="59"/>
        <v>RnD Industry Capital Cost Perc Reduction</v>
      </c>
      <c r="D1896" t="s">
        <v>1323</v>
      </c>
      <c r="E1896" s="88"/>
      <c r="F1896" s="78" t="s">
        <v>1348</v>
      </c>
      <c r="G1896" s="88"/>
      <c r="H1896" s="15">
        <v>1485</v>
      </c>
      <c r="I1896" s="241" t="s">
        <v>43</v>
      </c>
      <c r="J1896" s="230"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3">
        <f>IF(ISBLANK(INDEX('Policy Characteristics'!F:F,MATCH($C1896,'Policy Characteristics'!$C:$C,0))),"",INDEX('Policy Characteristics'!F:F,MATCH($C1896,'Policy Characteristics'!$C:$C,0)))</f>
        <v>0</v>
      </c>
      <c r="M1896" s="233">
        <f>IF(ISBLANK(INDEX('Policy Characteristics'!G:G,MATCH($C1896,'Policy Characteristics'!$C:$C,0))),"",INDEX('Policy Characteristics'!G:G,MATCH($C1896,'Policy Characteristics'!$C:$C,0)))</f>
        <v>0.4</v>
      </c>
      <c r="N1896" s="233">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28" t="str">
        <f>IF(ISBLANK(INDEX('Policy Characteristics'!B:B,MATCH($C1897,'Policy Characteristics'!$C:$C,0))),"",INDEX('Policy Characteristics'!B:B,MATCH($C1897,'Policy Characteristics'!$C:$C,0)))</f>
        <v>Capital Cost Reduction</v>
      </c>
      <c r="C1897" s="76" t="str">
        <f t="shared" si="59"/>
        <v>RnD Industry Capital Cost Perc Reduction</v>
      </c>
      <c r="D1897" t="s">
        <v>1324</v>
      </c>
      <c r="E1897" s="88"/>
      <c r="F1897" s="78" t="s">
        <v>1349</v>
      </c>
      <c r="G1897" s="88"/>
      <c r="H1897" s="15">
        <v>1486</v>
      </c>
      <c r="I1897" s="241" t="s">
        <v>43</v>
      </c>
      <c r="J1897" s="230"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3">
        <f>IF(ISBLANK(INDEX('Policy Characteristics'!F:F,MATCH($C1897,'Policy Characteristics'!$C:$C,0))),"",INDEX('Policy Characteristics'!F:F,MATCH($C1897,'Policy Characteristics'!$C:$C,0)))</f>
        <v>0</v>
      </c>
      <c r="M1897" s="233">
        <f>IF(ISBLANK(INDEX('Policy Characteristics'!G:G,MATCH($C1897,'Policy Characteristics'!$C:$C,0))),"",INDEX('Policy Characteristics'!G:G,MATCH($C1897,'Policy Characteristics'!$C:$C,0)))</f>
        <v>0.4</v>
      </c>
      <c r="N1897" s="233">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28"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1" t="s">
        <v>43</v>
      </c>
      <c r="J1898" s="230"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3">
        <f>IF(ISBLANK(INDEX('Policy Characteristics'!F:F,MATCH($C1898,'Policy Characteristics'!$C:$C,0))),"",INDEX('Policy Characteristics'!F:F,MATCH($C1898,'Policy Characteristics'!$C:$C,0)))</f>
        <v>0</v>
      </c>
      <c r="M1898" s="233">
        <f>IF(ISBLANK(INDEX('Policy Characteristics'!G:G,MATCH($C1898,'Policy Characteristics'!$C:$C,0))),"",INDEX('Policy Characteristics'!G:G,MATCH($C1898,'Policy Characteristics'!$C:$C,0)))</f>
        <v>0.4</v>
      </c>
      <c r="N1898" s="233">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28"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1" t="s">
        <v>43</v>
      </c>
      <c r="J1899" s="230"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3">
        <f>IF(ISBLANK(INDEX('Policy Characteristics'!F:F,MATCH($C1899,'Policy Characteristics'!$C:$C,0))),"",INDEX('Policy Characteristics'!F:F,MATCH($C1899,'Policy Characteristics'!$C:$C,0)))</f>
        <v>0</v>
      </c>
      <c r="M1899" s="233">
        <f>IF(ISBLANK(INDEX('Policy Characteristics'!G:G,MATCH($C1899,'Policy Characteristics'!$C:$C,0))),"",INDEX('Policy Characteristics'!G:G,MATCH($C1899,'Policy Characteristics'!$C:$C,0)))</f>
        <v>0.4</v>
      </c>
      <c r="N1899" s="233">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28"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1" t="s">
        <v>43</v>
      </c>
      <c r="J1900" s="230"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3">
        <f>IF(ISBLANK(INDEX('Policy Characteristics'!F:F,MATCH($C1900,'Policy Characteristics'!$C:$C,0))),"",INDEX('Policy Characteristics'!F:F,MATCH($C1900,'Policy Characteristics'!$C:$C,0)))</f>
        <v>0</v>
      </c>
      <c r="M1900" s="233">
        <f>IF(ISBLANK(INDEX('Policy Characteristics'!G:G,MATCH($C1900,'Policy Characteristics'!$C:$C,0))),"",INDEX('Policy Characteristics'!G:G,MATCH($C1900,'Policy Characteristics'!$C:$C,0)))</f>
        <v>0.4</v>
      </c>
      <c r="N1900" s="233">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28"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1" t="s">
        <v>43</v>
      </c>
      <c r="J1901" s="230"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3">
        <f>IF(ISBLANK(INDEX('Policy Characteristics'!F:F,MATCH($C1901,'Policy Characteristics'!$C:$C,0))),"",INDEX('Policy Characteristics'!F:F,MATCH($C1901,'Policy Characteristics'!$C:$C,0)))</f>
        <v>0</v>
      </c>
      <c r="M1901" s="233">
        <f>IF(ISBLANK(INDEX('Policy Characteristics'!G:G,MATCH($C1901,'Policy Characteristics'!$C:$C,0))),"",INDEX('Policy Characteristics'!G:G,MATCH($C1901,'Policy Characteristics'!$C:$C,0)))</f>
        <v>0.4</v>
      </c>
      <c r="N1901" s="233">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28"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1" t="s">
        <v>43</v>
      </c>
      <c r="J1902" s="230"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3">
        <f>IF(ISBLANK(INDEX('Policy Characteristics'!F:F,MATCH($C1902,'Policy Characteristics'!$C:$C,0))),"",INDEX('Policy Characteristics'!F:F,MATCH($C1902,'Policy Characteristics'!$C:$C,0)))</f>
        <v>0</v>
      </c>
      <c r="M1902" s="233">
        <f>IF(ISBLANK(INDEX('Policy Characteristics'!G:G,MATCH($C1902,'Policy Characteristics'!$C:$C,0))),"",INDEX('Policy Characteristics'!G:G,MATCH($C1902,'Policy Characteristics'!$C:$C,0)))</f>
        <v>0.4</v>
      </c>
      <c r="N1902" s="233">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28"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1" t="s">
        <v>43</v>
      </c>
      <c r="J1903" s="230"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3">
        <f>IF(ISBLANK(INDEX('Policy Characteristics'!F:F,MATCH($C1903,'Policy Characteristics'!$C:$C,0))),"",INDEX('Policy Characteristics'!F:F,MATCH($C1903,'Policy Characteristics'!$C:$C,0)))</f>
        <v>0</v>
      </c>
      <c r="M1903" s="233">
        <f>IF(ISBLANK(INDEX('Policy Characteristics'!G:G,MATCH($C1903,'Policy Characteristics'!$C:$C,0))),"",INDEX('Policy Characteristics'!G:G,MATCH($C1903,'Policy Characteristics'!$C:$C,0)))</f>
        <v>0.4</v>
      </c>
      <c r="N1903" s="233">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28"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1" t="s">
        <v>43</v>
      </c>
      <c r="J1904" s="230"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3">
        <f>IF(ISBLANK(INDEX('Policy Characteristics'!F:F,MATCH($C1904,'Policy Characteristics'!$C:$C,0))),"",INDEX('Policy Characteristics'!F:F,MATCH($C1904,'Policy Characteristics'!$C:$C,0)))</f>
        <v>0</v>
      </c>
      <c r="M1904" s="233">
        <f>IF(ISBLANK(INDEX('Policy Characteristics'!G:G,MATCH($C1904,'Policy Characteristics'!$C:$C,0))),"",INDEX('Policy Characteristics'!G:G,MATCH($C1904,'Policy Characteristics'!$C:$C,0)))</f>
        <v>0.4</v>
      </c>
      <c r="N1904" s="233">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28" t="str">
        <f>IF(ISBLANK(INDEX('Policy Characteristics'!B:B,MATCH($C1905,'Policy Characteristics'!$C:$C,0))),"",INDEX('Policy Characteristics'!B:B,MATCH($C1905,'Policy Characteristics'!$C:$C,0)))</f>
        <v>Direct Air Capture</v>
      </c>
      <c r="C1905" s="143" t="s">
        <v>1042</v>
      </c>
      <c r="D1905" s="78"/>
      <c r="E1905" s="78"/>
      <c r="F1905" s="78"/>
      <c r="G1905" s="78"/>
      <c r="H1905" s="80">
        <v>525</v>
      </c>
      <c r="I1905" s="229" t="s">
        <v>43</v>
      </c>
      <c r="J1905" s="230"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3">
        <f>IF(ISBLANK(INDEX('Policy Characteristics'!F:F,MATCH($C1905,'Policy Characteristics'!$C:$C,0))),"",INDEX('Policy Characteristics'!F:F,MATCH($C1905,'Policy Characteristics'!$C:$C,0)))</f>
        <v>0</v>
      </c>
      <c r="M1905" s="233">
        <f>IF(ISBLANK(INDEX('Policy Characteristics'!G:G,MATCH($C1905,'Policy Characteristics'!$C:$C,0))),"",INDEX('Policy Characteristics'!G:G,MATCH($C1905,'Policy Characteristics'!$C:$C,0)))</f>
        <v>1</v>
      </c>
      <c r="N1905" s="233">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28" t="str">
        <f>IF(ISBLANK(INDEX('Policy Characteristics'!B:B,MATCH($C1906,'Policy Characteristics'!$C:$C,0))),"",INDEX('Policy Characteristics'!B:B,MATCH($C1906,'Policy Characteristics'!$C:$C,0)))</f>
        <v>Enhanced Rock Weathering</v>
      </c>
      <c r="C1906" s="143" t="s">
        <v>1886</v>
      </c>
      <c r="D1906" s="78"/>
      <c r="E1906" s="78"/>
      <c r="F1906" s="78"/>
      <c r="G1906" s="78"/>
      <c r="H1906" s="80">
        <v>2313</v>
      </c>
      <c r="I1906" s="229" t="s">
        <v>43</v>
      </c>
      <c r="J1906" s="230"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3">
        <f>IF(ISBLANK(INDEX('Policy Characteristics'!F:F,MATCH($C1906,'Policy Characteristics'!$C:$C,0))),"",INDEX('Policy Characteristics'!F:F,MATCH($C1906,'Policy Characteristics'!$C:$C,0)))</f>
        <v>0</v>
      </c>
      <c r="M1906" s="233">
        <f>IF(ISBLANK(INDEX('Policy Characteristics'!G:G,MATCH($C1906,'Policy Characteristics'!$C:$C,0))),"",INDEX('Policy Characteristics'!G:G,MATCH($C1906,'Policy Characteristics'!$C:$C,0)))</f>
        <v>1</v>
      </c>
      <c r="N1906" s="233">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28"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1" t="s">
        <v>43</v>
      </c>
      <c r="J1907" s="230"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3">
        <f>IF(ISBLANK(INDEX('Policy Characteristics'!F:F,MATCH($C1907,'Policy Characteristics'!$C:$C,0))),"",INDEX('Policy Characteristics'!F:F,MATCH($C1907,'Policy Characteristics'!$C:$C,0)))</f>
        <v>0</v>
      </c>
      <c r="M1907" s="233">
        <f>IF(ISBLANK(INDEX('Policy Characteristics'!G:G,MATCH($C1907,'Policy Characteristics'!$C:$C,0))),"",INDEX('Policy Characteristics'!G:G,MATCH($C1907,'Policy Characteristics'!$C:$C,0)))</f>
        <v>0.4</v>
      </c>
      <c r="N1907" s="233">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28"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1" t="s">
        <v>43</v>
      </c>
      <c r="J1908" s="230"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3">
        <f>IF(ISBLANK(INDEX('Policy Characteristics'!F:F,MATCH($C1908,'Policy Characteristics'!$C:$C,0))),"",INDEX('Policy Characteristics'!F:F,MATCH($C1908,'Policy Characteristics'!$C:$C,0)))</f>
        <v>0</v>
      </c>
      <c r="M1908" s="233">
        <f>IF(ISBLANK(INDEX('Policy Characteristics'!G:G,MATCH($C1908,'Policy Characteristics'!$C:$C,0))),"",INDEX('Policy Characteristics'!G:G,MATCH($C1908,'Policy Characteristics'!$C:$C,0)))</f>
        <v>0.4</v>
      </c>
      <c r="N1908" s="233">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28"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1" t="s">
        <v>44</v>
      </c>
      <c r="J1909" s="230"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3">
        <f>IF(ISBLANK(INDEX('Policy Characteristics'!F:F,MATCH($C1909,'Policy Characteristics'!$C:$C,0))),"",INDEX('Policy Characteristics'!F:F,MATCH($C1909,'Policy Characteristics'!$C:$C,0)))</f>
        <v>0</v>
      </c>
      <c r="M1909" s="233">
        <f>IF(ISBLANK(INDEX('Policy Characteristics'!G:G,MATCH($C1909,'Policy Characteristics'!$C:$C,0))),"",INDEX('Policy Characteristics'!G:G,MATCH($C1909,'Policy Characteristics'!$C:$C,0)))</f>
        <v>0.4</v>
      </c>
      <c r="N1909" s="233">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28"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1" t="s">
        <v>43</v>
      </c>
      <c r="J1910" s="230"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3">
        <f>IF(ISBLANK(INDEX('Policy Characteristics'!F:F,MATCH($C1910,'Policy Characteristics'!$C:$C,0))),"",INDEX('Policy Characteristics'!F:F,MATCH($C1910,'Policy Characteristics'!$C:$C,0)))</f>
        <v>0</v>
      </c>
      <c r="M1910" s="233">
        <f>IF(ISBLANK(INDEX('Policy Characteristics'!G:G,MATCH($C1910,'Policy Characteristics'!$C:$C,0))),"",INDEX('Policy Characteristics'!G:G,MATCH($C1910,'Policy Characteristics'!$C:$C,0)))</f>
        <v>0.4</v>
      </c>
      <c r="N1910" s="233">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28"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1" t="s">
        <v>43</v>
      </c>
      <c r="J1911" s="230"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3">
        <f>IF(ISBLANK(INDEX('Policy Characteristics'!F:F,MATCH($C1911,'Policy Characteristics'!$C:$C,0))),"",INDEX('Policy Characteristics'!F:F,MATCH($C1911,'Policy Characteristics'!$C:$C,0)))</f>
        <v>0</v>
      </c>
      <c r="M1911" s="233">
        <f>IF(ISBLANK(INDEX('Policy Characteristics'!G:G,MATCH($C1911,'Policy Characteristics'!$C:$C,0))),"",INDEX('Policy Characteristics'!G:G,MATCH($C1911,'Policy Characteristics'!$C:$C,0)))</f>
        <v>0.4</v>
      </c>
      <c r="N1911" s="233">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28"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1" t="s">
        <v>43</v>
      </c>
      <c r="J1912" s="230"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3">
        <f>IF(ISBLANK(INDEX('Policy Characteristics'!F:F,MATCH($C1912,'Policy Characteristics'!$C:$C,0))),"",INDEX('Policy Characteristics'!F:F,MATCH($C1912,'Policy Characteristics'!$C:$C,0)))</f>
        <v>0</v>
      </c>
      <c r="M1912" s="233">
        <f>IF(ISBLANK(INDEX('Policy Characteristics'!G:G,MATCH($C1912,'Policy Characteristics'!$C:$C,0))),"",INDEX('Policy Characteristics'!G:G,MATCH($C1912,'Policy Characteristics'!$C:$C,0)))</f>
        <v>0.4</v>
      </c>
      <c r="N1912" s="233">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28"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1" t="s">
        <v>43</v>
      </c>
      <c r="J1913" s="230"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3">
        <f>IF(ISBLANK(INDEX('Policy Characteristics'!F:F,MATCH($C1913,'Policy Characteristics'!$C:$C,0))),"",INDEX('Policy Characteristics'!F:F,MATCH($C1913,'Policy Characteristics'!$C:$C,0)))</f>
        <v>0</v>
      </c>
      <c r="M1913" s="233">
        <f>IF(ISBLANK(INDEX('Policy Characteristics'!G:G,MATCH($C1913,'Policy Characteristics'!$C:$C,0))),"",INDEX('Policy Characteristics'!G:G,MATCH($C1913,'Policy Characteristics'!$C:$C,0)))</f>
        <v>0.4</v>
      </c>
      <c r="N1913" s="233">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28"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1" t="s">
        <v>43</v>
      </c>
      <c r="J1914" s="230"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3">
        <f>IF(ISBLANK(INDEX('Policy Characteristics'!F:F,MATCH($C1914,'Policy Characteristics'!$C:$C,0))),"",INDEX('Policy Characteristics'!F:F,MATCH($C1914,'Policy Characteristics'!$C:$C,0)))</f>
        <v>0</v>
      </c>
      <c r="M1914" s="233">
        <f>IF(ISBLANK(INDEX('Policy Characteristics'!G:G,MATCH($C1914,'Policy Characteristics'!$C:$C,0))),"",INDEX('Policy Characteristics'!G:G,MATCH($C1914,'Policy Characteristics'!$C:$C,0)))</f>
        <v>0.4</v>
      </c>
      <c r="N1914" s="233">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28"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1660</v>
      </c>
      <c r="E1915" s="88"/>
      <c r="F1915" s="78" t="s">
        <v>1672</v>
      </c>
      <c r="G1915" s="88"/>
      <c r="H1915" s="15">
        <v>122</v>
      </c>
      <c r="I1915" s="241" t="s">
        <v>43</v>
      </c>
      <c r="J1915" s="230"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3">
        <f>IF(ISBLANK(INDEX('Policy Characteristics'!F:F,MATCH($C1915,'Policy Characteristics'!$C:$C,0))),"",INDEX('Policy Characteristics'!F:F,MATCH($C1915,'Policy Characteristics'!$C:$C,0)))</f>
        <v>0</v>
      </c>
      <c r="M1915" s="233">
        <f>IF(ISBLANK(INDEX('Policy Characteristics'!G:G,MATCH($C1915,'Policy Characteristics'!$C:$C,0))),"",INDEX('Policy Characteristics'!G:G,MATCH($C1915,'Policy Characteristics'!$C:$C,0)))</f>
        <v>0.4</v>
      </c>
      <c r="N1915" s="233">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28" t="str">
        <f>IF(ISBLANK(INDEX('Policy Characteristics'!B:B,MATCH($C1916,'Policy Characteristics'!$C:$C,0))),"",INDEX('Policy Characteristics'!B:B,MATCH($C1916,'Policy Characteristics'!$C:$C,0)))</f>
        <v>Fuel Use Reduction</v>
      </c>
      <c r="C1916" s="76" t="str">
        <f t="shared" si="62"/>
        <v>RnD Electricity Fuel Use Perc Reduction</v>
      </c>
      <c r="D1916" s="78" t="s">
        <v>1661</v>
      </c>
      <c r="E1916" s="88"/>
      <c r="F1916" s="78" t="s">
        <v>1673</v>
      </c>
      <c r="G1916" s="88"/>
      <c r="H1916" s="15">
        <v>123</v>
      </c>
      <c r="I1916" s="241" t="s">
        <v>43</v>
      </c>
      <c r="J1916" s="230"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3">
        <f>IF(ISBLANK(INDEX('Policy Characteristics'!F:F,MATCH($C1916,'Policy Characteristics'!$C:$C,0))),"",INDEX('Policy Characteristics'!F:F,MATCH($C1916,'Policy Characteristics'!$C:$C,0)))</f>
        <v>0</v>
      </c>
      <c r="M1916" s="233">
        <f>IF(ISBLANK(INDEX('Policy Characteristics'!G:G,MATCH($C1916,'Policy Characteristics'!$C:$C,0))),"",INDEX('Policy Characteristics'!G:G,MATCH($C1916,'Policy Characteristics'!$C:$C,0)))</f>
        <v>0.4</v>
      </c>
      <c r="N1916" s="233">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28"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1674</v>
      </c>
      <c r="G1917" s="88"/>
      <c r="H1917" s="15">
        <v>751</v>
      </c>
      <c r="I1917" s="241" t="s">
        <v>44</v>
      </c>
      <c r="J1917" s="230"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3">
        <f>IF(ISBLANK(INDEX('Policy Characteristics'!F:F,MATCH($C1917,'Policy Characteristics'!$C:$C,0))),"",INDEX('Policy Characteristics'!F:F,MATCH($C1917,'Policy Characteristics'!$C:$C,0)))</f>
        <v>0</v>
      </c>
      <c r="M1917" s="233">
        <f>IF(ISBLANK(INDEX('Policy Characteristics'!G:G,MATCH($C1917,'Policy Characteristics'!$C:$C,0))),"",INDEX('Policy Characteristics'!G:G,MATCH($C1917,'Policy Characteristics'!$C:$C,0)))</f>
        <v>0.4</v>
      </c>
      <c r="N1917" s="233">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28"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1" t="s">
        <v>44</v>
      </c>
      <c r="J1918" s="230"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3">
        <f>IF(ISBLANK(INDEX('Policy Characteristics'!F:F,MATCH($C1918,'Policy Characteristics'!$C:$C,0))),"",INDEX('Policy Characteristics'!F:F,MATCH($C1918,'Policy Characteristics'!$C:$C,0)))</f>
        <v>0</v>
      </c>
      <c r="M1918" s="233">
        <f>IF(ISBLANK(INDEX('Policy Characteristics'!G:G,MATCH($C1918,'Policy Characteristics'!$C:$C,0))),"",INDEX('Policy Characteristics'!G:G,MATCH($C1918,'Policy Characteristics'!$C:$C,0)))</f>
        <v>0.4</v>
      </c>
      <c r="N1918" s="233">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28"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1" t="s">
        <v>44</v>
      </c>
      <c r="J1919" s="230"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3">
        <f>IF(ISBLANK(INDEX('Policy Characteristics'!F:F,MATCH($C1919,'Policy Characteristics'!$C:$C,0))),"",INDEX('Policy Characteristics'!F:F,MATCH($C1919,'Policy Characteristics'!$C:$C,0)))</f>
        <v>0</v>
      </c>
      <c r="M1919" s="233">
        <f>IF(ISBLANK(INDEX('Policy Characteristics'!G:G,MATCH($C1919,'Policy Characteristics'!$C:$C,0))),"",INDEX('Policy Characteristics'!G:G,MATCH($C1919,'Policy Characteristics'!$C:$C,0)))</f>
        <v>0.4</v>
      </c>
      <c r="N1919" s="233">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28"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1" t="s">
        <v>44</v>
      </c>
      <c r="J1920" s="230"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3">
        <f>IF(ISBLANK(INDEX('Policy Characteristics'!F:F,MATCH($C1920,'Policy Characteristics'!$C:$C,0))),"",INDEX('Policy Characteristics'!F:F,MATCH($C1920,'Policy Characteristics'!$C:$C,0)))</f>
        <v>0</v>
      </c>
      <c r="M1920" s="233">
        <f>IF(ISBLANK(INDEX('Policy Characteristics'!G:G,MATCH($C1920,'Policy Characteristics'!$C:$C,0))),"",INDEX('Policy Characteristics'!G:G,MATCH($C1920,'Policy Characteristics'!$C:$C,0)))</f>
        <v>0.4</v>
      </c>
      <c r="N1920" s="233">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28"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1" t="s">
        <v>44</v>
      </c>
      <c r="J1921" s="230"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3">
        <f>IF(ISBLANK(INDEX('Policy Characteristics'!F:F,MATCH($C1921,'Policy Characteristics'!$C:$C,0))),"",INDEX('Policy Characteristics'!F:F,MATCH($C1921,'Policy Characteristics'!$C:$C,0)))</f>
        <v>0</v>
      </c>
      <c r="M1921" s="233">
        <f>IF(ISBLANK(INDEX('Policy Characteristics'!G:G,MATCH($C1921,'Policy Characteristics'!$C:$C,0))),"",INDEX('Policy Characteristics'!G:G,MATCH($C1921,'Policy Characteristics'!$C:$C,0)))</f>
        <v>0.4</v>
      </c>
      <c r="N1921" s="233">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28"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1" t="s">
        <v>43</v>
      </c>
      <c r="J1922" s="230"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3">
        <f>IF(ISBLANK(INDEX('Policy Characteristics'!F:F,MATCH($C1922,'Policy Characteristics'!$C:$C,0))),"",INDEX('Policy Characteristics'!F:F,MATCH($C1922,'Policy Characteristics'!$C:$C,0)))</f>
        <v>0</v>
      </c>
      <c r="M1922" s="233">
        <f>IF(ISBLANK(INDEX('Policy Characteristics'!G:G,MATCH($C1922,'Policy Characteristics'!$C:$C,0))),"",INDEX('Policy Characteristics'!G:G,MATCH($C1922,'Policy Characteristics'!$C:$C,0)))</f>
        <v>0.4</v>
      </c>
      <c r="N1922" s="233">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28"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1675</v>
      </c>
      <c r="G1923" s="88"/>
      <c r="H1923" s="15">
        <v>181</v>
      </c>
      <c r="I1923" s="241" t="s">
        <v>44</v>
      </c>
      <c r="J1923" s="230"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3">
        <f>IF(ISBLANK(INDEX('Policy Characteristics'!F:F,MATCH($C1923,'Policy Characteristics'!$C:$C,0))),"",INDEX('Policy Characteristics'!F:F,MATCH($C1923,'Policy Characteristics'!$C:$C,0)))</f>
        <v>0</v>
      </c>
      <c r="M1923" s="233">
        <f>IF(ISBLANK(INDEX('Policy Characteristics'!G:G,MATCH($C1923,'Policy Characteristics'!$C:$C,0))),"",INDEX('Policy Characteristics'!G:G,MATCH($C1923,'Policy Characteristics'!$C:$C,0)))</f>
        <v>0.4</v>
      </c>
      <c r="N1923" s="233">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28"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1676</v>
      </c>
      <c r="G1924" s="88"/>
      <c r="H1924" s="15">
        <v>755</v>
      </c>
      <c r="I1924" s="241" t="s">
        <v>43</v>
      </c>
      <c r="J1924" s="230"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3">
        <f>IF(ISBLANK(INDEX('Policy Characteristics'!F:F,MATCH($C1924,'Policy Characteristics'!$C:$C,0))),"",INDEX('Policy Characteristics'!F:F,MATCH($C1924,'Policy Characteristics'!$C:$C,0)))</f>
        <v>0</v>
      </c>
      <c r="M1924" s="233">
        <f>IF(ISBLANK(INDEX('Policy Characteristics'!G:G,MATCH($C1924,'Policy Characteristics'!$C:$C,0))),"",INDEX('Policy Characteristics'!G:G,MATCH($C1924,'Policy Characteristics'!$C:$C,0)))</f>
        <v>0.4</v>
      </c>
      <c r="N1924" s="233">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28"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1" t="s">
        <v>43</v>
      </c>
      <c r="J1925" s="230"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3">
        <f>IF(ISBLANK(INDEX('Policy Characteristics'!F:F,MATCH($C1925,'Policy Characteristics'!$C:$C,0))),"",INDEX('Policy Characteristics'!F:F,MATCH($C1925,'Policy Characteristics'!$C:$C,0)))</f>
        <v>0</v>
      </c>
      <c r="M1925" s="233">
        <f>IF(ISBLANK(INDEX('Policy Characteristics'!G:G,MATCH($C1925,'Policy Characteristics'!$C:$C,0))),"",INDEX('Policy Characteristics'!G:G,MATCH($C1925,'Policy Characteristics'!$C:$C,0)))</f>
        <v>0.4</v>
      </c>
      <c r="N1925" s="233">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28"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1" t="s">
        <v>43</v>
      </c>
      <c r="J1926" s="230"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3">
        <f>IF(ISBLANK(INDEX('Policy Characteristics'!F:F,MATCH($C1926,'Policy Characteristics'!$C:$C,0))),"",INDEX('Policy Characteristics'!F:F,MATCH($C1926,'Policy Characteristics'!$C:$C,0)))</f>
        <v>0</v>
      </c>
      <c r="M1926" s="233">
        <f>IF(ISBLANK(INDEX('Policy Characteristics'!G:G,MATCH($C1926,'Policy Characteristics'!$C:$C,0))),"",INDEX('Policy Characteristics'!G:G,MATCH($C1926,'Policy Characteristics'!$C:$C,0)))</f>
        <v>0.4</v>
      </c>
      <c r="N1926" s="233">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28"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1" t="s">
        <v>44</v>
      </c>
      <c r="J1927" s="230"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3">
        <f>IF(ISBLANK(INDEX('Policy Characteristics'!F:F,MATCH($C1927,'Policy Characteristics'!$C:$C,0))),"",INDEX('Policy Characteristics'!F:F,MATCH($C1927,'Policy Characteristics'!$C:$C,0)))</f>
        <v>0</v>
      </c>
      <c r="M1927" s="233">
        <f>IF(ISBLANK(INDEX('Policy Characteristics'!G:G,MATCH($C1927,'Policy Characteristics'!$C:$C,0))),"",INDEX('Policy Characteristics'!G:G,MATCH($C1927,'Policy Characteristics'!$C:$C,0)))</f>
        <v>0.4</v>
      </c>
      <c r="N1927" s="233">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28"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1677</v>
      </c>
      <c r="G1928" s="88"/>
      <c r="H1928" s="15">
        <v>1825</v>
      </c>
      <c r="I1928" s="241" t="s">
        <v>44</v>
      </c>
      <c r="J1928" s="230"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3">
        <f>IF(ISBLANK(INDEX('Policy Characteristics'!F:F,MATCH($C1928,'Policy Characteristics'!$C:$C,0))),"",INDEX('Policy Characteristics'!F:F,MATCH($C1928,'Policy Characteristics'!$C:$C,0)))</f>
        <v>0</v>
      </c>
      <c r="M1928" s="233">
        <f>IF(ISBLANK(INDEX('Policy Characteristics'!G:G,MATCH($C1928,'Policy Characteristics'!$C:$C,0))),"",INDEX('Policy Characteristics'!G:G,MATCH($C1928,'Policy Characteristics'!$C:$C,0)))</f>
        <v>0.4</v>
      </c>
      <c r="N1928" s="233">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28"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1678</v>
      </c>
      <c r="G1929" s="88"/>
      <c r="H1929" s="15">
        <v>1826</v>
      </c>
      <c r="I1929" s="241" t="s">
        <v>44</v>
      </c>
      <c r="J1929" s="230"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3">
        <f>IF(ISBLANK(INDEX('Policy Characteristics'!F:F,MATCH($C1929,'Policy Characteristics'!$C:$C,0))),"",INDEX('Policy Characteristics'!F:F,MATCH($C1929,'Policy Characteristics'!$C:$C,0)))</f>
        <v>0</v>
      </c>
      <c r="M1929" s="233">
        <f>IF(ISBLANK(INDEX('Policy Characteristics'!G:G,MATCH($C1929,'Policy Characteristics'!$C:$C,0))),"",INDEX('Policy Characteristics'!G:G,MATCH($C1929,'Policy Characteristics'!$C:$C,0)))</f>
        <v>0.4</v>
      </c>
      <c r="N1929" s="233">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28"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1679</v>
      </c>
      <c r="G1930" s="88"/>
      <c r="H1930" s="15">
        <v>1827</v>
      </c>
      <c r="I1930" s="241" t="s">
        <v>43</v>
      </c>
      <c r="J1930" s="230"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3">
        <f>IF(ISBLANK(INDEX('Policy Characteristics'!F:F,MATCH($C1930,'Policy Characteristics'!$C:$C,0))),"",INDEX('Policy Characteristics'!F:F,MATCH($C1930,'Policy Characteristics'!$C:$C,0)))</f>
        <v>0</v>
      </c>
      <c r="M1930" s="233">
        <f>IF(ISBLANK(INDEX('Policy Characteristics'!G:G,MATCH($C1930,'Policy Characteristics'!$C:$C,0))),"",INDEX('Policy Characteristics'!G:G,MATCH($C1930,'Policy Characteristics'!$C:$C,0)))</f>
        <v>0.4</v>
      </c>
      <c r="N1930" s="233">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28" t="str">
        <f>IF(ISBLANK(INDEX('Policy Characteristics'!B:B,MATCH($C1931,'Policy Characteristics'!$C:$C,0))),"",INDEX('Policy Characteristics'!B:B,MATCH($C1931,'Policy Characteristics'!$C:$C,0)))</f>
        <v>Fuel Use Reduction</v>
      </c>
      <c r="C1931" s="76" t="str">
        <f t="shared" si="62"/>
        <v>RnD Electricity Fuel Use Perc Reduction</v>
      </c>
      <c r="D1931" s="78" t="s">
        <v>1659</v>
      </c>
      <c r="E1931" s="88"/>
      <c r="F1931" s="78" t="s">
        <v>1680</v>
      </c>
      <c r="G1931" s="88"/>
      <c r="H1931" s="15">
        <v>1828</v>
      </c>
      <c r="I1931" s="241" t="s">
        <v>43</v>
      </c>
      <c r="J1931" s="230"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3">
        <f>IF(ISBLANK(INDEX('Policy Characteristics'!F:F,MATCH($C1931,'Policy Characteristics'!$C:$C,0))),"",INDEX('Policy Characteristics'!F:F,MATCH($C1931,'Policy Characteristics'!$C:$C,0)))</f>
        <v>0</v>
      </c>
      <c r="M1931" s="233">
        <f>IF(ISBLANK(INDEX('Policy Characteristics'!G:G,MATCH($C1931,'Policy Characteristics'!$C:$C,0))),"",INDEX('Policy Characteristics'!G:G,MATCH($C1931,'Policy Characteristics'!$C:$C,0)))</f>
        <v>0.4</v>
      </c>
      <c r="N1931" s="233">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28" t="str">
        <f>IF(ISBLANK(INDEX('Policy Characteristics'!B:B,MATCH($C1932,'Policy Characteristics'!$C:$C,0))),"",INDEX('Policy Characteristics'!B:B,MATCH($C1932,'Policy Characteristics'!$C:$C,0)))</f>
        <v>Fuel Use Reduction</v>
      </c>
      <c r="C1932" s="76" t="str">
        <f t="shared" si="62"/>
        <v>RnD Electricity Fuel Use Perc Reduction</v>
      </c>
      <c r="D1932" s="78" t="s">
        <v>1662</v>
      </c>
      <c r="E1932" s="88"/>
      <c r="F1932" s="78" t="s">
        <v>1681</v>
      </c>
      <c r="G1932" s="88"/>
      <c r="H1932" s="15">
        <v>1829</v>
      </c>
      <c r="I1932" s="241" t="s">
        <v>43</v>
      </c>
      <c r="J1932" s="230"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3">
        <f>IF(ISBLANK(INDEX('Policy Characteristics'!F:F,MATCH($C1932,'Policy Characteristics'!$C:$C,0))),"",INDEX('Policy Characteristics'!F:F,MATCH($C1932,'Policy Characteristics'!$C:$C,0)))</f>
        <v>0</v>
      </c>
      <c r="M1932" s="233">
        <f>IF(ISBLANK(INDEX('Policy Characteristics'!G:G,MATCH($C1932,'Policy Characteristics'!$C:$C,0))),"",INDEX('Policy Characteristics'!G:G,MATCH($C1932,'Policy Characteristics'!$C:$C,0)))</f>
        <v>0.4</v>
      </c>
      <c r="N1932" s="233">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28" t="str">
        <f>IF(ISBLANK(INDEX('Policy Characteristics'!B:B,MATCH($C1933,'Policy Characteristics'!$C:$C,0))),"",INDEX('Policy Characteristics'!B:B,MATCH($C1933,'Policy Characteristics'!$C:$C,0)))</f>
        <v>Fuel Use Reduction</v>
      </c>
      <c r="C1933" s="76" t="str">
        <f t="shared" si="62"/>
        <v>RnD Electricity Fuel Use Perc Reduction</v>
      </c>
      <c r="D1933" s="78" t="s">
        <v>1663</v>
      </c>
      <c r="E1933" s="88"/>
      <c r="F1933" s="78" t="s">
        <v>1682</v>
      </c>
      <c r="G1933" s="88"/>
      <c r="H1933" s="15">
        <v>1830</v>
      </c>
      <c r="I1933" s="241" t="s">
        <v>43</v>
      </c>
      <c r="J1933" s="230"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3">
        <f>IF(ISBLANK(INDEX('Policy Characteristics'!F:F,MATCH($C1933,'Policy Characteristics'!$C:$C,0))),"",INDEX('Policy Characteristics'!F:F,MATCH($C1933,'Policy Characteristics'!$C:$C,0)))</f>
        <v>0</v>
      </c>
      <c r="M1933" s="233">
        <f>IF(ISBLANK(INDEX('Policy Characteristics'!G:G,MATCH($C1933,'Policy Characteristics'!$C:$C,0))),"",INDEX('Policy Characteristics'!G:G,MATCH($C1933,'Policy Characteristics'!$C:$C,0)))</f>
        <v>0.4</v>
      </c>
      <c r="N1933" s="233">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28" t="str">
        <f>IF(ISBLANK(INDEX('Policy Characteristics'!B:B,MATCH($C1934,'Policy Characteristics'!$C:$C,0))),"",INDEX('Policy Characteristics'!B:B,MATCH($C1934,'Policy Characteristics'!$C:$C,0)))</f>
        <v>Fuel Use Reduction</v>
      </c>
      <c r="C1934" s="76" t="str">
        <f t="shared" si="62"/>
        <v>RnD Electricity Fuel Use Perc Reduction</v>
      </c>
      <c r="D1934" s="78" t="s">
        <v>1664</v>
      </c>
      <c r="E1934" s="88"/>
      <c r="F1934" s="78" t="s">
        <v>1683</v>
      </c>
      <c r="G1934" s="88"/>
      <c r="H1934" s="15">
        <v>1831</v>
      </c>
      <c r="I1934" s="241" t="s">
        <v>43</v>
      </c>
      <c r="J1934" s="230"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3">
        <f>IF(ISBLANK(INDEX('Policy Characteristics'!F:F,MATCH($C1934,'Policy Characteristics'!$C:$C,0))),"",INDEX('Policy Characteristics'!F:F,MATCH($C1934,'Policy Characteristics'!$C:$C,0)))</f>
        <v>0</v>
      </c>
      <c r="M1934" s="233">
        <f>IF(ISBLANK(INDEX('Policy Characteristics'!G:G,MATCH($C1934,'Policy Characteristics'!$C:$C,0))),"",INDEX('Policy Characteristics'!G:G,MATCH($C1934,'Policy Characteristics'!$C:$C,0)))</f>
        <v>0.4</v>
      </c>
      <c r="N1934" s="233">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28" t="str">
        <f>IF(ISBLANK(INDEX('Policy Characteristics'!B:B,MATCH($C1935,'Policy Characteristics'!$C:$C,0))),"",INDEX('Policy Characteristics'!B:B,MATCH($C1935,'Policy Characteristics'!$C:$C,0)))</f>
        <v>Fuel Use Reduction</v>
      </c>
      <c r="C1935" s="76" t="str">
        <f t="shared" si="62"/>
        <v>RnD Electricity Fuel Use Perc Reduction</v>
      </c>
      <c r="D1935" s="78" t="s">
        <v>1665</v>
      </c>
      <c r="E1935" s="88"/>
      <c r="F1935" s="78" t="s">
        <v>1684</v>
      </c>
      <c r="G1935" s="88"/>
      <c r="H1935" s="15">
        <v>1832</v>
      </c>
      <c r="I1935" s="241" t="s">
        <v>43</v>
      </c>
      <c r="J1935" s="230"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3">
        <f>IF(ISBLANK(INDEX('Policy Characteristics'!F:F,MATCH($C1935,'Policy Characteristics'!$C:$C,0))),"",INDEX('Policy Characteristics'!F:F,MATCH($C1935,'Policy Characteristics'!$C:$C,0)))</f>
        <v>0</v>
      </c>
      <c r="M1935" s="233">
        <f>IF(ISBLANK(INDEX('Policy Characteristics'!G:G,MATCH($C1935,'Policy Characteristics'!$C:$C,0))),"",INDEX('Policy Characteristics'!G:G,MATCH($C1935,'Policy Characteristics'!$C:$C,0)))</f>
        <v>0.4</v>
      </c>
      <c r="N1935" s="233">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28" t="str">
        <f>IF(ISBLANK(INDEX('Policy Characteristics'!B:B,MATCH($C1936,'Policy Characteristics'!$C:$C,0))),"",INDEX('Policy Characteristics'!B:B,MATCH($C1936,'Policy Characteristics'!$C:$C,0)))</f>
        <v>Fuel Use Reduction</v>
      </c>
      <c r="C1936" s="76" t="str">
        <f t="shared" si="62"/>
        <v>RnD Electricity Fuel Use Perc Reduction</v>
      </c>
      <c r="D1936" s="78" t="s">
        <v>1752</v>
      </c>
      <c r="E1936" s="88"/>
      <c r="F1936" s="78" t="s">
        <v>1754</v>
      </c>
      <c r="G1936" s="88"/>
      <c r="H1936" s="15">
        <v>1833</v>
      </c>
      <c r="I1936" s="241" t="s">
        <v>43</v>
      </c>
      <c r="J1936" s="230"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3">
        <f>IF(ISBLANK(INDEX('Policy Characteristics'!F:F,MATCH($C1936,'Policy Characteristics'!$C:$C,0))),"",INDEX('Policy Characteristics'!F:F,MATCH($C1936,'Policy Characteristics'!$C:$C,0)))</f>
        <v>0</v>
      </c>
      <c r="M1936" s="233">
        <f>IF(ISBLANK(INDEX('Policy Characteristics'!G:G,MATCH($C1936,'Policy Characteristics'!$C:$C,0))),"",INDEX('Policy Characteristics'!G:G,MATCH($C1936,'Policy Characteristics'!$C:$C,0)))</f>
        <v>0.4</v>
      </c>
      <c r="N1936" s="233">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28" t="str">
        <f>IF(ISBLANK(INDEX('Policy Characteristics'!B:B,MATCH($C1937,'Policy Characteristics'!$C:$C,0))),"",INDEX('Policy Characteristics'!B:B,MATCH($C1937,'Policy Characteristics'!$C:$C,0)))</f>
        <v>Fuel Use Reduction</v>
      </c>
      <c r="C1937" s="76" t="str">
        <f t="shared" si="62"/>
        <v>RnD Electricity Fuel Use Perc Reduction</v>
      </c>
      <c r="D1937" s="78" t="s">
        <v>1753</v>
      </c>
      <c r="E1937" s="88"/>
      <c r="F1937" s="78" t="s">
        <v>1755</v>
      </c>
      <c r="G1937" s="88"/>
      <c r="H1937" s="15">
        <v>2246</v>
      </c>
      <c r="I1937" s="241" t="s">
        <v>43</v>
      </c>
      <c r="J1937" s="230"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3">
        <f>IF(ISBLANK(INDEX('Policy Characteristics'!F:F,MATCH($C1937,'Policy Characteristics'!$C:$C,0))),"",INDEX('Policy Characteristics'!F:F,MATCH($C1937,'Policy Characteristics'!$C:$C,0)))</f>
        <v>0</v>
      </c>
      <c r="M1937" s="233">
        <f>IF(ISBLANK(INDEX('Policy Characteristics'!G:G,MATCH($C1937,'Policy Characteristics'!$C:$C,0))),"",INDEX('Policy Characteristics'!G:G,MATCH($C1937,'Policy Characteristics'!$C:$C,0)))</f>
        <v>0.4</v>
      </c>
      <c r="N1937" s="233">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28" t="str">
        <f>IF(ISBLANK(INDEX('Policy Characteristics'!B:B,MATCH($C1938,'Policy Characteristics'!$C:$C,0))),"",INDEX('Policy Characteristics'!B:B,MATCH($C1938,'Policy Characteristics'!$C:$C,0)))</f>
        <v>Fuel Use Reduction</v>
      </c>
      <c r="C1938" t="s">
        <v>294</v>
      </c>
      <c r="D1938" t="s">
        <v>1300</v>
      </c>
      <c r="E1938" s="88"/>
      <c r="F1938" s="78" t="s">
        <v>1327</v>
      </c>
      <c r="G1938" s="88"/>
      <c r="H1938" s="15">
        <v>1487</v>
      </c>
      <c r="I1938" s="241" t="s">
        <v>43</v>
      </c>
      <c r="J1938" s="230"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3">
        <f>IF(ISBLANK(INDEX('Policy Characteristics'!F:F,MATCH($C1938,'Policy Characteristics'!$C:$C,0))),"",INDEX('Policy Characteristics'!F:F,MATCH($C1938,'Policy Characteristics'!$C:$C,0)))</f>
        <v>0</v>
      </c>
      <c r="M1938" s="233">
        <f>IF(ISBLANK(INDEX('Policy Characteristics'!G:G,MATCH($C1938,'Policy Characteristics'!$C:$C,0))),"",INDEX('Policy Characteristics'!G:G,MATCH($C1938,'Policy Characteristics'!$C:$C,0)))</f>
        <v>0.4</v>
      </c>
      <c r="N1938" s="233">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28" t="str">
        <f>IF(ISBLANK(INDEX('Policy Characteristics'!B:B,MATCH($C1939,'Policy Characteristics'!$C:$C,0))),"",INDEX('Policy Characteristics'!B:B,MATCH($C1939,'Policy Characteristics'!$C:$C,0)))</f>
        <v>Fuel Use Reduction</v>
      </c>
      <c r="C1939" s="76" t="str">
        <f t="shared" ref="C1939:C1962" si="63">C$1938</f>
        <v>RnD Industry Fuel Use Perc Reduction</v>
      </c>
      <c r="D1939" t="s">
        <v>1301</v>
      </c>
      <c r="E1939" s="88"/>
      <c r="F1939" s="78" t="s">
        <v>1328</v>
      </c>
      <c r="G1939" s="88"/>
      <c r="H1939" s="15">
        <v>1488</v>
      </c>
      <c r="I1939" s="241" t="s">
        <v>43</v>
      </c>
      <c r="J1939" s="230"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3">
        <f>IF(ISBLANK(INDEX('Policy Characteristics'!F:F,MATCH($C1939,'Policy Characteristics'!$C:$C,0))),"",INDEX('Policy Characteristics'!F:F,MATCH($C1939,'Policy Characteristics'!$C:$C,0)))</f>
        <v>0</v>
      </c>
      <c r="M1939" s="233">
        <f>IF(ISBLANK(INDEX('Policy Characteristics'!G:G,MATCH($C1939,'Policy Characteristics'!$C:$C,0))),"",INDEX('Policy Characteristics'!G:G,MATCH($C1939,'Policy Characteristics'!$C:$C,0)))</f>
        <v>0.4</v>
      </c>
      <c r="N1939" s="233">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28" t="str">
        <f>IF(ISBLANK(INDEX('Policy Characteristics'!B:B,MATCH($C1940,'Policy Characteristics'!$C:$C,0))),"",INDEX('Policy Characteristics'!B:B,MATCH($C1940,'Policy Characteristics'!$C:$C,0)))</f>
        <v>Fuel Use Reduction</v>
      </c>
      <c r="C1940" s="76" t="str">
        <f t="shared" si="63"/>
        <v>RnD Industry Fuel Use Perc Reduction</v>
      </c>
      <c r="D1940" t="s">
        <v>1302</v>
      </c>
      <c r="E1940" s="88"/>
      <c r="F1940" s="78" t="s">
        <v>1329</v>
      </c>
      <c r="G1940" s="88"/>
      <c r="H1940" s="15">
        <v>1489</v>
      </c>
      <c r="I1940" s="241" t="s">
        <v>43</v>
      </c>
      <c r="J1940" s="230"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3">
        <f>IF(ISBLANK(INDEX('Policy Characteristics'!F:F,MATCH($C1940,'Policy Characteristics'!$C:$C,0))),"",INDEX('Policy Characteristics'!F:F,MATCH($C1940,'Policy Characteristics'!$C:$C,0)))</f>
        <v>0</v>
      </c>
      <c r="M1940" s="233">
        <f>IF(ISBLANK(INDEX('Policy Characteristics'!G:G,MATCH($C1940,'Policy Characteristics'!$C:$C,0))),"",INDEX('Policy Characteristics'!G:G,MATCH($C1940,'Policy Characteristics'!$C:$C,0)))</f>
        <v>0.4</v>
      </c>
      <c r="N1940" s="233">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28" t="str">
        <f>IF(ISBLANK(INDEX('Policy Characteristics'!B:B,MATCH($C1941,'Policy Characteristics'!$C:$C,0))),"",INDEX('Policy Characteristics'!B:B,MATCH($C1941,'Policy Characteristics'!$C:$C,0)))</f>
        <v>Fuel Use Reduction</v>
      </c>
      <c r="C1941" s="76" t="str">
        <f t="shared" si="63"/>
        <v>RnD Industry Fuel Use Perc Reduction</v>
      </c>
      <c r="D1941" t="s">
        <v>1303</v>
      </c>
      <c r="E1941" s="88"/>
      <c r="F1941" s="78" t="s">
        <v>1330</v>
      </c>
      <c r="G1941" s="88"/>
      <c r="H1941" s="15">
        <v>1490</v>
      </c>
      <c r="I1941" s="241" t="s">
        <v>43</v>
      </c>
      <c r="J1941" s="230"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3">
        <f>IF(ISBLANK(INDEX('Policy Characteristics'!F:F,MATCH($C1941,'Policy Characteristics'!$C:$C,0))),"",INDEX('Policy Characteristics'!F:F,MATCH($C1941,'Policy Characteristics'!$C:$C,0)))</f>
        <v>0</v>
      </c>
      <c r="M1941" s="233">
        <f>IF(ISBLANK(INDEX('Policy Characteristics'!G:G,MATCH($C1941,'Policy Characteristics'!$C:$C,0))),"",INDEX('Policy Characteristics'!G:G,MATCH($C1941,'Policy Characteristics'!$C:$C,0)))</f>
        <v>0.4</v>
      </c>
      <c r="N1941" s="233">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28" t="str">
        <f>IF(ISBLANK(INDEX('Policy Characteristics'!B:B,MATCH($C1942,'Policy Characteristics'!$C:$C,0))),"",INDEX('Policy Characteristics'!B:B,MATCH($C1942,'Policy Characteristics'!$C:$C,0)))</f>
        <v>Fuel Use Reduction</v>
      </c>
      <c r="C1942" s="76" t="str">
        <f t="shared" si="63"/>
        <v>RnD Industry Fuel Use Perc Reduction</v>
      </c>
      <c r="D1942" t="s">
        <v>1304</v>
      </c>
      <c r="E1942" s="88"/>
      <c r="F1942" s="78" t="s">
        <v>1331</v>
      </c>
      <c r="G1942" s="88"/>
      <c r="H1942" s="15">
        <v>1491</v>
      </c>
      <c r="I1942" s="241" t="s">
        <v>43</v>
      </c>
      <c r="J1942" s="230"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3">
        <f>IF(ISBLANK(INDEX('Policy Characteristics'!F:F,MATCH($C1942,'Policy Characteristics'!$C:$C,0))),"",INDEX('Policy Characteristics'!F:F,MATCH($C1942,'Policy Characteristics'!$C:$C,0)))</f>
        <v>0</v>
      </c>
      <c r="M1942" s="233">
        <f>IF(ISBLANK(INDEX('Policy Characteristics'!G:G,MATCH($C1942,'Policy Characteristics'!$C:$C,0))),"",INDEX('Policy Characteristics'!G:G,MATCH($C1942,'Policy Characteristics'!$C:$C,0)))</f>
        <v>0.4</v>
      </c>
      <c r="N1942" s="233">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28" t="str">
        <f>IF(ISBLANK(INDEX('Policy Characteristics'!B:B,MATCH($C1943,'Policy Characteristics'!$C:$C,0))),"",INDEX('Policy Characteristics'!B:B,MATCH($C1943,'Policy Characteristics'!$C:$C,0)))</f>
        <v>Fuel Use Reduction</v>
      </c>
      <c r="C1943" s="76" t="str">
        <f t="shared" si="63"/>
        <v>RnD Industry Fuel Use Perc Reduction</v>
      </c>
      <c r="D1943" t="s">
        <v>1305</v>
      </c>
      <c r="E1943" s="88"/>
      <c r="F1943" s="78" t="s">
        <v>1332</v>
      </c>
      <c r="G1943" s="88"/>
      <c r="H1943" s="15">
        <v>1492</v>
      </c>
      <c r="I1943" s="241" t="s">
        <v>43</v>
      </c>
      <c r="J1943" s="230"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3">
        <f>IF(ISBLANK(INDEX('Policy Characteristics'!F:F,MATCH($C1943,'Policy Characteristics'!$C:$C,0))),"",INDEX('Policy Characteristics'!F:F,MATCH($C1943,'Policy Characteristics'!$C:$C,0)))</f>
        <v>0</v>
      </c>
      <c r="M1943" s="233">
        <f>IF(ISBLANK(INDEX('Policy Characteristics'!G:G,MATCH($C1943,'Policy Characteristics'!$C:$C,0))),"",INDEX('Policy Characteristics'!G:G,MATCH($C1943,'Policy Characteristics'!$C:$C,0)))</f>
        <v>0.4</v>
      </c>
      <c r="N1943" s="233">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28" t="str">
        <f>IF(ISBLANK(INDEX('Policy Characteristics'!B:B,MATCH($C1944,'Policy Characteristics'!$C:$C,0))),"",INDEX('Policy Characteristics'!B:B,MATCH($C1944,'Policy Characteristics'!$C:$C,0)))</f>
        <v>Fuel Use Reduction</v>
      </c>
      <c r="C1944" s="76" t="str">
        <f t="shared" si="63"/>
        <v>RnD Industry Fuel Use Perc Reduction</v>
      </c>
      <c r="D1944" t="s">
        <v>1306</v>
      </c>
      <c r="E1944" s="88"/>
      <c r="F1944" s="78" t="s">
        <v>1333</v>
      </c>
      <c r="G1944" s="88"/>
      <c r="H1944" s="15">
        <v>1493</v>
      </c>
      <c r="I1944" s="241" t="s">
        <v>43</v>
      </c>
      <c r="J1944" s="230"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3">
        <f>IF(ISBLANK(INDEX('Policy Characteristics'!F:F,MATCH($C1944,'Policy Characteristics'!$C:$C,0))),"",INDEX('Policy Characteristics'!F:F,MATCH($C1944,'Policy Characteristics'!$C:$C,0)))</f>
        <v>0</v>
      </c>
      <c r="M1944" s="233">
        <f>IF(ISBLANK(INDEX('Policy Characteristics'!G:G,MATCH($C1944,'Policy Characteristics'!$C:$C,0))),"",INDEX('Policy Characteristics'!G:G,MATCH($C1944,'Policy Characteristics'!$C:$C,0)))</f>
        <v>0.4</v>
      </c>
      <c r="N1944" s="233">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28" t="str">
        <f>IF(ISBLANK(INDEX('Policy Characteristics'!B:B,MATCH($C1945,'Policy Characteristics'!$C:$C,0))),"",INDEX('Policy Characteristics'!B:B,MATCH($C1945,'Policy Characteristics'!$C:$C,0)))</f>
        <v>Fuel Use Reduction</v>
      </c>
      <c r="C1945" s="76" t="str">
        <f t="shared" si="63"/>
        <v>RnD Industry Fuel Use Perc Reduction</v>
      </c>
      <c r="D1945" t="s">
        <v>1307</v>
      </c>
      <c r="E1945" s="88"/>
      <c r="F1945" s="78" t="s">
        <v>1334</v>
      </c>
      <c r="G1945" s="88"/>
      <c r="H1945" s="15">
        <v>1494</v>
      </c>
      <c r="I1945" s="241" t="s">
        <v>43</v>
      </c>
      <c r="J1945" s="230"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3">
        <f>IF(ISBLANK(INDEX('Policy Characteristics'!F:F,MATCH($C1945,'Policy Characteristics'!$C:$C,0))),"",INDEX('Policy Characteristics'!F:F,MATCH($C1945,'Policy Characteristics'!$C:$C,0)))</f>
        <v>0</v>
      </c>
      <c r="M1945" s="233">
        <f>IF(ISBLANK(INDEX('Policy Characteristics'!G:G,MATCH($C1945,'Policy Characteristics'!$C:$C,0))),"",INDEX('Policy Characteristics'!G:G,MATCH($C1945,'Policy Characteristics'!$C:$C,0)))</f>
        <v>0.4</v>
      </c>
      <c r="N1945" s="233">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28" t="str">
        <f>IF(ISBLANK(INDEX('Policy Characteristics'!B:B,MATCH($C1946,'Policy Characteristics'!$C:$C,0))),"",INDEX('Policy Characteristics'!B:B,MATCH($C1946,'Policy Characteristics'!$C:$C,0)))</f>
        <v>Fuel Use Reduction</v>
      </c>
      <c r="C1946" s="76" t="str">
        <f t="shared" si="63"/>
        <v>RnD Industry Fuel Use Perc Reduction</v>
      </c>
      <c r="D1946" t="s">
        <v>1308</v>
      </c>
      <c r="E1946" s="88"/>
      <c r="F1946" s="78" t="s">
        <v>1335</v>
      </c>
      <c r="G1946" s="88"/>
      <c r="H1946" s="15">
        <v>1495</v>
      </c>
      <c r="I1946" s="241" t="s">
        <v>43</v>
      </c>
      <c r="J1946" s="230"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3">
        <f>IF(ISBLANK(INDEX('Policy Characteristics'!F:F,MATCH($C1946,'Policy Characteristics'!$C:$C,0))),"",INDEX('Policy Characteristics'!F:F,MATCH($C1946,'Policy Characteristics'!$C:$C,0)))</f>
        <v>0</v>
      </c>
      <c r="M1946" s="233">
        <f>IF(ISBLANK(INDEX('Policy Characteristics'!G:G,MATCH($C1946,'Policy Characteristics'!$C:$C,0))),"",INDEX('Policy Characteristics'!G:G,MATCH($C1946,'Policy Characteristics'!$C:$C,0)))</f>
        <v>0.4</v>
      </c>
      <c r="N1946" s="233">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28" t="str">
        <f>IF(ISBLANK(INDEX('Policy Characteristics'!B:B,MATCH($C1947,'Policy Characteristics'!$C:$C,0))),"",INDEX('Policy Characteristics'!B:B,MATCH($C1947,'Policy Characteristics'!$C:$C,0)))</f>
        <v>Fuel Use Reduction</v>
      </c>
      <c r="C1947" s="76" t="str">
        <f t="shared" si="63"/>
        <v>RnD Industry Fuel Use Perc Reduction</v>
      </c>
      <c r="D1947" t="s">
        <v>1309</v>
      </c>
      <c r="E1947" s="88"/>
      <c r="F1947" s="78" t="s">
        <v>324</v>
      </c>
      <c r="G1947" s="88"/>
      <c r="H1947" s="15">
        <v>1496</v>
      </c>
      <c r="I1947" s="241" t="s">
        <v>43</v>
      </c>
      <c r="J1947" s="230"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3">
        <f>IF(ISBLANK(INDEX('Policy Characteristics'!F:F,MATCH($C1947,'Policy Characteristics'!$C:$C,0))),"",INDEX('Policy Characteristics'!F:F,MATCH($C1947,'Policy Characteristics'!$C:$C,0)))</f>
        <v>0</v>
      </c>
      <c r="M1947" s="233">
        <f>IF(ISBLANK(INDEX('Policy Characteristics'!G:G,MATCH($C1947,'Policy Characteristics'!$C:$C,0))),"",INDEX('Policy Characteristics'!G:G,MATCH($C1947,'Policy Characteristics'!$C:$C,0)))</f>
        <v>0.4</v>
      </c>
      <c r="N1947" s="233">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28" t="str">
        <f>IF(ISBLANK(INDEX('Policy Characteristics'!B:B,MATCH($C1948,'Policy Characteristics'!$C:$C,0))),"",INDEX('Policy Characteristics'!B:B,MATCH($C1948,'Policy Characteristics'!$C:$C,0)))</f>
        <v>Fuel Use Reduction</v>
      </c>
      <c r="C1948" s="76" t="str">
        <f t="shared" si="63"/>
        <v>RnD Industry Fuel Use Perc Reduction</v>
      </c>
      <c r="D1948" t="s">
        <v>1310</v>
      </c>
      <c r="E1948" s="88"/>
      <c r="F1948" s="78" t="s">
        <v>1336</v>
      </c>
      <c r="G1948" s="88"/>
      <c r="H1948" s="15">
        <v>1497</v>
      </c>
      <c r="I1948" s="241" t="s">
        <v>43</v>
      </c>
      <c r="J1948" s="230"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3">
        <f>IF(ISBLANK(INDEX('Policy Characteristics'!F:F,MATCH($C1948,'Policy Characteristics'!$C:$C,0))),"",INDEX('Policy Characteristics'!F:F,MATCH($C1948,'Policy Characteristics'!$C:$C,0)))</f>
        <v>0</v>
      </c>
      <c r="M1948" s="233">
        <f>IF(ISBLANK(INDEX('Policy Characteristics'!G:G,MATCH($C1948,'Policy Characteristics'!$C:$C,0))),"",INDEX('Policy Characteristics'!G:G,MATCH($C1948,'Policy Characteristics'!$C:$C,0)))</f>
        <v>0.4</v>
      </c>
      <c r="N1948" s="233">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28" t="str">
        <f>IF(ISBLANK(INDEX('Policy Characteristics'!B:B,MATCH($C1949,'Policy Characteristics'!$C:$C,0))),"",INDEX('Policy Characteristics'!B:B,MATCH($C1949,'Policy Characteristics'!$C:$C,0)))</f>
        <v>Fuel Use Reduction</v>
      </c>
      <c r="C1949" s="76" t="str">
        <f t="shared" si="63"/>
        <v>RnD Industry Fuel Use Perc Reduction</v>
      </c>
      <c r="D1949" t="s">
        <v>1311</v>
      </c>
      <c r="E1949" s="88"/>
      <c r="F1949" s="78" t="s">
        <v>1337</v>
      </c>
      <c r="G1949" s="88"/>
      <c r="H1949" s="15">
        <v>1498</v>
      </c>
      <c r="I1949" s="241" t="s">
        <v>43</v>
      </c>
      <c r="J1949" s="230"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3">
        <f>IF(ISBLANK(INDEX('Policy Characteristics'!F:F,MATCH($C1949,'Policy Characteristics'!$C:$C,0))),"",INDEX('Policy Characteristics'!F:F,MATCH($C1949,'Policy Characteristics'!$C:$C,0)))</f>
        <v>0</v>
      </c>
      <c r="M1949" s="233">
        <f>IF(ISBLANK(INDEX('Policy Characteristics'!G:G,MATCH($C1949,'Policy Characteristics'!$C:$C,0))),"",INDEX('Policy Characteristics'!G:G,MATCH($C1949,'Policy Characteristics'!$C:$C,0)))</f>
        <v>0.4</v>
      </c>
      <c r="N1949" s="233">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28" t="str">
        <f>IF(ISBLANK(INDEX('Policy Characteristics'!B:B,MATCH($C1950,'Policy Characteristics'!$C:$C,0))),"",INDEX('Policy Characteristics'!B:B,MATCH($C1950,'Policy Characteristics'!$C:$C,0)))</f>
        <v>Fuel Use Reduction</v>
      </c>
      <c r="C1950" s="76" t="str">
        <f t="shared" si="63"/>
        <v>RnD Industry Fuel Use Perc Reduction</v>
      </c>
      <c r="D1950" t="s">
        <v>1312</v>
      </c>
      <c r="E1950" s="88"/>
      <c r="F1950" s="78" t="s">
        <v>1338</v>
      </c>
      <c r="G1950" s="88"/>
      <c r="H1950" s="15">
        <v>1499</v>
      </c>
      <c r="I1950" s="241" t="s">
        <v>43</v>
      </c>
      <c r="J1950" s="230"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3">
        <f>IF(ISBLANK(INDEX('Policy Characteristics'!F:F,MATCH($C1950,'Policy Characteristics'!$C:$C,0))),"",INDEX('Policy Characteristics'!F:F,MATCH($C1950,'Policy Characteristics'!$C:$C,0)))</f>
        <v>0</v>
      </c>
      <c r="M1950" s="233">
        <f>IF(ISBLANK(INDEX('Policy Characteristics'!G:G,MATCH($C1950,'Policy Characteristics'!$C:$C,0))),"",INDEX('Policy Characteristics'!G:G,MATCH($C1950,'Policy Characteristics'!$C:$C,0)))</f>
        <v>0.4</v>
      </c>
      <c r="N1950" s="233">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28" t="str">
        <f>IF(ISBLANK(INDEX('Policy Characteristics'!B:B,MATCH($C1951,'Policy Characteristics'!$C:$C,0))),"",INDEX('Policy Characteristics'!B:B,MATCH($C1951,'Policy Characteristics'!$C:$C,0)))</f>
        <v>Fuel Use Reduction</v>
      </c>
      <c r="C1951" s="76" t="str">
        <f t="shared" si="63"/>
        <v>RnD Industry Fuel Use Perc Reduction</v>
      </c>
      <c r="D1951" t="s">
        <v>1313</v>
      </c>
      <c r="E1951" s="88"/>
      <c r="F1951" s="78" t="s">
        <v>323</v>
      </c>
      <c r="G1951" s="88"/>
      <c r="H1951" s="15">
        <v>1500</v>
      </c>
      <c r="I1951" s="241" t="s">
        <v>43</v>
      </c>
      <c r="J1951" s="230"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3">
        <f>IF(ISBLANK(INDEX('Policy Characteristics'!F:F,MATCH($C1951,'Policy Characteristics'!$C:$C,0))),"",INDEX('Policy Characteristics'!F:F,MATCH($C1951,'Policy Characteristics'!$C:$C,0)))</f>
        <v>0</v>
      </c>
      <c r="M1951" s="233">
        <f>IF(ISBLANK(INDEX('Policy Characteristics'!G:G,MATCH($C1951,'Policy Characteristics'!$C:$C,0))),"",INDEX('Policy Characteristics'!G:G,MATCH($C1951,'Policy Characteristics'!$C:$C,0)))</f>
        <v>0.4</v>
      </c>
      <c r="N1951" s="233">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28" t="str">
        <f>IF(ISBLANK(INDEX('Policy Characteristics'!B:B,MATCH($C1952,'Policy Characteristics'!$C:$C,0))),"",INDEX('Policy Characteristics'!B:B,MATCH($C1952,'Policy Characteristics'!$C:$C,0)))</f>
        <v>Fuel Use Reduction</v>
      </c>
      <c r="C1952" s="76" t="str">
        <f t="shared" si="63"/>
        <v>RnD Industry Fuel Use Perc Reduction</v>
      </c>
      <c r="D1952" t="s">
        <v>1314</v>
      </c>
      <c r="E1952" s="88"/>
      <c r="F1952" s="78" t="s">
        <v>1339</v>
      </c>
      <c r="G1952" s="88"/>
      <c r="H1952" s="15">
        <v>1501</v>
      </c>
      <c r="I1952" s="241" t="s">
        <v>43</v>
      </c>
      <c r="J1952" s="230"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3">
        <f>IF(ISBLANK(INDEX('Policy Characteristics'!F:F,MATCH($C1952,'Policy Characteristics'!$C:$C,0))),"",INDEX('Policy Characteristics'!F:F,MATCH($C1952,'Policy Characteristics'!$C:$C,0)))</f>
        <v>0</v>
      </c>
      <c r="M1952" s="233">
        <f>IF(ISBLANK(INDEX('Policy Characteristics'!G:G,MATCH($C1952,'Policy Characteristics'!$C:$C,0))),"",INDEX('Policy Characteristics'!G:G,MATCH($C1952,'Policy Characteristics'!$C:$C,0)))</f>
        <v>0.4</v>
      </c>
      <c r="N1952" s="233">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28" t="str">
        <f>IF(ISBLANK(INDEX('Policy Characteristics'!B:B,MATCH($C1953,'Policy Characteristics'!$C:$C,0))),"",INDEX('Policy Characteristics'!B:B,MATCH($C1953,'Policy Characteristics'!$C:$C,0)))</f>
        <v>Fuel Use Reduction</v>
      </c>
      <c r="C1953" s="76" t="str">
        <f t="shared" si="63"/>
        <v>RnD Industry Fuel Use Perc Reduction</v>
      </c>
      <c r="D1953" t="s">
        <v>1315</v>
      </c>
      <c r="E1953" s="88"/>
      <c r="F1953" s="78" t="s">
        <v>1340</v>
      </c>
      <c r="G1953" s="88"/>
      <c r="H1953" s="15">
        <v>1502</v>
      </c>
      <c r="I1953" s="241" t="s">
        <v>43</v>
      </c>
      <c r="J1953" s="230"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3">
        <f>IF(ISBLANK(INDEX('Policy Characteristics'!F:F,MATCH($C1953,'Policy Characteristics'!$C:$C,0))),"",INDEX('Policy Characteristics'!F:F,MATCH($C1953,'Policy Characteristics'!$C:$C,0)))</f>
        <v>0</v>
      </c>
      <c r="M1953" s="233">
        <f>IF(ISBLANK(INDEX('Policy Characteristics'!G:G,MATCH($C1953,'Policy Characteristics'!$C:$C,0))),"",INDEX('Policy Characteristics'!G:G,MATCH($C1953,'Policy Characteristics'!$C:$C,0)))</f>
        <v>0.4</v>
      </c>
      <c r="N1953" s="233">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28" t="str">
        <f>IF(ISBLANK(INDEX('Policy Characteristics'!B:B,MATCH($C1954,'Policy Characteristics'!$C:$C,0))),"",INDEX('Policy Characteristics'!B:B,MATCH($C1954,'Policy Characteristics'!$C:$C,0)))</f>
        <v>Fuel Use Reduction</v>
      </c>
      <c r="C1954" s="76" t="str">
        <f t="shared" si="63"/>
        <v>RnD Industry Fuel Use Perc Reduction</v>
      </c>
      <c r="D1954" t="s">
        <v>1316</v>
      </c>
      <c r="E1954" s="88"/>
      <c r="F1954" s="78" t="s">
        <v>1341</v>
      </c>
      <c r="G1954" s="88"/>
      <c r="H1954" s="15">
        <v>1503</v>
      </c>
      <c r="I1954" s="241" t="s">
        <v>43</v>
      </c>
      <c r="J1954" s="230"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3">
        <f>IF(ISBLANK(INDEX('Policy Characteristics'!F:F,MATCH($C1954,'Policy Characteristics'!$C:$C,0))),"",INDEX('Policy Characteristics'!F:F,MATCH($C1954,'Policy Characteristics'!$C:$C,0)))</f>
        <v>0</v>
      </c>
      <c r="M1954" s="233">
        <f>IF(ISBLANK(INDEX('Policy Characteristics'!G:G,MATCH($C1954,'Policy Characteristics'!$C:$C,0))),"",INDEX('Policy Characteristics'!G:G,MATCH($C1954,'Policy Characteristics'!$C:$C,0)))</f>
        <v>0.4</v>
      </c>
      <c r="N1954" s="233">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28" t="str">
        <f>IF(ISBLANK(INDEX('Policy Characteristics'!B:B,MATCH($C1955,'Policy Characteristics'!$C:$C,0))),"",INDEX('Policy Characteristics'!B:B,MATCH($C1955,'Policy Characteristics'!$C:$C,0)))</f>
        <v>Fuel Use Reduction</v>
      </c>
      <c r="C1955" s="76" t="str">
        <f t="shared" si="63"/>
        <v>RnD Industry Fuel Use Perc Reduction</v>
      </c>
      <c r="D1955" t="s">
        <v>1317</v>
      </c>
      <c r="E1955" s="88"/>
      <c r="F1955" s="78" t="s">
        <v>1342</v>
      </c>
      <c r="G1955" s="88"/>
      <c r="H1955" s="15">
        <v>1504</v>
      </c>
      <c r="I1955" s="241" t="s">
        <v>43</v>
      </c>
      <c r="J1955" s="230"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3">
        <f>IF(ISBLANK(INDEX('Policy Characteristics'!F:F,MATCH($C1955,'Policy Characteristics'!$C:$C,0))),"",INDEX('Policy Characteristics'!F:F,MATCH($C1955,'Policy Characteristics'!$C:$C,0)))</f>
        <v>0</v>
      </c>
      <c r="M1955" s="233">
        <f>IF(ISBLANK(INDEX('Policy Characteristics'!G:G,MATCH($C1955,'Policy Characteristics'!$C:$C,0))),"",INDEX('Policy Characteristics'!G:G,MATCH($C1955,'Policy Characteristics'!$C:$C,0)))</f>
        <v>0.4</v>
      </c>
      <c r="N1955" s="233">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28" t="str">
        <f>IF(ISBLANK(INDEX('Policy Characteristics'!B:B,MATCH($C1956,'Policy Characteristics'!$C:$C,0))),"",INDEX('Policy Characteristics'!B:B,MATCH($C1956,'Policy Characteristics'!$C:$C,0)))</f>
        <v>Fuel Use Reduction</v>
      </c>
      <c r="C1956" s="76" t="str">
        <f t="shared" si="63"/>
        <v>RnD Industry Fuel Use Perc Reduction</v>
      </c>
      <c r="D1956" t="s">
        <v>1318</v>
      </c>
      <c r="E1956" s="88"/>
      <c r="F1956" s="78" t="s">
        <v>1343</v>
      </c>
      <c r="G1956" s="88"/>
      <c r="H1956" s="15">
        <v>1505</v>
      </c>
      <c r="I1956" s="241" t="s">
        <v>43</v>
      </c>
      <c r="J1956" s="230"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3">
        <f>IF(ISBLANK(INDEX('Policy Characteristics'!F:F,MATCH($C1956,'Policy Characteristics'!$C:$C,0))),"",INDEX('Policy Characteristics'!F:F,MATCH($C1956,'Policy Characteristics'!$C:$C,0)))</f>
        <v>0</v>
      </c>
      <c r="M1956" s="233">
        <f>IF(ISBLANK(INDEX('Policy Characteristics'!G:G,MATCH($C1956,'Policy Characteristics'!$C:$C,0))),"",INDEX('Policy Characteristics'!G:G,MATCH($C1956,'Policy Characteristics'!$C:$C,0)))</f>
        <v>0.4</v>
      </c>
      <c r="N1956" s="233">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28" t="str">
        <f>IF(ISBLANK(INDEX('Policy Characteristics'!B:B,MATCH($C1957,'Policy Characteristics'!$C:$C,0))),"",INDEX('Policy Characteristics'!B:B,MATCH($C1957,'Policy Characteristics'!$C:$C,0)))</f>
        <v>Fuel Use Reduction</v>
      </c>
      <c r="C1957" s="76" t="str">
        <f t="shared" si="63"/>
        <v>RnD Industry Fuel Use Perc Reduction</v>
      </c>
      <c r="D1957" t="s">
        <v>1319</v>
      </c>
      <c r="E1957" s="88"/>
      <c r="F1957" s="78" t="s">
        <v>1344</v>
      </c>
      <c r="G1957" s="88"/>
      <c r="H1957" s="15">
        <v>1506</v>
      </c>
      <c r="I1957" s="241" t="s">
        <v>43</v>
      </c>
      <c r="J1957" s="230"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3">
        <f>IF(ISBLANK(INDEX('Policy Characteristics'!F:F,MATCH($C1957,'Policy Characteristics'!$C:$C,0))),"",INDEX('Policy Characteristics'!F:F,MATCH($C1957,'Policy Characteristics'!$C:$C,0)))</f>
        <v>0</v>
      </c>
      <c r="M1957" s="233">
        <f>IF(ISBLANK(INDEX('Policy Characteristics'!G:G,MATCH($C1957,'Policy Characteristics'!$C:$C,0))),"",INDEX('Policy Characteristics'!G:G,MATCH($C1957,'Policy Characteristics'!$C:$C,0)))</f>
        <v>0.4</v>
      </c>
      <c r="N1957" s="233">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28" t="str">
        <f>IF(ISBLANK(INDEX('Policy Characteristics'!B:B,MATCH($C1958,'Policy Characteristics'!$C:$C,0))),"",INDEX('Policy Characteristics'!B:B,MATCH($C1958,'Policy Characteristics'!$C:$C,0)))</f>
        <v>Fuel Use Reduction</v>
      </c>
      <c r="C1958" s="76" t="str">
        <f t="shared" si="63"/>
        <v>RnD Industry Fuel Use Perc Reduction</v>
      </c>
      <c r="D1958" t="s">
        <v>1320</v>
      </c>
      <c r="E1958" s="88"/>
      <c r="F1958" s="78" t="s">
        <v>1345</v>
      </c>
      <c r="G1958" s="88"/>
      <c r="H1958" s="15">
        <v>1507</v>
      </c>
      <c r="I1958" s="241" t="s">
        <v>43</v>
      </c>
      <c r="J1958" s="230"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3">
        <f>IF(ISBLANK(INDEX('Policy Characteristics'!F:F,MATCH($C1958,'Policy Characteristics'!$C:$C,0))),"",INDEX('Policy Characteristics'!F:F,MATCH($C1958,'Policy Characteristics'!$C:$C,0)))</f>
        <v>0</v>
      </c>
      <c r="M1958" s="233">
        <f>IF(ISBLANK(INDEX('Policy Characteristics'!G:G,MATCH($C1958,'Policy Characteristics'!$C:$C,0))),"",INDEX('Policy Characteristics'!G:G,MATCH($C1958,'Policy Characteristics'!$C:$C,0)))</f>
        <v>0.4</v>
      </c>
      <c r="N1958" s="233">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28" t="str">
        <f>IF(ISBLANK(INDEX('Policy Characteristics'!B:B,MATCH($C1959,'Policy Characteristics'!$C:$C,0))),"",INDEX('Policy Characteristics'!B:B,MATCH($C1959,'Policy Characteristics'!$C:$C,0)))</f>
        <v>Fuel Use Reduction</v>
      </c>
      <c r="C1959" s="76" t="str">
        <f t="shared" si="63"/>
        <v>RnD Industry Fuel Use Perc Reduction</v>
      </c>
      <c r="D1959" t="s">
        <v>1321</v>
      </c>
      <c r="E1959" s="88"/>
      <c r="F1959" s="78" t="s">
        <v>1346</v>
      </c>
      <c r="G1959" s="88"/>
      <c r="H1959" s="15">
        <v>1508</v>
      </c>
      <c r="I1959" s="241" t="s">
        <v>43</v>
      </c>
      <c r="J1959" s="230"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3">
        <f>IF(ISBLANK(INDEX('Policy Characteristics'!F:F,MATCH($C1959,'Policy Characteristics'!$C:$C,0))),"",INDEX('Policy Characteristics'!F:F,MATCH($C1959,'Policy Characteristics'!$C:$C,0)))</f>
        <v>0</v>
      </c>
      <c r="M1959" s="233">
        <f>IF(ISBLANK(INDEX('Policy Characteristics'!G:G,MATCH($C1959,'Policy Characteristics'!$C:$C,0))),"",INDEX('Policy Characteristics'!G:G,MATCH($C1959,'Policy Characteristics'!$C:$C,0)))</f>
        <v>0.4</v>
      </c>
      <c r="N1959" s="233">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28" t="str">
        <f>IF(ISBLANK(INDEX('Policy Characteristics'!B:B,MATCH($C1960,'Policy Characteristics'!$C:$C,0))),"",INDEX('Policy Characteristics'!B:B,MATCH($C1960,'Policy Characteristics'!$C:$C,0)))</f>
        <v>Fuel Use Reduction</v>
      </c>
      <c r="C1960" s="76" t="str">
        <f t="shared" si="63"/>
        <v>RnD Industry Fuel Use Perc Reduction</v>
      </c>
      <c r="D1960" t="s">
        <v>1322</v>
      </c>
      <c r="E1960" s="88"/>
      <c r="F1960" s="78" t="s">
        <v>1347</v>
      </c>
      <c r="G1960" s="88"/>
      <c r="H1960" s="15">
        <v>1509</v>
      </c>
      <c r="I1960" s="241" t="s">
        <v>43</v>
      </c>
      <c r="J1960" s="230"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3">
        <f>IF(ISBLANK(INDEX('Policy Characteristics'!F:F,MATCH($C1960,'Policy Characteristics'!$C:$C,0))),"",INDEX('Policy Characteristics'!F:F,MATCH($C1960,'Policy Characteristics'!$C:$C,0)))</f>
        <v>0</v>
      </c>
      <c r="M1960" s="233">
        <f>IF(ISBLANK(INDEX('Policy Characteristics'!G:G,MATCH($C1960,'Policy Characteristics'!$C:$C,0))),"",INDEX('Policy Characteristics'!G:G,MATCH($C1960,'Policy Characteristics'!$C:$C,0)))</f>
        <v>0.4</v>
      </c>
      <c r="N1960" s="233">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28" t="str">
        <f>IF(ISBLANK(INDEX('Policy Characteristics'!B:B,MATCH($C1961,'Policy Characteristics'!$C:$C,0))),"",INDEX('Policy Characteristics'!B:B,MATCH($C1961,'Policy Characteristics'!$C:$C,0)))</f>
        <v>Fuel Use Reduction</v>
      </c>
      <c r="C1961" s="76" t="str">
        <f t="shared" si="63"/>
        <v>RnD Industry Fuel Use Perc Reduction</v>
      </c>
      <c r="D1961" t="s">
        <v>1323</v>
      </c>
      <c r="E1961" s="88"/>
      <c r="F1961" s="78" t="s">
        <v>1348</v>
      </c>
      <c r="G1961" s="88"/>
      <c r="H1961" s="15">
        <v>1510</v>
      </c>
      <c r="I1961" s="241" t="s">
        <v>43</v>
      </c>
      <c r="J1961" s="230"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3">
        <f>IF(ISBLANK(INDEX('Policy Characteristics'!F:F,MATCH($C1961,'Policy Characteristics'!$C:$C,0))),"",INDEX('Policy Characteristics'!F:F,MATCH($C1961,'Policy Characteristics'!$C:$C,0)))</f>
        <v>0</v>
      </c>
      <c r="M1961" s="233">
        <f>IF(ISBLANK(INDEX('Policy Characteristics'!G:G,MATCH($C1961,'Policy Characteristics'!$C:$C,0))),"",INDEX('Policy Characteristics'!G:G,MATCH($C1961,'Policy Characteristics'!$C:$C,0)))</f>
        <v>0.4</v>
      </c>
      <c r="N1961" s="233">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28" t="str">
        <f>IF(ISBLANK(INDEX('Policy Characteristics'!B:B,MATCH($C1962,'Policy Characteristics'!$C:$C,0))),"",INDEX('Policy Characteristics'!B:B,MATCH($C1962,'Policy Characteristics'!$C:$C,0)))</f>
        <v>Fuel Use Reduction</v>
      </c>
      <c r="C1962" s="76" t="str">
        <f t="shared" si="63"/>
        <v>RnD Industry Fuel Use Perc Reduction</v>
      </c>
      <c r="D1962" t="s">
        <v>1324</v>
      </c>
      <c r="E1962" s="88"/>
      <c r="F1962" s="78" t="s">
        <v>1349</v>
      </c>
      <c r="G1962" s="88"/>
      <c r="H1962" s="15">
        <v>1511</v>
      </c>
      <c r="I1962" s="241" t="s">
        <v>43</v>
      </c>
      <c r="J1962" s="230"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3">
        <f>IF(ISBLANK(INDEX('Policy Characteristics'!F:F,MATCH($C1962,'Policy Characteristics'!$C:$C,0))),"",INDEX('Policy Characteristics'!F:F,MATCH($C1962,'Policy Characteristics'!$C:$C,0)))</f>
        <v>0</v>
      </c>
      <c r="M1962" s="233">
        <f>IF(ISBLANK(INDEX('Policy Characteristics'!G:G,MATCH($C1962,'Policy Characteristics'!$C:$C,0))),"",INDEX('Policy Characteristics'!G:G,MATCH($C1962,'Policy Characteristics'!$C:$C,0)))</f>
        <v>0.4</v>
      </c>
      <c r="N1962" s="233">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28"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1" t="s">
        <v>43</v>
      </c>
      <c r="J1963" s="230"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3">
        <f>IF(ISBLANK(INDEX('Policy Characteristics'!F:F,MATCH($C1963,'Policy Characteristics'!$C:$C,0))),"",INDEX('Policy Characteristics'!F:F,MATCH($C1963,'Policy Characteristics'!$C:$C,0)))</f>
        <v>0</v>
      </c>
      <c r="M1963" s="233">
        <f>IF(ISBLANK(INDEX('Policy Characteristics'!G:G,MATCH($C1963,'Policy Characteristics'!$C:$C,0))),"",INDEX('Policy Characteristics'!G:G,MATCH($C1963,'Policy Characteristics'!$C:$C,0)))</f>
        <v>0.4</v>
      </c>
      <c r="N1963" s="233">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28"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1" t="s">
        <v>43</v>
      </c>
      <c r="J1964" s="230"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3">
        <f>IF(ISBLANK(INDEX('Policy Characteristics'!F:F,MATCH($C1964,'Policy Characteristics'!$C:$C,0))),"",INDEX('Policy Characteristics'!F:F,MATCH($C1964,'Policy Characteristics'!$C:$C,0)))</f>
        <v>0</v>
      </c>
      <c r="M1964" s="233">
        <f>IF(ISBLANK(INDEX('Policy Characteristics'!G:G,MATCH($C1964,'Policy Characteristics'!$C:$C,0))),"",INDEX('Policy Characteristics'!G:G,MATCH($C1964,'Policy Characteristics'!$C:$C,0)))</f>
        <v>0.4</v>
      </c>
      <c r="N1964" s="233">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28"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1" t="s">
        <v>43</v>
      </c>
      <c r="J1965" s="230"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3">
        <f>IF(ISBLANK(INDEX('Policy Characteristics'!F:F,MATCH($C1965,'Policy Characteristics'!$C:$C,0))),"",INDEX('Policy Characteristics'!F:F,MATCH($C1965,'Policy Characteristics'!$C:$C,0)))</f>
        <v>0</v>
      </c>
      <c r="M1965" s="233">
        <f>IF(ISBLANK(INDEX('Policy Characteristics'!G:G,MATCH($C1965,'Policy Characteristics'!$C:$C,0))),"",INDEX('Policy Characteristics'!G:G,MATCH($C1965,'Policy Characteristics'!$C:$C,0)))</f>
        <v>0.4</v>
      </c>
      <c r="N1965" s="233">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28"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1" t="s">
        <v>43</v>
      </c>
      <c r="J1966" s="230"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3">
        <f>IF(ISBLANK(INDEX('Policy Characteristics'!F:F,MATCH($C1966,'Policy Characteristics'!$C:$C,0))),"",INDEX('Policy Characteristics'!F:F,MATCH($C1966,'Policy Characteristics'!$C:$C,0)))</f>
        <v>0</v>
      </c>
      <c r="M1966" s="233">
        <f>IF(ISBLANK(INDEX('Policy Characteristics'!G:G,MATCH($C1966,'Policy Characteristics'!$C:$C,0))),"",INDEX('Policy Characteristics'!G:G,MATCH($C1966,'Policy Characteristics'!$C:$C,0)))</f>
        <v>0.4</v>
      </c>
      <c r="N1966" s="233">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28"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1" t="s">
        <v>43</v>
      </c>
      <c r="J1967" s="230"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3">
        <f>IF(ISBLANK(INDEX('Policy Characteristics'!F:F,MATCH($C1967,'Policy Characteristics'!$C:$C,0))),"",INDEX('Policy Characteristics'!F:F,MATCH($C1967,'Policy Characteristics'!$C:$C,0)))</f>
        <v>0</v>
      </c>
      <c r="M1967" s="233">
        <f>IF(ISBLANK(INDEX('Policy Characteristics'!G:G,MATCH($C1967,'Policy Characteristics'!$C:$C,0))),"",INDEX('Policy Characteristics'!G:G,MATCH($C1967,'Policy Characteristics'!$C:$C,0)))</f>
        <v>0.4</v>
      </c>
      <c r="N1967" s="233">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28"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1" t="s">
        <v>43</v>
      </c>
      <c r="J1968" s="230"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3">
        <f>IF(ISBLANK(INDEX('Policy Characteristics'!F:F,MATCH($C1968,'Policy Characteristics'!$C:$C,0))),"",INDEX('Policy Characteristics'!F:F,MATCH($C1968,'Policy Characteristics'!$C:$C,0)))</f>
        <v>0</v>
      </c>
      <c r="M1968" s="233">
        <f>IF(ISBLANK(INDEX('Policy Characteristics'!G:G,MATCH($C1968,'Policy Characteristics'!$C:$C,0))),"",INDEX('Policy Characteristics'!G:G,MATCH($C1968,'Policy Characteristics'!$C:$C,0)))</f>
        <v>0.4</v>
      </c>
      <c r="N1968" s="233">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28"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1" t="s">
        <v>43</v>
      </c>
      <c r="J1969" s="230"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3">
        <f>IF(ISBLANK(INDEX('Policy Characteristics'!F:F,MATCH($C1969,'Policy Characteristics'!$C:$C,0))),"",INDEX('Policy Characteristics'!F:F,MATCH($C1969,'Policy Characteristics'!$C:$C,0)))</f>
        <v>0</v>
      </c>
      <c r="M1969" s="233">
        <f>IF(ISBLANK(INDEX('Policy Characteristics'!G:G,MATCH($C1969,'Policy Characteristics'!$C:$C,0))),"",INDEX('Policy Characteristics'!G:G,MATCH($C1969,'Policy Characteristics'!$C:$C,0)))</f>
        <v>0.4</v>
      </c>
      <c r="N1969" s="233">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28" t="str">
        <f>IF(ISBLANK(INDEX('Policy Characteristics'!B:B,MATCH($C1970,'Policy Characteristics'!$C:$C,0))),"",INDEX('Policy Characteristics'!B:B,MATCH($C1970,'Policy Characteristics'!$C:$C,0)))</f>
        <v>Carbon Tax Revenue</v>
      </c>
      <c r="C1970" t="s">
        <v>1191</v>
      </c>
      <c r="D1970" t="s">
        <v>1199</v>
      </c>
      <c r="F1970" t="s">
        <v>1204</v>
      </c>
      <c r="H1970" s="15">
        <v>545</v>
      </c>
      <c r="I1970" s="232" t="s">
        <v>43</v>
      </c>
      <c r="J1970" s="230"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28"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28" t="str">
        <f t="shared" ref="I1971:I1974" si="66">I$1970</f>
        <v>Yes</v>
      </c>
      <c r="J1971" s="230"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28"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28" t="str">
        <f t="shared" si="66"/>
        <v>Yes</v>
      </c>
      <c r="J1972" s="230"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28"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28" t="str">
        <f t="shared" si="66"/>
        <v>Yes</v>
      </c>
      <c r="J1973" s="230"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28"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28" t="str">
        <f t="shared" si="66"/>
        <v>Yes</v>
      </c>
      <c r="J1974" s="230"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28" t="str">
        <f>IF(ISBLANK(INDEX('Policy Characteristics'!B:B,MATCH($C1975,'Policy Characteristics'!$C:$C,0))),"",INDEX('Policy Characteristics'!B:B,MATCH($C1975,'Policy Characteristics'!$C:$C,0)))</f>
        <v>Fuel Tax Revenue</v>
      </c>
      <c r="C1975" t="s">
        <v>1192</v>
      </c>
      <c r="D1975" t="s">
        <v>1199</v>
      </c>
      <c r="F1975" t="s">
        <v>1204</v>
      </c>
      <c r="H1975" s="15">
        <v>550</v>
      </c>
      <c r="I1975" s="232" t="s">
        <v>43</v>
      </c>
      <c r="J1975" s="230"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28"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28" t="str">
        <f t="shared" ref="I1976:I1979" si="68">I$1975</f>
        <v>Yes</v>
      </c>
      <c r="J1976" s="230"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28"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28" t="str">
        <f t="shared" si="68"/>
        <v>Yes</v>
      </c>
      <c r="J1977" s="230"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28"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28" t="str">
        <f t="shared" si="68"/>
        <v>Yes</v>
      </c>
      <c r="J1978" s="230"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28"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28" t="str">
        <f t="shared" si="68"/>
        <v>Yes</v>
      </c>
      <c r="J1979" s="230"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28" t="str">
        <f>IF(ISBLANK(INDEX('Policy Characteristics'!B:B,MATCH($C1980,'Policy Characteristics'!$C:$C,0))),"",INDEX('Policy Characteristics'!B:B,MATCH($C1980,'Policy Characteristics'!$C:$C,0)))</f>
        <v>Vehicle Subsidy</v>
      </c>
      <c r="C1980" t="s">
        <v>1790</v>
      </c>
      <c r="D1980" t="s">
        <v>1199</v>
      </c>
      <c r="F1980" t="s">
        <v>1204</v>
      </c>
      <c r="H1980" s="15">
        <v>555</v>
      </c>
      <c r="I1980" s="232" t="s">
        <v>43</v>
      </c>
      <c r="J1980" s="230"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28"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28" t="str">
        <f t="shared" ref="I1981:I1989" si="70">I$1980</f>
        <v>Yes</v>
      </c>
      <c r="J1981" s="230"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28"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28" t="str">
        <f t="shared" si="70"/>
        <v>Yes</v>
      </c>
      <c r="J1982" s="230"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28"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28" t="str">
        <f t="shared" si="70"/>
        <v>Yes</v>
      </c>
      <c r="J1983" s="230"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28"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28" t="str">
        <f t="shared" si="70"/>
        <v>Yes</v>
      </c>
      <c r="J1984" s="230"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28" t="str">
        <f>IF(ISBLANK(INDEX('Policy Characteristics'!B:B,MATCH($C1985,'Policy Characteristics'!$C:$C,0))),"",INDEX('Policy Characteristics'!B:B,MATCH($C1985,'Policy Characteristics'!$C:$C,0)))</f>
        <v>Battery Production Subsidy</v>
      </c>
      <c r="C1985" t="s">
        <v>2596</v>
      </c>
      <c r="D1985" t="s">
        <v>1199</v>
      </c>
      <c r="F1985" t="s">
        <v>1204</v>
      </c>
      <c r="H1985" s="15">
        <v>2247</v>
      </c>
      <c r="I1985" s="232" t="s">
        <v>43</v>
      </c>
      <c r="J1985" s="230"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28"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28" t="str">
        <f t="shared" si="70"/>
        <v>Yes</v>
      </c>
      <c r="J1986" s="230"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28"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28" t="str">
        <f t="shared" si="70"/>
        <v>Yes</v>
      </c>
      <c r="J1987" s="230"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28"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28" t="str">
        <f t="shared" si="70"/>
        <v>Yes</v>
      </c>
      <c r="J1988" s="230"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28"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28" t="str">
        <f t="shared" si="70"/>
        <v>Yes</v>
      </c>
      <c r="J1989" s="230"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28" t="str">
        <f>IF(ISBLANK(INDEX('Policy Characteristics'!B:B,MATCH($C1990,'Policy Characteristics'!$C:$C,0))),"",INDEX('Policy Characteristics'!B:B,MATCH($C1990,'Policy Characteristics'!$C:$C,0)))</f>
        <v>Electricity Generation Subsidy</v>
      </c>
      <c r="C1990" t="s">
        <v>1193</v>
      </c>
      <c r="D1990" t="s">
        <v>1199</v>
      </c>
      <c r="F1990" t="s">
        <v>1204</v>
      </c>
      <c r="H1990" s="15">
        <v>560</v>
      </c>
      <c r="I1990" s="232" t="s">
        <v>43</v>
      </c>
      <c r="J1990" s="230"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28"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28" t="str">
        <f t="shared" ref="I1991:I1994" si="73">I$1990</f>
        <v>Yes</v>
      </c>
      <c r="J1991" s="230"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28"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28" t="str">
        <f t="shared" si="73"/>
        <v>Yes</v>
      </c>
      <c r="J1992" s="230"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28"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28" t="str">
        <f t="shared" si="73"/>
        <v>Yes</v>
      </c>
      <c r="J1993" s="230"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28"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28" t="str">
        <f t="shared" si="73"/>
        <v>Yes</v>
      </c>
      <c r="J1994" s="230"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28"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2" t="s">
        <v>43</v>
      </c>
      <c r="J1995" s="230"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28"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28" t="str">
        <f t="shared" ref="I1996:I1999" si="75">I$1995</f>
        <v>Yes</v>
      </c>
      <c r="J1996" s="230"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28"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28" t="str">
        <f t="shared" si="75"/>
        <v>Yes</v>
      </c>
      <c r="J1997" s="230"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28"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28" t="str">
        <f t="shared" si="75"/>
        <v>Yes</v>
      </c>
      <c r="J1998" s="230"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28"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28" t="str">
        <f t="shared" si="75"/>
        <v>Yes</v>
      </c>
      <c r="J1999" s="230"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28" t="str">
        <f>IF(ISBLANK(INDEX('Policy Characteristics'!B:B,MATCH($C2000,'Policy Characteristics'!$C:$C,0))),"",INDEX('Policy Characteristics'!B:B,MATCH($C2000,'Policy Characteristics'!$C:$C,0)))</f>
        <v>Distributed Solar Subsidy</v>
      </c>
      <c r="C2000" t="s">
        <v>1195</v>
      </c>
      <c r="D2000" t="s">
        <v>1199</v>
      </c>
      <c r="F2000" t="s">
        <v>1204</v>
      </c>
      <c r="H2000" s="15">
        <v>570</v>
      </c>
      <c r="I2000" s="232" t="s">
        <v>43</v>
      </c>
      <c r="J2000" s="230"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28"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28" t="str">
        <f t="shared" ref="I2001:I2004" si="77">I$2000</f>
        <v>Yes</v>
      </c>
      <c r="J2001" s="230"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28"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28" t="str">
        <f t="shared" si="77"/>
        <v>Yes</v>
      </c>
      <c r="J2002" s="230"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28"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28" t="str">
        <f t="shared" si="77"/>
        <v>Yes</v>
      </c>
      <c r="J2003" s="230"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28"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28" t="str">
        <f t="shared" si="77"/>
        <v>Yes</v>
      </c>
      <c r="J2004" s="230"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28" t="str">
        <f>IF(ISBLANK(INDEX('Policy Characteristics'!B:B,MATCH($C2005,'Policy Characteristics'!$C:$C,0))),"",INDEX('Policy Characteristics'!B:B,MATCH($C2005,'Policy Characteristics'!$C:$C,0)))</f>
        <v>Fuel Subsidy</v>
      </c>
      <c r="C2005" t="s">
        <v>1196</v>
      </c>
      <c r="D2005" t="s">
        <v>1199</v>
      </c>
      <c r="F2005" t="s">
        <v>1204</v>
      </c>
      <c r="H2005" s="15">
        <v>575</v>
      </c>
      <c r="I2005" s="232" t="s">
        <v>43</v>
      </c>
      <c r="J2005" s="230"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28"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28" t="str">
        <f t="shared" ref="I2006:I2014" si="79">I$2005</f>
        <v>Yes</v>
      </c>
      <c r="J2006" s="230"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28"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28" t="str">
        <f t="shared" si="79"/>
        <v>Yes</v>
      </c>
      <c r="J2007" s="230"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28"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28" t="str">
        <f t="shared" si="79"/>
        <v>Yes</v>
      </c>
      <c r="J2008" s="230"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28"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28" t="str">
        <f t="shared" si="79"/>
        <v>Yes</v>
      </c>
      <c r="J2009" s="230"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28" t="str">
        <f>IF(ISBLANK(INDEX('Policy Characteristics'!B:B,MATCH($C2010,'Policy Characteristics'!$C:$C,0))),"",INDEX('Policy Characteristics'!B:B,MATCH($C2010,'Policy Characteristics'!$C:$C,0)))</f>
        <v>CCS Subsidy</v>
      </c>
      <c r="C2010" t="s">
        <v>1792</v>
      </c>
      <c r="D2010" t="s">
        <v>1199</v>
      </c>
      <c r="F2010" t="s">
        <v>1204</v>
      </c>
      <c r="H2010" s="15">
        <v>2252</v>
      </c>
      <c r="I2010" s="232" t="s">
        <v>43</v>
      </c>
      <c r="J2010" s="230"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28"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28" t="str">
        <f t="shared" si="79"/>
        <v>Yes</v>
      </c>
      <c r="J2011" s="230"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28"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28" t="str">
        <f t="shared" si="79"/>
        <v>Yes</v>
      </c>
      <c r="J2012" s="230"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28"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28" t="str">
        <f t="shared" si="79"/>
        <v>Yes</v>
      </c>
      <c r="J2013" s="230"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28"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28" t="str">
        <f t="shared" si="79"/>
        <v>Yes</v>
      </c>
      <c r="J2014" s="230"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28" t="str">
        <f>IF(ISBLANK(INDEX('Policy Characteristics'!B:B,MATCH($C2015,'Policy Characteristics'!$C:$C,0))),"",INDEX('Policy Characteristics'!B:B,MATCH($C2015,'Policy Characteristics'!$C:$C,0)))</f>
        <v>National Debt Interest</v>
      </c>
      <c r="C2015" t="s">
        <v>1197</v>
      </c>
      <c r="D2015" t="s">
        <v>1199</v>
      </c>
      <c r="F2015" t="s">
        <v>1204</v>
      </c>
      <c r="H2015" s="15">
        <v>580</v>
      </c>
      <c r="I2015" s="232" t="s">
        <v>43</v>
      </c>
      <c r="J2015" s="230"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28"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28" t="str">
        <f t="shared" ref="I2016:I2019" si="82">I$2015</f>
        <v>Yes</v>
      </c>
      <c r="J2016" s="230"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28"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28" t="str">
        <f t="shared" si="82"/>
        <v>Yes</v>
      </c>
      <c r="J2017" s="230"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28"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28" t="str">
        <f t="shared" si="82"/>
        <v>Yes</v>
      </c>
      <c r="J2018" s="230"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28"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28" t="str">
        <f t="shared" si="82"/>
        <v>Yes</v>
      </c>
      <c r="J2019" s="230"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28" t="str">
        <f>IF(ISBLANK(INDEX('Policy Characteristics'!B:B,MATCH($C2020,'Policy Characteristics'!$C:$C,0))),"",INDEX('Policy Characteristics'!B:B,MATCH($C2020,'Policy Characteristics'!$C:$C,0)))</f>
        <v>Remaining Government Cash Flows</v>
      </c>
      <c r="C2020" t="s">
        <v>1198</v>
      </c>
      <c r="D2020" t="s">
        <v>1199</v>
      </c>
      <c r="F2020" t="s">
        <v>1204</v>
      </c>
      <c r="H2020" s="15">
        <v>585</v>
      </c>
      <c r="I2020" s="232" t="s">
        <v>43</v>
      </c>
      <c r="J2020" s="230"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28"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28" t="str">
        <f t="shared" ref="I2021:I2024" si="84">I$2020</f>
        <v>Yes</v>
      </c>
      <c r="J2021" s="230"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28"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28" t="str">
        <f t="shared" si="84"/>
        <v>Yes</v>
      </c>
      <c r="J2022" s="230"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28"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28" t="str">
        <f t="shared" si="84"/>
        <v>Yes</v>
      </c>
      <c r="J2023" s="230"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28"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28" t="str">
        <f t="shared" si="84"/>
        <v>Yes</v>
      </c>
      <c r="J2024" s="230"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28" t="str">
        <f>IF(ISBLANK(INDEX('Policy Characteristics'!B:B,MATCH($C2025,'Policy Characteristics'!$C:$C,0))),"",INDEX('Policy Characteristics'!B:B,MATCH($C2025,'Policy Characteristics'!$C:$C,0)))</f>
        <v>COVID-19 Recession</v>
      </c>
      <c r="C2025" t="s">
        <v>1596</v>
      </c>
      <c r="H2025" s="15">
        <v>543</v>
      </c>
      <c r="I2025" s="232" t="s">
        <v>44</v>
      </c>
      <c r="J2025" s="230"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34">
        <f>IF(ISBLANK(INDEX('Policy Characteristics'!F:F,MATCH($C2025,'Policy Characteristics'!$C:$C,0))),"",INDEX('Policy Characteristics'!F:F,MATCH($C2025,'Policy Characteristics'!$C:$C,0)))</f>
        <v>0</v>
      </c>
      <c r="M2025" s="234">
        <f>IF(ISBLANK(INDEX('Policy Characteristics'!G:G,MATCH($C2025,'Policy Characteristics'!$C:$C,0))),"",INDEX('Policy Characteristics'!G:G,MATCH($C2025,'Policy Characteristics'!$C:$C,0)))</f>
        <v>1</v>
      </c>
      <c r="N2025" s="234">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28" t="str">
        <f>IF(ISBLANK(INDEX('Policy Characteristics'!B:B,MATCH($C2026,'Policy Characteristics'!$C:$C,0))),"",INDEX('Policy Characteristics'!B:B,MATCH($C2026,'Policy Characteristics'!$C:$C,0)))</f>
        <v>Use 20-Year GWP Values</v>
      </c>
      <c r="C2026" t="s">
        <v>1479</v>
      </c>
      <c r="H2026" s="15">
        <v>1601</v>
      </c>
      <c r="I2026" s="232" t="s">
        <v>44</v>
      </c>
      <c r="J2026" s="230"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34">
        <f>IF(ISBLANK(INDEX('Policy Characteristics'!F:F,MATCH($C2026,'Policy Characteristics'!$C:$C,0))),"",INDEX('Policy Characteristics'!F:F,MATCH($C2026,'Policy Characteristics'!$C:$C,0)))</f>
        <v>0</v>
      </c>
      <c r="M2026" s="234">
        <f>IF(ISBLANK(INDEX('Policy Characteristics'!G:G,MATCH($C2026,'Policy Characteristics'!$C:$C,0))),"",INDEX('Policy Characteristics'!G:G,MATCH($C2026,'Policy Characteristics'!$C:$C,0)))</f>
        <v>1</v>
      </c>
      <c r="N2026" s="234">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activeCell="D10" sqref="D10"/>
    </sheetView>
  </sheetViews>
  <sheetFormatPr defaultColWidth="9.140625" defaultRowHeight="15" x14ac:dyDescent="0.25"/>
  <cols>
    <col min="1" max="1" width="43" customWidth="1"/>
    <col min="2" max="2" width="76.85546875" customWidth="1"/>
  </cols>
  <sheetData>
    <row r="1" spans="1:2" x14ac:dyDescent="0.25">
      <c r="A1" s="278" t="s">
        <v>1054</v>
      </c>
      <c r="B1" s="278"/>
    </row>
    <row r="2" spans="1:2" x14ac:dyDescent="0.25">
      <c r="A2" s="66" t="s">
        <v>1055</v>
      </c>
      <c r="B2" s="66" t="s">
        <v>1056</v>
      </c>
    </row>
    <row r="3" spans="1:2" x14ac:dyDescent="0.25">
      <c r="A3" s="67" t="s">
        <v>350</v>
      </c>
      <c r="B3" t="str">
        <f>A3</f>
        <v>million metric tons / year</v>
      </c>
    </row>
    <row r="4" spans="1:2" x14ac:dyDescent="0.25">
      <c r="A4" s="67" t="s">
        <v>1649</v>
      </c>
      <c r="B4" t="str">
        <f>A4</f>
        <v>million metric tons</v>
      </c>
    </row>
    <row r="5" spans="1:2" x14ac:dyDescent="0.25">
      <c r="A5" s="67" t="s">
        <v>2608</v>
      </c>
      <c r="B5" t="str">
        <f>A5</f>
        <v>g CO2e / 2024 dollar</v>
      </c>
    </row>
    <row r="6" spans="1:2" x14ac:dyDescent="0.25">
      <c r="A6" s="68" t="s">
        <v>563</v>
      </c>
      <c r="B6" t="str">
        <f t="shared" ref="B6:B46" si="0">A6</f>
        <v>thousand metric tons / year</v>
      </c>
    </row>
    <row r="7" spans="1:2" x14ac:dyDescent="0.25">
      <c r="A7" s="68" t="s">
        <v>2609</v>
      </c>
      <c r="B7" t="str">
        <f>A7</f>
        <v>g CO2 / 2024 dollar</v>
      </c>
    </row>
    <row r="8" spans="1:2" ht="30" x14ac:dyDescent="0.25">
      <c r="A8" s="68" t="s">
        <v>2610</v>
      </c>
      <c r="B8" t="str">
        <f t="shared" si="0"/>
        <v>2024 dollars / metric ton CO2e abated, Annual average abatement (million metric tons CO2e)</v>
      </c>
    </row>
    <row r="9" spans="1:2" x14ac:dyDescent="0.25">
      <c r="A9" s="68" t="s">
        <v>2611</v>
      </c>
      <c r="B9" t="str">
        <f t="shared" si="0"/>
        <v>billion 2024 dollars / year</v>
      </c>
    </row>
    <row r="10" spans="1:2" x14ac:dyDescent="0.25">
      <c r="A10" s="68" t="s">
        <v>2612</v>
      </c>
      <c r="B10" t="str">
        <f t="shared" si="0"/>
        <v>billion 2024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2613</v>
      </c>
      <c r="B14" t="str">
        <f t="shared" si="0"/>
        <v>2024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1727</v>
      </c>
      <c r="B17" t="str">
        <f t="shared" si="0"/>
        <v>terawatt-hours (TWh)</v>
      </c>
    </row>
    <row r="18" spans="1:2" x14ac:dyDescent="0.25">
      <c r="A18" s="68" t="s">
        <v>1523</v>
      </c>
      <c r="B18" t="str">
        <f t="shared" si="0"/>
        <v>%</v>
      </c>
    </row>
    <row r="19" spans="1:2" x14ac:dyDescent="0.25">
      <c r="A19" s="68" t="s">
        <v>1524</v>
      </c>
      <c r="B19" t="str">
        <f t="shared" si="0"/>
        <v>metric tons CO2e / megawatt-hour (MWh)</v>
      </c>
    </row>
    <row r="20" spans="1:2" x14ac:dyDescent="0.25">
      <c r="A20" s="68" t="s">
        <v>2614</v>
      </c>
      <c r="B20" t="str">
        <f t="shared" si="0"/>
        <v>kilowatt-hour / 2024 dollar</v>
      </c>
    </row>
    <row r="21" spans="1:2" x14ac:dyDescent="0.25">
      <c r="A21" s="68" t="s">
        <v>353</v>
      </c>
      <c r="B21" t="str">
        <f t="shared" si="0"/>
        <v>gigawatts (GW) / year</v>
      </c>
    </row>
    <row r="22" spans="1:2" x14ac:dyDescent="0.25">
      <c r="A22" s="68" t="s">
        <v>2615</v>
      </c>
      <c r="B22" t="str">
        <f t="shared" si="0"/>
        <v>2024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2616</v>
      </c>
      <c r="B31" t="str">
        <f>A31</f>
        <v>thousand BTU / 2024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1493</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2617</v>
      </c>
      <c r="B37" t="str">
        <f t="shared" si="0"/>
        <v>2024 dollars / short ton</v>
      </c>
    </row>
    <row r="38" spans="1:2" x14ac:dyDescent="0.25">
      <c r="A38" s="68" t="s">
        <v>2618</v>
      </c>
      <c r="B38" t="str">
        <f t="shared" si="0"/>
        <v>2024 dollars / thousand cubic feet</v>
      </c>
    </row>
    <row r="39" spans="1:2" x14ac:dyDescent="0.25">
      <c r="A39" s="68" t="s">
        <v>2619</v>
      </c>
      <c r="B39" t="str">
        <f t="shared" si="0"/>
        <v>2024 dollars / gallon</v>
      </c>
    </row>
    <row r="40" spans="1:2" x14ac:dyDescent="0.25">
      <c r="A40" s="68" t="s">
        <v>2620</v>
      </c>
      <c r="B40" t="str">
        <f t="shared" si="0"/>
        <v>2024 dollars / barrel of oil</v>
      </c>
    </row>
    <row r="41" spans="1:2" x14ac:dyDescent="0.25">
      <c r="A41" s="68" t="s">
        <v>2621</v>
      </c>
      <c r="B41" t="str">
        <f t="shared" si="0"/>
        <v>2024 dollars / kg</v>
      </c>
    </row>
    <row r="42" spans="1:2" x14ac:dyDescent="0.25">
      <c r="A42" s="68" t="s">
        <v>2622</v>
      </c>
      <c r="B42" t="str">
        <f t="shared" si="0"/>
        <v>2024 dollars / kilowatt-hour (kWh)</v>
      </c>
    </row>
    <row r="43" spans="1:2" x14ac:dyDescent="0.25">
      <c r="A43" s="68" t="s">
        <v>2615</v>
      </c>
      <c r="B43" t="str">
        <f t="shared" ref="B43" si="1">A43</f>
        <v>2024 dollars / megawatt-hour (MWh)</v>
      </c>
    </row>
    <row r="44" spans="1:2" ht="30" x14ac:dyDescent="0.25">
      <c r="A44" s="68" t="s">
        <v>1482</v>
      </c>
      <c r="B44" t="str">
        <f t="shared" si="0"/>
        <v>cost of eqpt. to capture 1 metric ton CO2e/yr (2020 dollars)</v>
      </c>
    </row>
    <row r="45" spans="1:2" x14ac:dyDescent="0.25">
      <c r="A45" s="68" t="s">
        <v>2623</v>
      </c>
      <c r="B45" t="str">
        <f t="shared" si="0"/>
        <v>million 2024 dollars / megawatt (MW)</v>
      </c>
    </row>
    <row r="46" spans="1:2" ht="30" x14ac:dyDescent="0.25">
      <c r="A46" s="68" t="s">
        <v>2624</v>
      </c>
      <c r="B46" t="str">
        <f t="shared" si="0"/>
        <v>cost of eqpt. to produce 1 kg H2/yr (2024 dollars)</v>
      </c>
    </row>
    <row r="48" spans="1:2" x14ac:dyDescent="0.25">
      <c r="A48" s="278" t="s">
        <v>1058</v>
      </c>
      <c r="B48" s="278"/>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topLeftCell="A48" workbookViewId="0">
      <selection activeCell="K11" sqref="K11"/>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1737</v>
      </c>
    </row>
    <row r="2" spans="1:10" x14ac:dyDescent="0.25">
      <c r="A2" s="247" t="s">
        <v>569</v>
      </c>
      <c r="B2" s="58" t="s">
        <v>571</v>
      </c>
      <c r="C2" s="248">
        <v>1</v>
      </c>
      <c r="D2" s="247" t="s">
        <v>63</v>
      </c>
      <c r="E2" s="247" t="s">
        <v>64</v>
      </c>
      <c r="F2" s="58" t="str">
        <f>UnitControlCenter!$B$3</f>
        <v>million metric tons / year</v>
      </c>
      <c r="G2" s="58" t="s">
        <v>553</v>
      </c>
      <c r="H2" s="58"/>
      <c r="I2" s="58"/>
      <c r="J2" s="58" t="s">
        <v>1743</v>
      </c>
    </row>
    <row r="3" spans="1:10" x14ac:dyDescent="0.25">
      <c r="A3" s="247" t="s">
        <v>569</v>
      </c>
      <c r="B3" s="58" t="s">
        <v>570</v>
      </c>
      <c r="C3" s="158">
        <v>1</v>
      </c>
      <c r="D3" s="58" t="s">
        <v>63</v>
      </c>
      <c r="E3" s="58" t="s">
        <v>64</v>
      </c>
      <c r="F3" s="58" t="str">
        <f>UnitControlCenter!$B$3</f>
        <v>million metric tons / year</v>
      </c>
      <c r="G3" s="58" t="s">
        <v>173</v>
      </c>
      <c r="H3" s="58"/>
      <c r="I3" s="58"/>
      <c r="J3" s="58"/>
    </row>
    <row r="4" spans="1:10" x14ac:dyDescent="0.25">
      <c r="A4" s="143" t="s">
        <v>569</v>
      </c>
      <c r="B4" t="s">
        <v>1648</v>
      </c>
      <c r="C4" s="80">
        <v>1</v>
      </c>
      <c r="D4" s="143" t="s">
        <v>63</v>
      </c>
      <c r="E4" s="143" t="s">
        <v>64</v>
      </c>
      <c r="F4" t="str">
        <f>UnitControlCenter!B4</f>
        <v>million metric tons</v>
      </c>
      <c r="G4" t="s">
        <v>1651</v>
      </c>
    </row>
    <row r="5" spans="1:10" x14ac:dyDescent="0.25">
      <c r="A5" s="143" t="s">
        <v>569</v>
      </c>
      <c r="B5" t="s">
        <v>1647</v>
      </c>
      <c r="C5" s="15">
        <v>1</v>
      </c>
      <c r="D5" t="s">
        <v>63</v>
      </c>
      <c r="E5" t="s">
        <v>64</v>
      </c>
      <c r="F5" t="str">
        <f>UnitControlCenter!B4</f>
        <v>million metric tons</v>
      </c>
      <c r="G5" t="s">
        <v>1650</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2024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1840</v>
      </c>
      <c r="C18" s="145">
        <v>1</v>
      </c>
      <c r="D18" s="146" t="s">
        <v>65</v>
      </c>
      <c r="E18" s="146" t="s">
        <v>66</v>
      </c>
      <c r="F18" s="146" t="s">
        <v>350</v>
      </c>
      <c r="G18" s="146" t="s">
        <v>1841</v>
      </c>
      <c r="H18" s="146" t="s">
        <v>1873</v>
      </c>
      <c r="I18" s="146" t="s">
        <v>1842</v>
      </c>
      <c r="J18" s="146"/>
    </row>
    <row r="19" spans="1:10" x14ac:dyDescent="0.25">
      <c r="A19" s="143" t="s">
        <v>575</v>
      </c>
      <c r="B19" s="143" t="s">
        <v>479</v>
      </c>
      <c r="C19" s="15">
        <v>1</v>
      </c>
      <c r="D19" t="s">
        <v>65</v>
      </c>
      <c r="E19" t="s">
        <v>66</v>
      </c>
      <c r="F19" t="str">
        <f>UnitControlCenter!$B$3</f>
        <v>million metric tons / year</v>
      </c>
      <c r="G19" t="s">
        <v>1498</v>
      </c>
      <c r="H19" t="s">
        <v>1036</v>
      </c>
      <c r="I19" t="s">
        <v>1037</v>
      </c>
    </row>
    <row r="20" spans="1:10" x14ac:dyDescent="0.25">
      <c r="A20" s="143" t="s">
        <v>575</v>
      </c>
      <c r="B20" s="143" t="s">
        <v>487</v>
      </c>
      <c r="C20" s="15">
        <v>1</v>
      </c>
      <c r="D20" t="s">
        <v>65</v>
      </c>
      <c r="E20" t="s">
        <v>66</v>
      </c>
      <c r="F20" t="str">
        <f>UnitControlCenter!$B$3</f>
        <v>million metric tons / year</v>
      </c>
      <c r="G20" t="s">
        <v>1510</v>
      </c>
      <c r="H20" t="s">
        <v>1036</v>
      </c>
      <c r="I20" t="s">
        <v>1499</v>
      </c>
    </row>
    <row r="21" spans="1:10" x14ac:dyDescent="0.25">
      <c r="A21" s="143" t="s">
        <v>575</v>
      </c>
      <c r="B21" s="143" t="s">
        <v>488</v>
      </c>
      <c r="C21" s="15">
        <v>1</v>
      </c>
      <c r="D21" t="s">
        <v>65</v>
      </c>
      <c r="E21" t="s">
        <v>66</v>
      </c>
      <c r="F21" t="str">
        <f>UnitControlCenter!$B$3</f>
        <v>million metric tons / year</v>
      </c>
      <c r="G21" t="s">
        <v>1511</v>
      </c>
      <c r="H21" t="s">
        <v>1036</v>
      </c>
      <c r="I21" t="s">
        <v>1500</v>
      </c>
    </row>
    <row r="22" spans="1:10" x14ac:dyDescent="0.25">
      <c r="A22" s="143" t="s">
        <v>575</v>
      </c>
      <c r="B22" s="143" t="s">
        <v>562</v>
      </c>
      <c r="C22" s="15">
        <v>1</v>
      </c>
      <c r="D22" t="s">
        <v>65</v>
      </c>
      <c r="E22" t="s">
        <v>66</v>
      </c>
      <c r="F22" t="str">
        <f>UnitControlCenter!$B$3</f>
        <v>million metric tons / year</v>
      </c>
      <c r="G22" t="s">
        <v>1512</v>
      </c>
      <c r="H22" t="s">
        <v>1036</v>
      </c>
      <c r="I22" t="s">
        <v>1501</v>
      </c>
    </row>
    <row r="23" spans="1:10" x14ac:dyDescent="0.25">
      <c r="A23" s="143" t="s">
        <v>575</v>
      </c>
      <c r="B23" s="143" t="s">
        <v>561</v>
      </c>
      <c r="C23" s="15">
        <v>1</v>
      </c>
      <c r="D23" t="s">
        <v>65</v>
      </c>
      <c r="E23" t="s">
        <v>66</v>
      </c>
      <c r="F23" t="str">
        <f>UnitControlCenter!$B$6</f>
        <v>thousand metric tons / year</v>
      </c>
      <c r="G23" t="s">
        <v>1513</v>
      </c>
      <c r="H23" t="s">
        <v>1036</v>
      </c>
      <c r="I23" t="s">
        <v>1502</v>
      </c>
    </row>
    <row r="24" spans="1:10" x14ac:dyDescent="0.25">
      <c r="A24" s="143" t="s">
        <v>575</v>
      </c>
      <c r="B24" s="143" t="s">
        <v>482</v>
      </c>
      <c r="C24" s="15">
        <v>1</v>
      </c>
      <c r="D24" t="s">
        <v>65</v>
      </c>
      <c r="E24" t="s">
        <v>66</v>
      </c>
      <c r="F24" t="str">
        <f>UnitControlCenter!$B$6</f>
        <v>thousand metric tons / year</v>
      </c>
      <c r="G24" t="s">
        <v>1514</v>
      </c>
      <c r="H24" t="s">
        <v>1036</v>
      </c>
      <c r="I24" t="s">
        <v>1503</v>
      </c>
    </row>
    <row r="25" spans="1:10" x14ac:dyDescent="0.25">
      <c r="A25" s="143" t="s">
        <v>575</v>
      </c>
      <c r="B25" s="143" t="s">
        <v>485</v>
      </c>
      <c r="C25" s="15">
        <v>1</v>
      </c>
      <c r="D25" t="s">
        <v>65</v>
      </c>
      <c r="E25" t="s">
        <v>66</v>
      </c>
      <c r="F25" t="str">
        <f>UnitControlCenter!$B$6</f>
        <v>thousand metric tons / year</v>
      </c>
      <c r="G25" t="s">
        <v>1515</v>
      </c>
      <c r="H25" t="s">
        <v>1036</v>
      </c>
      <c r="I25" t="s">
        <v>1504</v>
      </c>
    </row>
    <row r="26" spans="1:10" x14ac:dyDescent="0.25">
      <c r="A26" s="143" t="s">
        <v>575</v>
      </c>
      <c r="B26" s="143" t="s">
        <v>486</v>
      </c>
      <c r="C26" s="15">
        <v>1</v>
      </c>
      <c r="D26" t="s">
        <v>65</v>
      </c>
      <c r="E26" t="s">
        <v>66</v>
      </c>
      <c r="F26" t="str">
        <f>UnitControlCenter!$B$6</f>
        <v>thousand metric tons / year</v>
      </c>
      <c r="G26" t="s">
        <v>1516</v>
      </c>
      <c r="H26" t="s">
        <v>1036</v>
      </c>
      <c r="I26" t="s">
        <v>1505</v>
      </c>
    </row>
    <row r="27" spans="1:10" x14ac:dyDescent="0.25">
      <c r="A27" s="143" t="s">
        <v>575</v>
      </c>
      <c r="B27" s="143" t="s">
        <v>481</v>
      </c>
      <c r="C27" s="15">
        <v>1</v>
      </c>
      <c r="D27" t="s">
        <v>65</v>
      </c>
      <c r="E27" t="s">
        <v>66</v>
      </c>
      <c r="F27" t="str">
        <f>UnitControlCenter!$B$3</f>
        <v>million metric tons / year</v>
      </c>
      <c r="G27" t="s">
        <v>1517</v>
      </c>
      <c r="H27" t="s">
        <v>1036</v>
      </c>
      <c r="I27" t="s">
        <v>1506</v>
      </c>
    </row>
    <row r="28" spans="1:10" x14ac:dyDescent="0.25">
      <c r="A28" s="143" t="s">
        <v>575</v>
      </c>
      <c r="B28" s="143" t="s">
        <v>480</v>
      </c>
      <c r="C28" s="15">
        <v>1</v>
      </c>
      <c r="D28" t="s">
        <v>65</v>
      </c>
      <c r="E28" t="s">
        <v>66</v>
      </c>
      <c r="F28" t="str">
        <f>UnitControlCenter!$B$6</f>
        <v>thousand metric tons / year</v>
      </c>
      <c r="G28" t="s">
        <v>1518</v>
      </c>
      <c r="H28" t="s">
        <v>1036</v>
      </c>
      <c r="I28" t="s">
        <v>1507</v>
      </c>
    </row>
    <row r="29" spans="1:10" x14ac:dyDescent="0.25">
      <c r="A29" s="143" t="s">
        <v>575</v>
      </c>
      <c r="B29" s="143" t="s">
        <v>484</v>
      </c>
      <c r="C29" s="15">
        <v>1</v>
      </c>
      <c r="D29" t="s">
        <v>65</v>
      </c>
      <c r="E29" t="s">
        <v>66</v>
      </c>
      <c r="F29" t="str">
        <f>UnitControlCenter!$B$3</f>
        <v>million metric tons / year</v>
      </c>
      <c r="G29" t="s">
        <v>1519</v>
      </c>
      <c r="H29" t="s">
        <v>1036</v>
      </c>
      <c r="I29" t="s">
        <v>1508</v>
      </c>
    </row>
    <row r="30" spans="1:10" ht="15.75" thickBot="1" x14ac:dyDescent="0.3">
      <c r="A30" s="144" t="s">
        <v>575</v>
      </c>
      <c r="B30" s="144" t="s">
        <v>474</v>
      </c>
      <c r="C30" s="145">
        <v>1</v>
      </c>
      <c r="D30" t="s">
        <v>65</v>
      </c>
      <c r="E30" t="s">
        <v>66</v>
      </c>
      <c r="F30" s="146" t="str">
        <f>UnitControlCenter!$B$3</f>
        <v>million metric tons / year</v>
      </c>
      <c r="G30" t="s">
        <v>1520</v>
      </c>
      <c r="H30" t="s">
        <v>1036</v>
      </c>
      <c r="I30" t="s">
        <v>1509</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2024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2024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2024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2024 dollars / year</v>
      </c>
      <c r="G44" t="s">
        <v>1180</v>
      </c>
      <c r="H44" t="s">
        <v>656</v>
      </c>
      <c r="I44" t="s">
        <v>640</v>
      </c>
    </row>
    <row r="45" spans="1:10" x14ac:dyDescent="0.25">
      <c r="A45" s="143" t="s">
        <v>578</v>
      </c>
      <c r="B45" s="147" t="s">
        <v>987</v>
      </c>
      <c r="C45" s="15">
        <v>1</v>
      </c>
      <c r="D45" t="s">
        <v>63</v>
      </c>
      <c r="E45" t="s">
        <v>64</v>
      </c>
      <c r="F45" t="str">
        <f>UnitControlCenter!$B$9</f>
        <v>billion 2024 dollars / year</v>
      </c>
      <c r="G45" t="s">
        <v>981</v>
      </c>
    </row>
    <row r="46" spans="1:10" x14ac:dyDescent="0.25">
      <c r="A46" s="143" t="s">
        <v>578</v>
      </c>
      <c r="B46" s="143" t="s">
        <v>1169</v>
      </c>
      <c r="C46" s="15">
        <v>1</v>
      </c>
      <c r="D46" t="s">
        <v>65</v>
      </c>
      <c r="E46" t="s">
        <v>66</v>
      </c>
      <c r="F46" t="str">
        <f>UnitControlCenter!$B$9</f>
        <v>billion 2024 dollars / year</v>
      </c>
      <c r="G46" t="s">
        <v>1170</v>
      </c>
      <c r="H46" t="s">
        <v>1171</v>
      </c>
      <c r="I46" t="s">
        <v>1172</v>
      </c>
    </row>
    <row r="47" spans="1:10" x14ac:dyDescent="0.25">
      <c r="A47" s="143" t="s">
        <v>578</v>
      </c>
      <c r="B47" s="147" t="s">
        <v>1173</v>
      </c>
      <c r="C47" s="15">
        <v>0</v>
      </c>
      <c r="D47" t="s">
        <v>63</v>
      </c>
      <c r="E47" t="s">
        <v>64</v>
      </c>
      <c r="F47" t="str">
        <f>UnitControlCenter!$B$10</f>
        <v>billion 2024 dollars</v>
      </c>
      <c r="G47" t="s">
        <v>1174</v>
      </c>
    </row>
    <row r="48" spans="1:10" x14ac:dyDescent="0.25">
      <c r="A48" s="143" t="s">
        <v>578</v>
      </c>
      <c r="B48" s="147" t="s">
        <v>1175</v>
      </c>
      <c r="C48" s="15">
        <v>1</v>
      </c>
      <c r="D48" t="s">
        <v>63</v>
      </c>
      <c r="E48" t="s">
        <v>64</v>
      </c>
      <c r="F48" t="str">
        <f>UnitControlCenter!$B$9</f>
        <v>billion 2024 dollars / year</v>
      </c>
      <c r="G48" t="s">
        <v>1176</v>
      </c>
    </row>
    <row r="49" spans="1:10" ht="15.75" thickBot="1" x14ac:dyDescent="0.3">
      <c r="A49" s="144" t="s">
        <v>578</v>
      </c>
      <c r="B49" s="148" t="s">
        <v>1249</v>
      </c>
      <c r="C49" s="145">
        <v>1</v>
      </c>
      <c r="D49" s="146" t="s">
        <v>65</v>
      </c>
      <c r="E49" s="146" t="s">
        <v>64</v>
      </c>
      <c r="F49" s="146" t="str">
        <f>UnitControlCenter!$B$9</f>
        <v>billion 2024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1462</v>
      </c>
      <c r="C51" s="15">
        <v>0</v>
      </c>
      <c r="D51" t="s">
        <v>65</v>
      </c>
      <c r="E51" t="s">
        <v>66</v>
      </c>
      <c r="F51" t="str">
        <f>UnitControlCenter!$B$11</f>
        <v>jobs</v>
      </c>
      <c r="G51" t="s">
        <v>1379</v>
      </c>
      <c r="H51" t="s">
        <v>1380</v>
      </c>
      <c r="I51" t="s">
        <v>1381</v>
      </c>
    </row>
    <row r="52" spans="1:10" x14ac:dyDescent="0.25">
      <c r="A52" s="143" t="s">
        <v>1093</v>
      </c>
      <c r="B52" s="147" t="s">
        <v>1463</v>
      </c>
      <c r="C52" s="15">
        <v>0</v>
      </c>
      <c r="D52" t="s">
        <v>65</v>
      </c>
      <c r="E52" t="s">
        <v>64</v>
      </c>
      <c r="F52" t="str">
        <f>UnitControlCenter!$B$13</f>
        <v>% change</v>
      </c>
      <c r="G52" t="s">
        <v>1398</v>
      </c>
      <c r="H52" t="s">
        <v>1380</v>
      </c>
      <c r="I52" t="s">
        <v>1381</v>
      </c>
    </row>
    <row r="53" spans="1:10" x14ac:dyDescent="0.25">
      <c r="A53" s="143" t="s">
        <v>1093</v>
      </c>
      <c r="B53" s="147" t="s">
        <v>1363</v>
      </c>
      <c r="C53" s="15">
        <v>0</v>
      </c>
      <c r="D53" t="s">
        <v>65</v>
      </c>
      <c r="E53" t="s">
        <v>66</v>
      </c>
      <c r="F53" t="str">
        <f>UnitControlCenter!$B$11</f>
        <v>jobs</v>
      </c>
      <c r="G53" t="s">
        <v>1402</v>
      </c>
      <c r="H53" t="s">
        <v>1382</v>
      </c>
      <c r="I53" s="15" t="s">
        <v>1383</v>
      </c>
      <c r="J53" s="15"/>
    </row>
    <row r="54" spans="1:10" x14ac:dyDescent="0.25">
      <c r="A54" s="143" t="s">
        <v>1093</v>
      </c>
      <c r="B54" s="147" t="s">
        <v>1395</v>
      </c>
      <c r="C54" s="15">
        <v>0</v>
      </c>
      <c r="D54" t="s">
        <v>65</v>
      </c>
      <c r="E54" t="s">
        <v>64</v>
      </c>
      <c r="F54" t="str">
        <f>UnitControlCenter!$B$13</f>
        <v>% change</v>
      </c>
      <c r="G54" t="s">
        <v>1401</v>
      </c>
      <c r="H54" t="s">
        <v>1382</v>
      </c>
      <c r="I54" s="15" t="s">
        <v>1383</v>
      </c>
      <c r="J54" s="15"/>
    </row>
    <row r="55" spans="1:10" x14ac:dyDescent="0.25">
      <c r="A55" s="143" t="s">
        <v>1093</v>
      </c>
      <c r="B55" s="147" t="s">
        <v>1368</v>
      </c>
      <c r="C55" s="15">
        <v>0</v>
      </c>
      <c r="D55" t="s">
        <v>65</v>
      </c>
      <c r="E55" t="s">
        <v>66</v>
      </c>
      <c r="F55" t="str">
        <f>UnitControlCenter!$B$11</f>
        <v>jobs</v>
      </c>
      <c r="G55" t="s">
        <v>1384</v>
      </c>
      <c r="H55" t="s">
        <v>1385</v>
      </c>
      <c r="I55" t="s">
        <v>1386</v>
      </c>
    </row>
    <row r="56" spans="1:10" x14ac:dyDescent="0.25">
      <c r="A56" s="143" t="s">
        <v>1093</v>
      </c>
      <c r="B56" s="147" t="s">
        <v>1396</v>
      </c>
      <c r="C56" s="15">
        <v>0</v>
      </c>
      <c r="D56" t="s">
        <v>65</v>
      </c>
      <c r="E56" t="s">
        <v>64</v>
      </c>
      <c r="F56" t="str">
        <f>UnitControlCenter!$B$13</f>
        <v>% change</v>
      </c>
      <c r="G56" t="s">
        <v>1399</v>
      </c>
      <c r="H56" t="s">
        <v>1385</v>
      </c>
      <c r="I56" t="s">
        <v>1386</v>
      </c>
    </row>
    <row r="57" spans="1:10" x14ac:dyDescent="0.25">
      <c r="A57" s="143" t="s">
        <v>1093</v>
      </c>
      <c r="B57" s="147" t="s">
        <v>1371</v>
      </c>
      <c r="C57" s="15">
        <v>0</v>
      </c>
      <c r="D57" t="s">
        <v>65</v>
      </c>
      <c r="E57" t="s">
        <v>66</v>
      </c>
      <c r="F57" t="str">
        <f>UnitControlCenter!$B$11</f>
        <v>jobs</v>
      </c>
      <c r="G57" t="s">
        <v>1387</v>
      </c>
      <c r="H57" t="s">
        <v>1388</v>
      </c>
      <c r="I57" t="s">
        <v>1389</v>
      </c>
    </row>
    <row r="58" spans="1:10" x14ac:dyDescent="0.25">
      <c r="A58" s="143" t="s">
        <v>1093</v>
      </c>
      <c r="B58" s="147" t="s">
        <v>1397</v>
      </c>
      <c r="C58" s="15">
        <v>0</v>
      </c>
      <c r="D58" t="s">
        <v>65</v>
      </c>
      <c r="E58" t="s">
        <v>64</v>
      </c>
      <c r="F58" t="str">
        <f>UnitControlCenter!$B$13</f>
        <v>% change</v>
      </c>
      <c r="G58" t="s">
        <v>1400</v>
      </c>
      <c r="H58" t="s">
        <v>1388</v>
      </c>
      <c r="I58" t="s">
        <v>1389</v>
      </c>
    </row>
    <row r="59" spans="1:10" x14ac:dyDescent="0.25">
      <c r="A59" s="143" t="s">
        <v>1093</v>
      </c>
      <c r="B59" s="147" t="s">
        <v>1450</v>
      </c>
      <c r="C59" s="15">
        <v>1</v>
      </c>
      <c r="D59" t="s">
        <v>65</v>
      </c>
      <c r="E59" t="s">
        <v>66</v>
      </c>
      <c r="F59" t="str">
        <f>UnitControlCenter!$B$11</f>
        <v>jobs</v>
      </c>
      <c r="G59" t="s">
        <v>1451</v>
      </c>
      <c r="H59" t="s">
        <v>1452</v>
      </c>
      <c r="I59" t="s">
        <v>1453</v>
      </c>
    </row>
    <row r="60" spans="1:10" x14ac:dyDescent="0.25">
      <c r="A60" s="143" t="s">
        <v>1093</v>
      </c>
      <c r="B60" s="147" t="s">
        <v>1454</v>
      </c>
      <c r="C60" s="15">
        <v>1</v>
      </c>
      <c r="D60" t="s">
        <v>65</v>
      </c>
      <c r="E60" t="s">
        <v>64</v>
      </c>
      <c r="F60" t="str">
        <f>UnitControlCenter!$B$13</f>
        <v>% change</v>
      </c>
      <c r="G60" t="s">
        <v>1455</v>
      </c>
      <c r="H60" t="s">
        <v>1452</v>
      </c>
      <c r="I60" t="s">
        <v>1453</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2024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2024 dollars / year</v>
      </c>
      <c r="G65" t="s">
        <v>1159</v>
      </c>
      <c r="H65" t="s">
        <v>1157</v>
      </c>
      <c r="I65" t="s">
        <v>1168</v>
      </c>
    </row>
    <row r="66" spans="1:10" x14ac:dyDescent="0.25">
      <c r="A66" s="143" t="s">
        <v>1093</v>
      </c>
      <c r="B66" s="147" t="s">
        <v>1109</v>
      </c>
      <c r="C66" s="15">
        <v>1</v>
      </c>
      <c r="D66" t="s">
        <v>65</v>
      </c>
      <c r="E66" t="s">
        <v>64</v>
      </c>
      <c r="F66" t="str">
        <f>UnitControlCenter!$B$9</f>
        <v>billion 2024 dollars / year</v>
      </c>
      <c r="G66" t="s">
        <v>1105</v>
      </c>
      <c r="H66" t="s">
        <v>1103</v>
      </c>
      <c r="I66" t="s">
        <v>641</v>
      </c>
    </row>
    <row r="67" spans="1:10" x14ac:dyDescent="0.25">
      <c r="A67" s="143" t="s">
        <v>1093</v>
      </c>
      <c r="B67" s="147" t="s">
        <v>1107</v>
      </c>
      <c r="C67" s="15">
        <v>1</v>
      </c>
      <c r="D67" t="s">
        <v>63</v>
      </c>
      <c r="E67" t="s">
        <v>64</v>
      </c>
      <c r="F67" t="str">
        <f>UnitControlCenter!$B$14</f>
        <v>2024 dollars / employee-year</v>
      </c>
      <c r="G67" t="s">
        <v>1108</v>
      </c>
    </row>
    <row r="68" spans="1:10" ht="15.75" thickBot="1" x14ac:dyDescent="0.3">
      <c r="A68" s="144" t="s">
        <v>1093</v>
      </c>
      <c r="B68" s="148" t="s">
        <v>1156</v>
      </c>
      <c r="C68" s="145">
        <v>1</v>
      </c>
      <c r="D68" s="146" t="s">
        <v>65</v>
      </c>
      <c r="E68" s="146" t="s">
        <v>64</v>
      </c>
      <c r="F68" s="146" t="str">
        <f>UnitControlCenter!$B$9</f>
        <v>billion 2024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2024 dollars / year</v>
      </c>
      <c r="G69" t="s">
        <v>901</v>
      </c>
      <c r="H69" t="s">
        <v>902</v>
      </c>
      <c r="I69" t="s">
        <v>881</v>
      </c>
    </row>
    <row r="70" spans="1:10" x14ac:dyDescent="0.25">
      <c r="A70" s="143" t="s">
        <v>1094</v>
      </c>
      <c r="B70" s="143" t="s">
        <v>904</v>
      </c>
      <c r="C70" s="15">
        <v>0</v>
      </c>
      <c r="D70" t="s">
        <v>65</v>
      </c>
      <c r="E70" t="s">
        <v>64</v>
      </c>
      <c r="F70" t="str">
        <f>UnitControlCenter!$B$9</f>
        <v>billion 2024 dollars / year</v>
      </c>
      <c r="G70" t="s">
        <v>914</v>
      </c>
      <c r="H70" t="s">
        <v>915</v>
      </c>
      <c r="I70" t="s">
        <v>916</v>
      </c>
    </row>
    <row r="71" spans="1:10" x14ac:dyDescent="0.25">
      <c r="A71" s="143" t="s">
        <v>1094</v>
      </c>
      <c r="B71" s="143" t="s">
        <v>905</v>
      </c>
      <c r="C71" s="15">
        <v>0</v>
      </c>
      <c r="D71" t="s">
        <v>65</v>
      </c>
      <c r="E71" t="s">
        <v>64</v>
      </c>
      <c r="F71" t="str">
        <f>UnitControlCenter!$B$9</f>
        <v>billion 2024 dollars / year</v>
      </c>
      <c r="G71" t="s">
        <v>925</v>
      </c>
      <c r="H71" t="s">
        <v>923</v>
      </c>
      <c r="I71" t="s">
        <v>924</v>
      </c>
    </row>
    <row r="72" spans="1:10" x14ac:dyDescent="0.25">
      <c r="A72" s="143" t="s">
        <v>1094</v>
      </c>
      <c r="B72" s="143" t="s">
        <v>906</v>
      </c>
      <c r="C72" s="15">
        <v>0</v>
      </c>
      <c r="D72" t="s">
        <v>65</v>
      </c>
      <c r="E72" t="s">
        <v>64</v>
      </c>
      <c r="F72" t="str">
        <f>UnitControlCenter!$B$9</f>
        <v>billion 2024 dollars / year</v>
      </c>
      <c r="G72" t="s">
        <v>919</v>
      </c>
      <c r="H72" t="s">
        <v>915</v>
      </c>
      <c r="I72" t="s">
        <v>917</v>
      </c>
    </row>
    <row r="73" spans="1:10" x14ac:dyDescent="0.25">
      <c r="A73" s="143" t="s">
        <v>1094</v>
      </c>
      <c r="B73" s="143" t="s">
        <v>907</v>
      </c>
      <c r="C73" s="15">
        <v>0</v>
      </c>
      <c r="D73" t="s">
        <v>65</v>
      </c>
      <c r="E73" t="s">
        <v>64</v>
      </c>
      <c r="F73" t="str">
        <f>UnitControlCenter!$B$9</f>
        <v>billion 2024 dollars / year</v>
      </c>
      <c r="G73" t="s">
        <v>920</v>
      </c>
      <c r="H73" t="s">
        <v>915</v>
      </c>
      <c r="I73" t="s">
        <v>918</v>
      </c>
    </row>
    <row r="74" spans="1:10" x14ac:dyDescent="0.25">
      <c r="A74" s="143" t="s">
        <v>1094</v>
      </c>
      <c r="B74" s="143" t="s">
        <v>908</v>
      </c>
      <c r="C74" s="15">
        <v>0</v>
      </c>
      <c r="D74" t="s">
        <v>65</v>
      </c>
      <c r="E74" t="s">
        <v>64</v>
      </c>
      <c r="F74" t="str">
        <f>UnitControlCenter!$B$9</f>
        <v>billion 2024 dollars / year</v>
      </c>
      <c r="G74" t="s">
        <v>926</v>
      </c>
      <c r="H74" t="s">
        <v>923</v>
      </c>
      <c r="I74" t="s">
        <v>924</v>
      </c>
    </row>
    <row r="75" spans="1:10" x14ac:dyDescent="0.25">
      <c r="A75" s="143" t="s">
        <v>1094</v>
      </c>
      <c r="B75" s="143" t="s">
        <v>909</v>
      </c>
      <c r="C75" s="15">
        <v>0</v>
      </c>
      <c r="D75" t="s">
        <v>65</v>
      </c>
      <c r="E75" t="s">
        <v>64</v>
      </c>
      <c r="F75" t="str">
        <f>UnitControlCenter!$B$9</f>
        <v>billion 2024 dollars / year</v>
      </c>
      <c r="G75" t="s">
        <v>927</v>
      </c>
      <c r="H75" t="s">
        <v>923</v>
      </c>
      <c r="I75" t="s">
        <v>924</v>
      </c>
    </row>
    <row r="76" spans="1:10" x14ac:dyDescent="0.25">
      <c r="A76" s="143" t="s">
        <v>1094</v>
      </c>
      <c r="B76" s="143" t="s">
        <v>910</v>
      </c>
      <c r="C76" s="15">
        <v>0</v>
      </c>
      <c r="D76" t="s">
        <v>65</v>
      </c>
      <c r="E76" t="s">
        <v>64</v>
      </c>
      <c r="F76" t="str">
        <f>UnitControlCenter!$B$9</f>
        <v>billion 2024 dollars / year</v>
      </c>
      <c r="G76" t="s">
        <v>928</v>
      </c>
      <c r="H76" t="s">
        <v>923</v>
      </c>
      <c r="I76" t="s">
        <v>924</v>
      </c>
    </row>
    <row r="77" spans="1:10" x14ac:dyDescent="0.25">
      <c r="A77" s="143" t="s">
        <v>1094</v>
      </c>
      <c r="B77" s="143" t="s">
        <v>933</v>
      </c>
      <c r="C77" s="15">
        <v>0</v>
      </c>
      <c r="D77" t="s">
        <v>65</v>
      </c>
      <c r="E77" t="s">
        <v>64</v>
      </c>
      <c r="F77" t="str">
        <f>UnitControlCenter!$B$9</f>
        <v>billion 2024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2024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1408</v>
      </c>
      <c r="C80" s="15">
        <v>1</v>
      </c>
      <c r="D80" t="s">
        <v>63</v>
      </c>
      <c r="E80" t="s">
        <v>64</v>
      </c>
      <c r="F80" t="str">
        <f>UnitControlCenter!$B$13</f>
        <v>% change</v>
      </c>
      <c r="G80" t="s">
        <v>1409</v>
      </c>
    </row>
    <row r="81" spans="1:10" x14ac:dyDescent="0.25">
      <c r="A81" s="143" t="s">
        <v>579</v>
      </c>
      <c r="B81" s="143" t="s">
        <v>1460</v>
      </c>
      <c r="C81" s="15">
        <v>1</v>
      </c>
      <c r="D81" t="s">
        <v>65</v>
      </c>
      <c r="E81" t="s">
        <v>66</v>
      </c>
      <c r="F81" t="str">
        <f>UnitControlCenter!$B$12</f>
        <v>incidents / year</v>
      </c>
      <c r="G81" t="s">
        <v>1392</v>
      </c>
      <c r="H81" t="s">
        <v>1380</v>
      </c>
      <c r="I81" t="s">
        <v>1381</v>
      </c>
    </row>
    <row r="82" spans="1:10" x14ac:dyDescent="0.25">
      <c r="A82" s="143" t="s">
        <v>579</v>
      </c>
      <c r="B82" s="143" t="s">
        <v>1461</v>
      </c>
      <c r="C82" s="15">
        <v>1</v>
      </c>
      <c r="D82" t="s">
        <v>65</v>
      </c>
      <c r="E82" t="s">
        <v>64</v>
      </c>
      <c r="F82" t="str">
        <f>UnitControlCenter!$B$13</f>
        <v>% change</v>
      </c>
      <c r="G82" t="s">
        <v>1403</v>
      </c>
      <c r="H82" t="s">
        <v>1380</v>
      </c>
      <c r="I82" t="s">
        <v>1381</v>
      </c>
    </row>
    <row r="83" spans="1:10" x14ac:dyDescent="0.25">
      <c r="A83" s="143" t="s">
        <v>579</v>
      </c>
      <c r="B83" s="143" t="s">
        <v>1390</v>
      </c>
      <c r="C83" s="15">
        <v>1</v>
      </c>
      <c r="D83" t="s">
        <v>65</v>
      </c>
      <c r="E83" t="s">
        <v>66</v>
      </c>
      <c r="F83" t="str">
        <f>UnitControlCenter!$B$12</f>
        <v>incidents / year</v>
      </c>
      <c r="G83" t="s">
        <v>1393</v>
      </c>
      <c r="H83" t="s">
        <v>1382</v>
      </c>
      <c r="I83" s="15" t="s">
        <v>1383</v>
      </c>
      <c r="J83" s="15"/>
    </row>
    <row r="84" spans="1:10" x14ac:dyDescent="0.25">
      <c r="A84" s="143" t="s">
        <v>579</v>
      </c>
      <c r="B84" s="143" t="s">
        <v>1406</v>
      </c>
      <c r="C84" s="15">
        <v>1</v>
      </c>
      <c r="D84" t="s">
        <v>65</v>
      </c>
      <c r="E84" t="s">
        <v>64</v>
      </c>
      <c r="F84" t="str">
        <f>UnitControlCenter!$B$13</f>
        <v>% change</v>
      </c>
      <c r="G84" t="s">
        <v>1404</v>
      </c>
      <c r="H84" t="s">
        <v>1382</v>
      </c>
      <c r="I84" s="15" t="s">
        <v>1383</v>
      </c>
      <c r="J84" s="15"/>
    </row>
    <row r="85" spans="1:10" x14ac:dyDescent="0.25">
      <c r="A85" s="143" t="s">
        <v>579</v>
      </c>
      <c r="B85" s="143" t="s">
        <v>1391</v>
      </c>
      <c r="C85" s="15">
        <v>1</v>
      </c>
      <c r="D85" t="s">
        <v>65</v>
      </c>
      <c r="E85" t="s">
        <v>66</v>
      </c>
      <c r="F85" t="str">
        <f>UnitControlCenter!$B$12</f>
        <v>incidents / year</v>
      </c>
      <c r="G85" t="s">
        <v>1394</v>
      </c>
      <c r="H85" t="s">
        <v>1385</v>
      </c>
      <c r="I85" t="s">
        <v>1386</v>
      </c>
    </row>
    <row r="86" spans="1:10" x14ac:dyDescent="0.25">
      <c r="A86" s="143" t="s">
        <v>579</v>
      </c>
      <c r="B86" s="143" t="s">
        <v>1407</v>
      </c>
      <c r="C86" s="15">
        <v>1</v>
      </c>
      <c r="D86" t="s">
        <v>65</v>
      </c>
      <c r="E86" t="s">
        <v>64</v>
      </c>
      <c r="F86" t="str">
        <f>UnitControlCenter!$B$13</f>
        <v>% change</v>
      </c>
      <c r="G86" t="s">
        <v>1405</v>
      </c>
      <c r="H86" t="s">
        <v>1385</v>
      </c>
      <c r="I86" t="s">
        <v>1386</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2024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2427</v>
      </c>
      <c r="H96" s="58" t="s">
        <v>2428</v>
      </c>
      <c r="I96" t="s">
        <v>2429</v>
      </c>
    </row>
    <row r="97" spans="1:10" x14ac:dyDescent="0.25">
      <c r="A97" s="143" t="s">
        <v>706</v>
      </c>
      <c r="B97" s="143" t="s">
        <v>582</v>
      </c>
      <c r="C97" s="15">
        <v>1</v>
      </c>
      <c r="D97" t="s">
        <v>65</v>
      </c>
      <c r="E97" t="s">
        <v>64</v>
      </c>
      <c r="F97" t="str">
        <f>UnitControlCenter!$B$16</f>
        <v>terawatt-hours (TWh) / year</v>
      </c>
      <c r="G97" s="58" t="s">
        <v>2430</v>
      </c>
      <c r="H97" s="58" t="s">
        <v>2431</v>
      </c>
      <c r="I97" t="s">
        <v>2429</v>
      </c>
    </row>
    <row r="98" spans="1:10" x14ac:dyDescent="0.25">
      <c r="A98" s="143" t="s">
        <v>706</v>
      </c>
      <c r="B98" s="143" t="s">
        <v>583</v>
      </c>
      <c r="C98" s="15">
        <v>1</v>
      </c>
      <c r="D98" t="s">
        <v>65</v>
      </c>
      <c r="E98" t="s">
        <v>66</v>
      </c>
      <c r="F98" t="str">
        <f>UnitControlCenter!$B$21</f>
        <v>gigawatts (GW) / year</v>
      </c>
      <c r="G98" s="58" t="s">
        <v>2432</v>
      </c>
      <c r="H98" s="58" t="s">
        <v>2433</v>
      </c>
      <c r="I98" t="s">
        <v>2434</v>
      </c>
    </row>
    <row r="99" spans="1:10" x14ac:dyDescent="0.25">
      <c r="A99" s="143" t="s">
        <v>706</v>
      </c>
      <c r="B99" s="143" t="s">
        <v>584</v>
      </c>
      <c r="C99" s="15">
        <v>1</v>
      </c>
      <c r="D99" t="s">
        <v>65</v>
      </c>
      <c r="E99" t="s">
        <v>64</v>
      </c>
      <c r="F99" t="str">
        <f>UnitControlCenter!$B$21</f>
        <v>gigawatts (GW) / year</v>
      </c>
      <c r="G99" s="58" t="s">
        <v>2435</v>
      </c>
      <c r="H99" s="58" t="s">
        <v>2436</v>
      </c>
      <c r="I99" t="s">
        <v>2437</v>
      </c>
    </row>
    <row r="100" spans="1:10" x14ac:dyDescent="0.25">
      <c r="A100" s="143" t="s">
        <v>706</v>
      </c>
      <c r="B100" s="143" t="s">
        <v>707</v>
      </c>
      <c r="C100" s="15">
        <v>1</v>
      </c>
      <c r="D100" t="s">
        <v>65</v>
      </c>
      <c r="E100" t="s">
        <v>66</v>
      </c>
      <c r="F100" t="str">
        <f>UnitControlCenter!$B$16</f>
        <v>terawatt-hours (TWh) / year</v>
      </c>
      <c r="G100" t="s">
        <v>1922</v>
      </c>
      <c r="H100" t="s">
        <v>1923</v>
      </c>
      <c r="I100" t="s">
        <v>1924</v>
      </c>
    </row>
    <row r="101" spans="1:10" x14ac:dyDescent="0.25">
      <c r="A101" s="143" t="s">
        <v>706</v>
      </c>
      <c r="B101" s="143" t="s">
        <v>1898</v>
      </c>
      <c r="C101" s="15">
        <v>0</v>
      </c>
      <c r="D101" t="s">
        <v>63</v>
      </c>
      <c r="E101" t="s">
        <v>64</v>
      </c>
      <c r="F101" t="str">
        <f>UnitControlCenter!B18</f>
        <v>%</v>
      </c>
      <c r="G101" t="s">
        <v>1525</v>
      </c>
    </row>
    <row r="102" spans="1:10" x14ac:dyDescent="0.25">
      <c r="A102" s="143" t="s">
        <v>706</v>
      </c>
      <c r="B102" s="143" t="s">
        <v>1527</v>
      </c>
      <c r="C102" s="15">
        <v>1</v>
      </c>
      <c r="D102" t="s">
        <v>63</v>
      </c>
      <c r="E102" t="s">
        <v>64</v>
      </c>
      <c r="F102" t="str">
        <f>UnitControlCenter!B19</f>
        <v>metric tons CO2e / megawatt-hour (MWh)</v>
      </c>
      <c r="G102" t="s">
        <v>1526</v>
      </c>
    </row>
    <row r="103" spans="1:10" ht="15.75" thickBot="1" x14ac:dyDescent="0.3">
      <c r="A103" s="144" t="s">
        <v>706</v>
      </c>
      <c r="B103" s="144" t="s">
        <v>1534</v>
      </c>
      <c r="C103" s="145">
        <v>1</v>
      </c>
      <c r="D103" s="146" t="s">
        <v>63</v>
      </c>
      <c r="E103" s="146" t="s">
        <v>64</v>
      </c>
      <c r="F103" s="146" t="str">
        <f>UnitControlCenter!B20</f>
        <v>kilowatt-hour / 2024 dollar</v>
      </c>
      <c r="G103" s="146" t="s">
        <v>1535</v>
      </c>
      <c r="H103" s="146"/>
      <c r="I103" s="146"/>
      <c r="J103" s="146"/>
    </row>
    <row r="104" spans="1:10" x14ac:dyDescent="0.25">
      <c r="A104" s="143" t="s">
        <v>1351</v>
      </c>
      <c r="B104" s="143" t="s">
        <v>585</v>
      </c>
      <c r="C104" s="15">
        <v>0</v>
      </c>
      <c r="D104" t="s">
        <v>65</v>
      </c>
      <c r="E104" t="s">
        <v>597</v>
      </c>
      <c r="F104" t="str">
        <f>UnitControlCenter!$B$22</f>
        <v>2024 dollars / megawatt-hour (MWh)</v>
      </c>
      <c r="G104" t="s">
        <v>1756</v>
      </c>
      <c r="H104" t="s">
        <v>1822</v>
      </c>
      <c r="I104" s="15" t="s">
        <v>1824</v>
      </c>
    </row>
    <row r="105" spans="1:10" x14ac:dyDescent="0.25">
      <c r="A105" s="143" t="s">
        <v>1351</v>
      </c>
      <c r="B105" s="143" t="s">
        <v>1925</v>
      </c>
      <c r="C105" s="15">
        <v>0</v>
      </c>
      <c r="D105" t="s">
        <v>63</v>
      </c>
      <c r="E105" t="s">
        <v>64</v>
      </c>
      <c r="F105" t="str">
        <f>UnitControlCenter!B22</f>
        <v>2024 dollars / megawatt-hour (MWh)</v>
      </c>
      <c r="G105" t="s">
        <v>1926</v>
      </c>
    </row>
    <row r="106" spans="1:10" x14ac:dyDescent="0.25">
      <c r="A106" s="143" t="s">
        <v>1351</v>
      </c>
      <c r="B106" s="143" t="s">
        <v>586</v>
      </c>
      <c r="C106" s="15">
        <v>1</v>
      </c>
      <c r="D106" t="s">
        <v>65</v>
      </c>
      <c r="E106" t="s">
        <v>66</v>
      </c>
      <c r="F106" t="str">
        <f>UnitControlCenter!$B$16</f>
        <v>terawatt-hours (TWh) / year</v>
      </c>
      <c r="G106" t="s">
        <v>1005</v>
      </c>
      <c r="H106" t="s">
        <v>1006</v>
      </c>
      <c r="I106" t="s">
        <v>1007</v>
      </c>
    </row>
    <row r="107" spans="1:10" x14ac:dyDescent="0.25">
      <c r="A107" s="143" t="s">
        <v>1351</v>
      </c>
      <c r="B107" s="143" t="s">
        <v>1352</v>
      </c>
      <c r="C107" s="15">
        <v>1</v>
      </c>
      <c r="D107" t="s">
        <v>65</v>
      </c>
      <c r="E107" t="s">
        <v>66</v>
      </c>
      <c r="F107" t="str">
        <f>UnitControlCenter!$B$3</f>
        <v>million metric tons / year</v>
      </c>
      <c r="G107" t="s">
        <v>1758</v>
      </c>
      <c r="H107" t="s">
        <v>1823</v>
      </c>
      <c r="I107" s="15" t="s">
        <v>1825</v>
      </c>
    </row>
    <row r="108" spans="1:10" x14ac:dyDescent="0.25">
      <c r="A108" s="143" t="s">
        <v>1351</v>
      </c>
      <c r="B108" s="143" t="s">
        <v>700</v>
      </c>
      <c r="C108" s="15">
        <v>1</v>
      </c>
      <c r="D108" t="s">
        <v>65</v>
      </c>
      <c r="E108" t="s">
        <v>66</v>
      </c>
      <c r="F108" t="str">
        <f>UnitControlCenter!$B$23</f>
        <v>cubic km / yr</v>
      </c>
      <c r="G108" t="s">
        <v>1757</v>
      </c>
      <c r="H108" t="s">
        <v>1822</v>
      </c>
      <c r="I108" s="15" t="s">
        <v>1824</v>
      </c>
    </row>
    <row r="109" spans="1:10" s="146" customFormat="1" ht="15.75" thickBot="1" x14ac:dyDescent="0.3">
      <c r="A109" s="144" t="s">
        <v>1351</v>
      </c>
      <c r="B109" s="144" t="s">
        <v>701</v>
      </c>
      <c r="C109" s="145">
        <v>1</v>
      </c>
      <c r="D109" s="146" t="s">
        <v>65</v>
      </c>
      <c r="E109" s="146" t="s">
        <v>66</v>
      </c>
      <c r="F109" s="146" t="str">
        <f>UnitControlCenter!$B$23</f>
        <v>cubic km / yr</v>
      </c>
      <c r="G109" s="146" t="s">
        <v>1759</v>
      </c>
      <c r="H109" t="s">
        <v>1822</v>
      </c>
      <c r="I109" s="15" t="s">
        <v>1824</v>
      </c>
    </row>
    <row r="110" spans="1:10" x14ac:dyDescent="0.25">
      <c r="A110" s="143" t="s">
        <v>1718</v>
      </c>
      <c r="B110" s="143" t="s">
        <v>1719</v>
      </c>
      <c r="C110" s="15">
        <v>1</v>
      </c>
      <c r="D110" t="s">
        <v>65</v>
      </c>
      <c r="E110" t="s">
        <v>1725</v>
      </c>
      <c r="F110" t="str">
        <f>UnitControlCenter!$B$17</f>
        <v>terawatt-hours (TWh)</v>
      </c>
      <c r="G110" t="s">
        <v>1784</v>
      </c>
      <c r="H110" s="58" t="s">
        <v>2438</v>
      </c>
      <c r="I110" t="s">
        <v>1781</v>
      </c>
    </row>
    <row r="111" spans="1:10" x14ac:dyDescent="0.25">
      <c r="A111" s="143" t="s">
        <v>1718</v>
      </c>
      <c r="B111" s="143" t="s">
        <v>1720</v>
      </c>
      <c r="C111" s="15">
        <v>1</v>
      </c>
      <c r="D111" t="s">
        <v>65</v>
      </c>
      <c r="E111" t="s">
        <v>1725</v>
      </c>
      <c r="F111" t="str">
        <f>UnitControlCenter!$B$17</f>
        <v>terawatt-hours (TWh)</v>
      </c>
      <c r="G111" t="s">
        <v>1785</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1718</v>
      </c>
      <c r="B112" s="143" t="s">
        <v>1721</v>
      </c>
      <c r="C112" s="15">
        <v>1</v>
      </c>
      <c r="D112" t="s">
        <v>65</v>
      </c>
      <c r="E112" t="s">
        <v>1725</v>
      </c>
      <c r="F112" t="str">
        <f>UnitControlCenter!$B$17</f>
        <v>terawatt-hours (TWh)</v>
      </c>
      <c r="G112" t="s">
        <v>1786</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1718</v>
      </c>
      <c r="B113" s="143" t="s">
        <v>1722</v>
      </c>
      <c r="C113" s="15">
        <v>1</v>
      </c>
      <c r="D113" t="s">
        <v>65</v>
      </c>
      <c r="E113" t="s">
        <v>1725</v>
      </c>
      <c r="F113" t="str">
        <f>UnitControlCenter!$B$17</f>
        <v>terawatt-hours (TWh)</v>
      </c>
      <c r="G113" t="s">
        <v>1787</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1718</v>
      </c>
      <c r="B114" s="143" t="s">
        <v>1723</v>
      </c>
      <c r="C114" s="15">
        <v>0</v>
      </c>
      <c r="D114" t="s">
        <v>65</v>
      </c>
      <c r="E114" t="s">
        <v>1725</v>
      </c>
      <c r="F114" t="str">
        <f>UnitControlCenter!$B$17</f>
        <v>terawatt-hours (TWh)</v>
      </c>
      <c r="G114" t="s">
        <v>1782</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1718</v>
      </c>
      <c r="B115" s="143" t="s">
        <v>1724</v>
      </c>
      <c r="C115" s="15">
        <v>0</v>
      </c>
      <c r="D115" t="s">
        <v>65</v>
      </c>
      <c r="E115" t="s">
        <v>1725</v>
      </c>
      <c r="F115" t="str">
        <f>UnitControlCenter!$B$17</f>
        <v>terawatt-hours (TWh)</v>
      </c>
      <c r="G115" t="s">
        <v>1783</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1718</v>
      </c>
      <c r="B116" s="143" t="s">
        <v>1728</v>
      </c>
      <c r="C116" s="15">
        <v>1</v>
      </c>
      <c r="D116" t="s">
        <v>65</v>
      </c>
      <c r="E116" t="s">
        <v>1726</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1718</v>
      </c>
      <c r="B117" s="143" t="s">
        <v>1729</v>
      </c>
      <c r="C117" s="15">
        <v>1</v>
      </c>
      <c r="D117" t="s">
        <v>65</v>
      </c>
      <c r="E117" t="s">
        <v>1726</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1718</v>
      </c>
      <c r="B118" s="143" t="s">
        <v>1730</v>
      </c>
      <c r="C118" s="15">
        <v>1</v>
      </c>
      <c r="D118" t="s">
        <v>65</v>
      </c>
      <c r="E118" t="s">
        <v>1726</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1718</v>
      </c>
      <c r="B119" s="143" t="s">
        <v>1731</v>
      </c>
      <c r="C119" s="15">
        <v>1</v>
      </c>
      <c r="D119" t="s">
        <v>65</v>
      </c>
      <c r="E119" t="s">
        <v>1726</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1718</v>
      </c>
      <c r="B120" s="143" t="s">
        <v>1732</v>
      </c>
      <c r="C120" s="15">
        <v>0</v>
      </c>
      <c r="D120" t="s">
        <v>65</v>
      </c>
      <c r="E120" t="s">
        <v>1726</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1718</v>
      </c>
      <c r="B121" s="144" t="s">
        <v>1733</v>
      </c>
      <c r="C121" s="145">
        <v>0</v>
      </c>
      <c r="D121" s="146" t="s">
        <v>65</v>
      </c>
      <c r="E121" s="146" t="s">
        <v>1726</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1353</v>
      </c>
      <c r="C124" s="15">
        <v>1</v>
      </c>
      <c r="D124" t="s">
        <v>65</v>
      </c>
      <c r="E124" t="s">
        <v>66</v>
      </c>
      <c r="F124" t="str">
        <f>UnitControlCenter!$B$27</f>
        <v>thousand vehicles / year</v>
      </c>
      <c r="G124" t="s">
        <v>853</v>
      </c>
      <c r="H124" t="s">
        <v>848</v>
      </c>
      <c r="I124" t="s">
        <v>849</v>
      </c>
    </row>
    <row r="125" spans="1:10" x14ac:dyDescent="0.25">
      <c r="A125" s="143" t="s">
        <v>982</v>
      </c>
      <c r="B125" s="143" t="s">
        <v>1356</v>
      </c>
      <c r="C125" s="15">
        <v>1</v>
      </c>
      <c r="D125" t="s">
        <v>65</v>
      </c>
      <c r="E125" t="s">
        <v>66</v>
      </c>
      <c r="F125" t="str">
        <f>UnitControlCenter!$B$27</f>
        <v>thousand vehicles / year</v>
      </c>
      <c r="G125" t="s">
        <v>854</v>
      </c>
      <c r="H125" t="s">
        <v>851</v>
      </c>
      <c r="I125" t="s">
        <v>852</v>
      </c>
    </row>
    <row r="126" spans="1:10" x14ac:dyDescent="0.25">
      <c r="A126" s="143" t="s">
        <v>982</v>
      </c>
      <c r="B126" s="143" t="s">
        <v>1557</v>
      </c>
      <c r="C126" s="15">
        <v>1</v>
      </c>
      <c r="D126" t="s">
        <v>65</v>
      </c>
      <c r="E126" t="s">
        <v>66</v>
      </c>
      <c r="F126" t="str">
        <f>UnitControlCenter!$B$27</f>
        <v>thousand vehicles / year</v>
      </c>
      <c r="G126" t="s">
        <v>738</v>
      </c>
      <c r="H126" t="s">
        <v>739</v>
      </c>
      <c r="I126" t="s">
        <v>838</v>
      </c>
    </row>
    <row r="127" spans="1:10" x14ac:dyDescent="0.25">
      <c r="A127" s="143" t="s">
        <v>982</v>
      </c>
      <c r="B127" s="143" t="s">
        <v>1558</v>
      </c>
      <c r="C127" s="15">
        <v>0</v>
      </c>
      <c r="D127" t="s">
        <v>65</v>
      </c>
      <c r="E127" t="s">
        <v>66</v>
      </c>
      <c r="F127" t="str">
        <f>UnitControlCenter!$B$27</f>
        <v>thousand vehicles / year</v>
      </c>
      <c r="G127" t="s">
        <v>1559</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1354</v>
      </c>
      <c r="C130" s="15">
        <v>1</v>
      </c>
      <c r="D130" t="s">
        <v>65</v>
      </c>
      <c r="E130" t="s">
        <v>66</v>
      </c>
      <c r="F130" t="str">
        <f>UnitControlCenter!$B$28</f>
        <v>million vehicles</v>
      </c>
      <c r="G130" t="s">
        <v>856</v>
      </c>
      <c r="H130" t="s">
        <v>848</v>
      </c>
      <c r="I130" t="s">
        <v>849</v>
      </c>
    </row>
    <row r="131" spans="1:10" x14ac:dyDescent="0.25">
      <c r="A131" s="143" t="s">
        <v>982</v>
      </c>
      <c r="B131" s="143" t="s">
        <v>1357</v>
      </c>
      <c r="C131" s="15">
        <v>1</v>
      </c>
      <c r="D131" t="s">
        <v>65</v>
      </c>
      <c r="E131" t="s">
        <v>66</v>
      </c>
      <c r="F131" t="str">
        <f>UnitControlCenter!$B$28</f>
        <v>million vehicles</v>
      </c>
      <c r="G131" t="s">
        <v>857</v>
      </c>
      <c r="H131" t="s">
        <v>851</v>
      </c>
      <c r="I131" t="s">
        <v>852</v>
      </c>
    </row>
    <row r="132" spans="1:10" x14ac:dyDescent="0.25">
      <c r="A132" s="143" t="s">
        <v>982</v>
      </c>
      <c r="B132" s="143" t="s">
        <v>1560</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1561</v>
      </c>
      <c r="C133" s="145">
        <v>0</v>
      </c>
      <c r="D133" s="146" t="s">
        <v>65</v>
      </c>
      <c r="E133" s="146" t="s">
        <v>66</v>
      </c>
      <c r="F133" s="146" t="str">
        <f>UnitControlCenter!$B$28</f>
        <v>million vehicles</v>
      </c>
      <c r="G133" s="146" t="s">
        <v>1562</v>
      </c>
      <c r="H133" s="146" t="s">
        <v>739</v>
      </c>
      <c r="I133" s="146" t="s">
        <v>838</v>
      </c>
    </row>
    <row r="134" spans="1:10" x14ac:dyDescent="0.25">
      <c r="A134" s="143" t="s">
        <v>1090</v>
      </c>
      <c r="B134" s="143" t="s">
        <v>588</v>
      </c>
      <c r="C134" s="15">
        <v>1</v>
      </c>
      <c r="D134" t="s">
        <v>65</v>
      </c>
      <c r="E134" t="s">
        <v>66</v>
      </c>
      <c r="F134" t="str">
        <f>UnitControlCenter!$B$3</f>
        <v>million metric tons / year</v>
      </c>
      <c r="G134" t="s">
        <v>1465</v>
      </c>
      <c r="H134" t="s">
        <v>1464</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1466</v>
      </c>
      <c r="H136" t="s">
        <v>1464</v>
      </c>
      <c r="I136" t="s">
        <v>840</v>
      </c>
    </row>
    <row r="137" spans="1:10" x14ac:dyDescent="0.25">
      <c r="A137" s="143" t="s">
        <v>1090</v>
      </c>
      <c r="B137" s="143" t="s">
        <v>1472</v>
      </c>
      <c r="C137" s="15">
        <v>1</v>
      </c>
      <c r="D137" t="s">
        <v>63</v>
      </c>
      <c r="E137" t="s">
        <v>64</v>
      </c>
      <c r="F137" t="str">
        <f>UnitControlCenter!$B$30</f>
        <v>quads / year</v>
      </c>
      <c r="G137" t="s">
        <v>1473</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1358</v>
      </c>
      <c r="I139" s="146" t="s">
        <v>837</v>
      </c>
      <c r="J139" s="146"/>
    </row>
    <row r="140" spans="1:10" x14ac:dyDescent="0.25">
      <c r="A140" s="143" t="s">
        <v>590</v>
      </c>
      <c r="B140" s="143" t="s">
        <v>974</v>
      </c>
      <c r="C140" s="15">
        <v>1</v>
      </c>
      <c r="D140" t="s">
        <v>65</v>
      </c>
      <c r="E140" t="s">
        <v>66</v>
      </c>
      <c r="F140" t="str">
        <f>UnitControlCenter!$B$30</f>
        <v>quads / year</v>
      </c>
      <c r="G140" t="s">
        <v>1297</v>
      </c>
      <c r="H140" t="s">
        <v>1295</v>
      </c>
      <c r="I140" s="12" t="s">
        <v>1296</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1474</v>
      </c>
      <c r="C142" s="15">
        <v>1</v>
      </c>
      <c r="D142" t="s">
        <v>63</v>
      </c>
      <c r="E142" t="s">
        <v>64</v>
      </c>
      <c r="F142" t="str">
        <f>UnitControlCenter!$B$30</f>
        <v>quads / year</v>
      </c>
      <c r="G142" t="s">
        <v>1475</v>
      </c>
    </row>
    <row r="143" spans="1:10" x14ac:dyDescent="0.25">
      <c r="A143" s="143" t="s">
        <v>590</v>
      </c>
      <c r="B143" s="143" t="s">
        <v>972</v>
      </c>
      <c r="C143" s="15">
        <v>1</v>
      </c>
      <c r="D143" t="s">
        <v>65</v>
      </c>
      <c r="E143" t="s">
        <v>66</v>
      </c>
      <c r="F143" t="str">
        <f>UnitControlCenter!$B$30</f>
        <v>quads / year</v>
      </c>
      <c r="G143" t="s">
        <v>1294</v>
      </c>
      <c r="H143" t="s">
        <v>1295</v>
      </c>
      <c r="I143" s="12" t="s">
        <v>1296</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1476</v>
      </c>
      <c r="C145" s="15">
        <v>1</v>
      </c>
      <c r="D145" t="s">
        <v>63</v>
      </c>
      <c r="E145" t="s">
        <v>64</v>
      </c>
      <c r="F145" t="str">
        <f>UnitControlCenter!$B$30</f>
        <v>quads / year</v>
      </c>
      <c r="G145" t="s">
        <v>1477</v>
      </c>
    </row>
    <row r="146" spans="1:10" x14ac:dyDescent="0.25">
      <c r="A146" s="143" t="s">
        <v>590</v>
      </c>
      <c r="B146" s="143" t="s">
        <v>1701</v>
      </c>
      <c r="C146" s="15">
        <v>1</v>
      </c>
      <c r="D146" t="s">
        <v>65</v>
      </c>
      <c r="E146" t="s">
        <v>66</v>
      </c>
      <c r="F146" t="str">
        <f>UnitControlCenter!$B$30</f>
        <v>quads / year</v>
      </c>
      <c r="G146" t="s">
        <v>1833</v>
      </c>
      <c r="H146" t="s">
        <v>1705</v>
      </c>
      <c r="I146" t="s">
        <v>1706</v>
      </c>
    </row>
    <row r="147" spans="1:10" s="146" customFormat="1" ht="15.75" thickBot="1" x14ac:dyDescent="0.3">
      <c r="A147" s="144" t="s">
        <v>590</v>
      </c>
      <c r="B147" s="144" t="s">
        <v>1702</v>
      </c>
      <c r="C147" s="145">
        <v>1</v>
      </c>
      <c r="D147" s="146" t="s">
        <v>65</v>
      </c>
      <c r="E147" s="146" t="s">
        <v>66</v>
      </c>
      <c r="F147" s="146" t="str">
        <f>UnitControlCenter!$B$16</f>
        <v>terawatt-hours (TWh) / year</v>
      </c>
      <c r="G147" s="146" t="s">
        <v>1834</v>
      </c>
      <c r="H147" s="146" t="s">
        <v>1703</v>
      </c>
      <c r="I147" s="146" t="s">
        <v>1704</v>
      </c>
    </row>
    <row r="148" spans="1:10" x14ac:dyDescent="0.25">
      <c r="A148" s="143" t="s">
        <v>1050</v>
      </c>
      <c r="B148" s="143" t="s">
        <v>635</v>
      </c>
      <c r="C148" s="15">
        <v>1</v>
      </c>
      <c r="D148" t="s">
        <v>65</v>
      </c>
      <c r="E148" t="s">
        <v>66</v>
      </c>
      <c r="F148" t="str">
        <f>UnitControlCenter!$B$3</f>
        <v>million metric tons / year</v>
      </c>
      <c r="G148" t="s">
        <v>1298</v>
      </c>
      <c r="H148" t="s">
        <v>1295</v>
      </c>
      <c r="I148" s="12" t="s">
        <v>1296</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1350</v>
      </c>
      <c r="H150" t="s">
        <v>1295</v>
      </c>
      <c r="I150" s="12" t="s">
        <v>1296</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1299</v>
      </c>
      <c r="H152" t="s">
        <v>1295</v>
      </c>
      <c r="I152" s="12" t="s">
        <v>1296</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1536</v>
      </c>
      <c r="C154" s="15">
        <v>1</v>
      </c>
      <c r="D154" t="s">
        <v>65</v>
      </c>
      <c r="E154" t="s">
        <v>66</v>
      </c>
      <c r="F154" t="str">
        <f>UnitControlCenter!$B$3</f>
        <v>million metric tons / year</v>
      </c>
      <c r="G154" t="s">
        <v>1612</v>
      </c>
      <c r="H154" t="s">
        <v>1530</v>
      </c>
      <c r="I154" t="s">
        <v>1533</v>
      </c>
    </row>
    <row r="155" spans="1:10" x14ac:dyDescent="0.25">
      <c r="A155" s="143" t="s">
        <v>1050</v>
      </c>
      <c r="B155" s="143" t="s">
        <v>1528</v>
      </c>
      <c r="C155" s="15">
        <v>1</v>
      </c>
      <c r="D155" t="s">
        <v>65</v>
      </c>
      <c r="E155" t="s">
        <v>66</v>
      </c>
      <c r="F155" t="str">
        <f>UnitControlCenter!$B$3</f>
        <v>million metric tons / year</v>
      </c>
      <c r="G155" t="s">
        <v>1531</v>
      </c>
      <c r="H155" t="s">
        <v>1295</v>
      </c>
      <c r="I155" s="12" t="s">
        <v>1296</v>
      </c>
      <c r="J155" s="12"/>
    </row>
    <row r="156" spans="1:10" ht="15.75" thickBot="1" x14ac:dyDescent="0.3">
      <c r="A156" s="144" t="s">
        <v>1050</v>
      </c>
      <c r="B156" s="144" t="s">
        <v>1529</v>
      </c>
      <c r="C156" s="145">
        <v>1</v>
      </c>
      <c r="D156" s="144" t="s">
        <v>65</v>
      </c>
      <c r="E156" s="144" t="s">
        <v>66</v>
      </c>
      <c r="F156" s="144" t="str">
        <f>UnitControlCenter!$B$3</f>
        <v>million metric tons / year</v>
      </c>
      <c r="G156" s="144" t="s">
        <v>1532</v>
      </c>
      <c r="H156" s="144" t="s">
        <v>1295</v>
      </c>
      <c r="I156" s="144" t="s">
        <v>1296</v>
      </c>
      <c r="J156" s="144"/>
    </row>
    <row r="157" spans="1:10" x14ac:dyDescent="0.25">
      <c r="A157" s="143" t="s">
        <v>1638</v>
      </c>
      <c r="B157" s="143" t="s">
        <v>1639</v>
      </c>
      <c r="C157" s="15">
        <v>1</v>
      </c>
      <c r="D157" t="s">
        <v>65</v>
      </c>
      <c r="E157" t="s">
        <v>66</v>
      </c>
      <c r="F157" t="str">
        <f>UnitControlCenter!$B$30</f>
        <v>quads / year</v>
      </c>
      <c r="G157" t="s">
        <v>601</v>
      </c>
      <c r="H157" t="s">
        <v>602</v>
      </c>
      <c r="I157" t="s">
        <v>829</v>
      </c>
    </row>
    <row r="158" spans="1:10" s="143" customFormat="1" x14ac:dyDescent="0.25">
      <c r="A158" s="143" t="s">
        <v>1638</v>
      </c>
      <c r="B158" s="143" t="s">
        <v>1640</v>
      </c>
      <c r="C158" s="15">
        <v>1</v>
      </c>
      <c r="D158" s="143" t="s">
        <v>65</v>
      </c>
      <c r="E158" s="143" t="s">
        <v>66</v>
      </c>
      <c r="F158" s="143" t="str">
        <f>UnitControlCenter!$B$30</f>
        <v>quads / year</v>
      </c>
      <c r="G158" s="143" t="s">
        <v>619</v>
      </c>
      <c r="H158" s="143" t="s">
        <v>603</v>
      </c>
      <c r="I158" s="143" t="s">
        <v>604</v>
      </c>
    </row>
    <row r="159" spans="1:10" x14ac:dyDescent="0.25">
      <c r="A159" s="143" t="s">
        <v>1638</v>
      </c>
      <c r="B159" s="143" t="s">
        <v>1641</v>
      </c>
      <c r="C159" s="15">
        <v>1</v>
      </c>
      <c r="D159" t="s">
        <v>65</v>
      </c>
      <c r="E159" t="s">
        <v>66</v>
      </c>
      <c r="F159" t="str">
        <f>UnitControlCenter!$B$30</f>
        <v>quads / year</v>
      </c>
      <c r="G159" t="s">
        <v>868</v>
      </c>
      <c r="H159" t="s">
        <v>870</v>
      </c>
      <c r="I159" t="s">
        <v>869</v>
      </c>
    </row>
    <row r="160" spans="1:10" s="143" customFormat="1" x14ac:dyDescent="0.25">
      <c r="A160" s="143" t="s">
        <v>1638</v>
      </c>
      <c r="B160" s="143" t="s">
        <v>1642</v>
      </c>
      <c r="C160" s="15">
        <v>1</v>
      </c>
      <c r="D160" s="143" t="s">
        <v>63</v>
      </c>
      <c r="E160" s="143" t="s">
        <v>64</v>
      </c>
      <c r="F160" s="143" t="str">
        <f>UnitControlCenter!$B$30</f>
        <v>quads / year</v>
      </c>
      <c r="G160" s="143" t="s">
        <v>1478</v>
      </c>
    </row>
    <row r="161" spans="1:10" x14ac:dyDescent="0.25">
      <c r="A161" s="143" t="s">
        <v>1638</v>
      </c>
      <c r="B161" s="143" t="s">
        <v>1643</v>
      </c>
      <c r="C161" s="15">
        <v>1</v>
      </c>
      <c r="D161" t="s">
        <v>65</v>
      </c>
      <c r="E161" t="s">
        <v>66</v>
      </c>
      <c r="F161" s="143" t="str">
        <f>UnitControlCenter!B3</f>
        <v>million metric tons / year</v>
      </c>
      <c r="G161" t="s">
        <v>1788</v>
      </c>
      <c r="H161" t="s">
        <v>1645</v>
      </c>
      <c r="I161" s="143" t="s">
        <v>1646</v>
      </c>
      <c r="J161" s="143"/>
    </row>
    <row r="162" spans="1:10" s="146" customFormat="1" ht="15.75" thickBot="1" x14ac:dyDescent="0.3">
      <c r="A162" s="143" t="s">
        <v>1638</v>
      </c>
      <c r="B162" s="144" t="s">
        <v>1644</v>
      </c>
      <c r="C162" s="145">
        <v>1</v>
      </c>
      <c r="D162" s="146" t="s">
        <v>65</v>
      </c>
      <c r="E162" s="146" t="s">
        <v>66</v>
      </c>
      <c r="F162" s="144" t="str">
        <f>UnitControlCenter!B3</f>
        <v>million metric tons / year</v>
      </c>
      <c r="G162" s="146" t="s">
        <v>1789</v>
      </c>
      <c r="H162" s="146" t="s">
        <v>1645</v>
      </c>
      <c r="I162" s="144" t="s">
        <v>1646</v>
      </c>
      <c r="J162" s="144"/>
    </row>
    <row r="163" spans="1:10" x14ac:dyDescent="0.25">
      <c r="A163" s="143" t="s">
        <v>657</v>
      </c>
      <c r="B163" s="143" t="s">
        <v>658</v>
      </c>
      <c r="C163" s="15">
        <v>1</v>
      </c>
      <c r="D163" t="s">
        <v>65</v>
      </c>
      <c r="E163" t="s">
        <v>66</v>
      </c>
      <c r="F163" t="str">
        <f>UnitControlCenter!$B$30</f>
        <v>quads / year</v>
      </c>
      <c r="G163" t="s">
        <v>1816</v>
      </c>
      <c r="H163" t="s">
        <v>1815</v>
      </c>
      <c r="I163" t="s">
        <v>1814</v>
      </c>
    </row>
    <row r="164" spans="1:10" x14ac:dyDescent="0.25">
      <c r="A164" s="143" t="s">
        <v>657</v>
      </c>
      <c r="B164" s="143" t="s">
        <v>659</v>
      </c>
      <c r="C164" s="15">
        <v>1</v>
      </c>
      <c r="D164" t="s">
        <v>65</v>
      </c>
      <c r="E164" t="s">
        <v>66</v>
      </c>
      <c r="F164" t="str">
        <f>UnitControlCenter!$B$30</f>
        <v>quads / year</v>
      </c>
      <c r="G164" t="s">
        <v>1817</v>
      </c>
      <c r="H164" t="s">
        <v>1470</v>
      </c>
      <c r="I164" t="s">
        <v>1471</v>
      </c>
    </row>
    <row r="165" spans="1:10" x14ac:dyDescent="0.25">
      <c r="A165" s="143" t="s">
        <v>657</v>
      </c>
      <c r="B165" s="143" t="s">
        <v>1812</v>
      </c>
      <c r="C165" s="15">
        <v>1</v>
      </c>
      <c r="D165" t="s">
        <v>65</v>
      </c>
      <c r="E165" t="s">
        <v>66</v>
      </c>
      <c r="F165" t="str">
        <f>UnitControlCenter!$B$30</f>
        <v>quads / year</v>
      </c>
      <c r="G165" t="s">
        <v>1826</v>
      </c>
      <c r="H165" t="s">
        <v>1818</v>
      </c>
      <c r="I165" s="15" t="s">
        <v>1819</v>
      </c>
    </row>
    <row r="166" spans="1:10" x14ac:dyDescent="0.25">
      <c r="A166" s="143" t="s">
        <v>657</v>
      </c>
      <c r="B166" s="143" t="s">
        <v>1813</v>
      </c>
      <c r="C166" s="15">
        <v>1</v>
      </c>
      <c r="D166" t="s">
        <v>65</v>
      </c>
      <c r="E166" t="s">
        <v>66</v>
      </c>
      <c r="F166" t="str">
        <f>UnitControlCenter!$B$30</f>
        <v>quads / year</v>
      </c>
      <c r="G166" t="s">
        <v>1827</v>
      </c>
      <c r="H166" t="s">
        <v>1470</v>
      </c>
      <c r="I166" t="s">
        <v>1471</v>
      </c>
    </row>
    <row r="167" spans="1:10" x14ac:dyDescent="0.25">
      <c r="A167" s="143" t="s">
        <v>657</v>
      </c>
      <c r="B167" s="143" t="s">
        <v>1106</v>
      </c>
      <c r="C167" s="15">
        <v>0</v>
      </c>
      <c r="D167" t="s">
        <v>63</v>
      </c>
      <c r="E167" t="s">
        <v>64</v>
      </c>
      <c r="F167" t="str">
        <f>UnitControlCenter!$B$31</f>
        <v>thousand BTU / 2024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1539</v>
      </c>
      <c r="B178" s="143" t="s">
        <v>1567</v>
      </c>
      <c r="C178" s="15">
        <v>1</v>
      </c>
      <c r="D178" t="s">
        <v>65</v>
      </c>
      <c r="E178" t="s">
        <v>66</v>
      </c>
      <c r="F178" t="str">
        <f>UnitControlCenter!$B$36</f>
        <v>trillion BTU / year</v>
      </c>
      <c r="G178" t="s">
        <v>882</v>
      </c>
      <c r="H178" t="s">
        <v>883</v>
      </c>
      <c r="I178" t="s">
        <v>884</v>
      </c>
    </row>
    <row r="179" spans="1:10" x14ac:dyDescent="0.25">
      <c r="A179" s="143" t="s">
        <v>1539</v>
      </c>
      <c r="B179" s="143" t="s">
        <v>1568</v>
      </c>
      <c r="C179" s="15">
        <v>1</v>
      </c>
      <c r="D179" t="s">
        <v>65</v>
      </c>
      <c r="E179" t="s">
        <v>66</v>
      </c>
      <c r="F179" t="str">
        <f>UnitControlCenter!$B$36</f>
        <v>trillion BTU / year</v>
      </c>
      <c r="G179" t="s">
        <v>885</v>
      </c>
      <c r="H179" t="s">
        <v>883</v>
      </c>
      <c r="I179" t="s">
        <v>884</v>
      </c>
    </row>
    <row r="180" spans="1:10" x14ac:dyDescent="0.25">
      <c r="A180" s="143" t="s">
        <v>1539</v>
      </c>
      <c r="B180" s="143" t="s">
        <v>1569</v>
      </c>
      <c r="C180" s="15">
        <v>1</v>
      </c>
      <c r="D180" t="s">
        <v>65</v>
      </c>
      <c r="E180" t="s">
        <v>66</v>
      </c>
      <c r="F180" t="str">
        <f>UnitControlCenter!$B$9</f>
        <v>billion 2024 dollars / year</v>
      </c>
      <c r="G180" t="s">
        <v>886</v>
      </c>
      <c r="H180" t="s">
        <v>883</v>
      </c>
      <c r="I180" t="s">
        <v>884</v>
      </c>
    </row>
    <row r="181" spans="1:10" x14ac:dyDescent="0.25">
      <c r="A181" s="143" t="s">
        <v>1539</v>
      </c>
      <c r="B181" s="143" t="s">
        <v>1570</v>
      </c>
      <c r="C181" s="15">
        <v>1</v>
      </c>
      <c r="D181" t="s">
        <v>65</v>
      </c>
      <c r="E181" t="s">
        <v>66</v>
      </c>
      <c r="F181" t="str">
        <f>UnitControlCenter!$B$9</f>
        <v>billion 2024 dollars / year</v>
      </c>
      <c r="G181" t="s">
        <v>887</v>
      </c>
      <c r="H181" t="s">
        <v>883</v>
      </c>
      <c r="I181" t="s">
        <v>884</v>
      </c>
    </row>
    <row r="182" spans="1:10" x14ac:dyDescent="0.25">
      <c r="A182" s="143" t="s">
        <v>1539</v>
      </c>
      <c r="B182" s="143" t="s">
        <v>1571</v>
      </c>
      <c r="C182" s="15">
        <v>1</v>
      </c>
      <c r="D182" t="s">
        <v>65</v>
      </c>
      <c r="E182" t="s">
        <v>66</v>
      </c>
      <c r="F182" t="str">
        <f>UnitControlCenter!B3</f>
        <v>million metric tons / year</v>
      </c>
      <c r="G182" t="s">
        <v>1129</v>
      </c>
      <c r="H182" t="s">
        <v>1127</v>
      </c>
      <c r="I182" t="s">
        <v>1128</v>
      </c>
    </row>
    <row r="183" spans="1:10" x14ac:dyDescent="0.25">
      <c r="A183" s="143" t="s">
        <v>1539</v>
      </c>
      <c r="B183" s="143" t="s">
        <v>1572</v>
      </c>
      <c r="C183" s="15">
        <v>1</v>
      </c>
      <c r="D183" t="s">
        <v>65</v>
      </c>
      <c r="E183" t="s">
        <v>66</v>
      </c>
      <c r="F183" t="str">
        <f>UnitControlCenter!B3</f>
        <v>million metric tons / year</v>
      </c>
      <c r="G183" t="s">
        <v>1130</v>
      </c>
      <c r="H183" t="s">
        <v>1127</v>
      </c>
      <c r="I183" t="s">
        <v>1128</v>
      </c>
    </row>
    <row r="184" spans="1:10" x14ac:dyDescent="0.25">
      <c r="A184" s="143" t="s">
        <v>1539</v>
      </c>
      <c r="B184" s="143" t="s">
        <v>1573</v>
      </c>
      <c r="C184" s="15">
        <v>1</v>
      </c>
      <c r="D184" t="s">
        <v>65</v>
      </c>
      <c r="E184" t="s">
        <v>66</v>
      </c>
      <c r="F184" t="str">
        <f>UnitControlCenter!$B$36</f>
        <v>trillion BTU / year</v>
      </c>
      <c r="G184" t="s">
        <v>964</v>
      </c>
      <c r="H184" t="s">
        <v>959</v>
      </c>
      <c r="I184" t="s">
        <v>960</v>
      </c>
    </row>
    <row r="185" spans="1:10" x14ac:dyDescent="0.25">
      <c r="A185" s="143" t="s">
        <v>1539</v>
      </c>
      <c r="B185" s="143" t="s">
        <v>1574</v>
      </c>
      <c r="C185" s="15">
        <v>1</v>
      </c>
      <c r="D185" t="s">
        <v>65</v>
      </c>
      <c r="E185" t="s">
        <v>66</v>
      </c>
      <c r="F185" t="str">
        <f>UnitControlCenter!$B$36</f>
        <v>trillion BTU / year</v>
      </c>
      <c r="G185" t="s">
        <v>965</v>
      </c>
      <c r="H185" t="s">
        <v>959</v>
      </c>
      <c r="I185" t="s">
        <v>961</v>
      </c>
    </row>
    <row r="186" spans="1:10" x14ac:dyDescent="0.25">
      <c r="A186" s="143" t="s">
        <v>1539</v>
      </c>
      <c r="B186" s="143" t="s">
        <v>1575</v>
      </c>
      <c r="C186" s="15">
        <v>1</v>
      </c>
      <c r="D186" t="s">
        <v>65</v>
      </c>
      <c r="E186" t="s">
        <v>66</v>
      </c>
      <c r="F186" t="str">
        <f>UnitControlCenter!$B$9</f>
        <v>billion 2024 dollars / year</v>
      </c>
      <c r="G186" t="s">
        <v>966</v>
      </c>
      <c r="H186" t="s">
        <v>959</v>
      </c>
      <c r="I186" t="s">
        <v>962</v>
      </c>
    </row>
    <row r="187" spans="1:10" x14ac:dyDescent="0.25">
      <c r="A187" s="143" t="s">
        <v>1539</v>
      </c>
      <c r="B187" s="143" t="s">
        <v>1576</v>
      </c>
      <c r="C187" s="15">
        <v>1</v>
      </c>
      <c r="D187" t="s">
        <v>65</v>
      </c>
      <c r="E187" t="s">
        <v>66</v>
      </c>
      <c r="F187" t="str">
        <f>UnitControlCenter!$B$9</f>
        <v>billion 2024 dollars / year</v>
      </c>
      <c r="G187" t="s">
        <v>967</v>
      </c>
      <c r="H187" t="s">
        <v>959</v>
      </c>
      <c r="I187" t="s">
        <v>963</v>
      </c>
    </row>
    <row r="188" spans="1:10" x14ac:dyDescent="0.25">
      <c r="A188" s="143" t="s">
        <v>1539</v>
      </c>
      <c r="B188" s="143" t="s">
        <v>1577</v>
      </c>
      <c r="C188" s="15">
        <v>1</v>
      </c>
      <c r="D188" t="s">
        <v>65</v>
      </c>
      <c r="E188" t="s">
        <v>66</v>
      </c>
      <c r="F188" t="str">
        <f>UnitControlCenter!$B$30</f>
        <v>quads / year</v>
      </c>
      <c r="G188" t="s">
        <v>992</v>
      </c>
      <c r="H188" t="s">
        <v>994</v>
      </c>
      <c r="I188" t="s">
        <v>995</v>
      </c>
    </row>
    <row r="189" spans="1:10" x14ac:dyDescent="0.25">
      <c r="A189" s="143" t="s">
        <v>1539</v>
      </c>
      <c r="B189" s="143" t="s">
        <v>1578</v>
      </c>
      <c r="C189" s="15">
        <v>1</v>
      </c>
      <c r="D189" t="s">
        <v>65</v>
      </c>
      <c r="E189" t="s">
        <v>66</v>
      </c>
      <c r="F189" t="str">
        <f>UnitControlCenter!$B$30</f>
        <v>quads / year</v>
      </c>
      <c r="G189" t="s">
        <v>993</v>
      </c>
      <c r="H189" t="s">
        <v>994</v>
      </c>
      <c r="I189" t="s">
        <v>995</v>
      </c>
    </row>
    <row r="190" spans="1:10" ht="101.45" customHeight="1" x14ac:dyDescent="0.25">
      <c r="A190" s="143" t="s">
        <v>1539</v>
      </c>
      <c r="B190" s="143" t="s">
        <v>1843</v>
      </c>
      <c r="C190" s="15">
        <v>1</v>
      </c>
      <c r="D190" t="s">
        <v>65</v>
      </c>
      <c r="E190" t="s">
        <v>66</v>
      </c>
      <c r="F190" t="s">
        <v>350</v>
      </c>
      <c r="G190" t="s">
        <v>1927</v>
      </c>
      <c r="H190" t="s">
        <v>1928</v>
      </c>
      <c r="I190" t="s">
        <v>1941</v>
      </c>
    </row>
    <row r="191" spans="1:10" x14ac:dyDescent="0.25">
      <c r="A191" s="143" t="s">
        <v>1539</v>
      </c>
      <c r="B191" s="143" t="s">
        <v>1586</v>
      </c>
      <c r="C191" s="15">
        <v>1</v>
      </c>
      <c r="D191" t="s">
        <v>65</v>
      </c>
      <c r="E191" t="s">
        <v>66</v>
      </c>
      <c r="F191" t="str">
        <f>UnitControlCenter!$B$10</f>
        <v>billion 2024 dollars</v>
      </c>
      <c r="G191" t="s">
        <v>1542</v>
      </c>
      <c r="H191" t="s">
        <v>1541</v>
      </c>
      <c r="I191" s="12" t="s">
        <v>1540</v>
      </c>
      <c r="J191" s="12"/>
    </row>
    <row r="192" spans="1:10" x14ac:dyDescent="0.25">
      <c r="A192" s="143" t="s">
        <v>1539</v>
      </c>
      <c r="B192" s="143" t="s">
        <v>1579</v>
      </c>
      <c r="C192" s="15">
        <v>1</v>
      </c>
      <c r="D192" t="s">
        <v>65</v>
      </c>
      <c r="E192" t="s">
        <v>66</v>
      </c>
      <c r="F192" t="str">
        <f>UnitControlCenter!$B$10</f>
        <v>billion 2024 dollars</v>
      </c>
      <c r="G192" t="s">
        <v>1550</v>
      </c>
      <c r="H192" t="s">
        <v>1541</v>
      </c>
      <c r="I192" s="12" t="s">
        <v>1543</v>
      </c>
      <c r="J192" s="12"/>
    </row>
    <row r="193" spans="1:10" x14ac:dyDescent="0.25">
      <c r="A193" s="143" t="s">
        <v>1539</v>
      </c>
      <c r="B193" s="143" t="s">
        <v>1580</v>
      </c>
      <c r="C193" s="15">
        <v>1</v>
      </c>
      <c r="D193" t="s">
        <v>65</v>
      </c>
      <c r="E193" t="s">
        <v>66</v>
      </c>
      <c r="F193" t="str">
        <f>UnitControlCenter!$B$10</f>
        <v>billion 2024 dollars</v>
      </c>
      <c r="G193" t="s">
        <v>1551</v>
      </c>
      <c r="H193" t="s">
        <v>1541</v>
      </c>
      <c r="I193" s="12" t="s">
        <v>1544</v>
      </c>
      <c r="J193" s="12"/>
    </row>
    <row r="194" spans="1:10" x14ac:dyDescent="0.25">
      <c r="A194" s="143" t="s">
        <v>1539</v>
      </c>
      <c r="B194" s="143" t="s">
        <v>1581</v>
      </c>
      <c r="C194" s="15">
        <v>1</v>
      </c>
      <c r="D194" t="s">
        <v>65</v>
      </c>
      <c r="E194" t="s">
        <v>66</v>
      </c>
      <c r="F194" t="str">
        <f>UnitControlCenter!$B$10</f>
        <v>billion 2024 dollars</v>
      </c>
      <c r="G194" t="s">
        <v>1552</v>
      </c>
      <c r="H194" t="s">
        <v>1541</v>
      </c>
      <c r="I194" s="12" t="s">
        <v>1545</v>
      </c>
      <c r="J194" s="12"/>
    </row>
    <row r="195" spans="1:10" x14ac:dyDescent="0.25">
      <c r="A195" s="143" t="s">
        <v>1539</v>
      </c>
      <c r="B195" s="143" t="s">
        <v>1582</v>
      </c>
      <c r="C195" s="15">
        <v>1</v>
      </c>
      <c r="D195" t="s">
        <v>65</v>
      </c>
      <c r="E195" t="s">
        <v>66</v>
      </c>
      <c r="F195" t="str">
        <f>UnitControlCenter!$B$10</f>
        <v>billion 2024 dollars</v>
      </c>
      <c r="G195" t="s">
        <v>1555</v>
      </c>
      <c r="H195" t="s">
        <v>1541</v>
      </c>
      <c r="I195" s="12" t="s">
        <v>1546</v>
      </c>
      <c r="J195" s="12"/>
    </row>
    <row r="196" spans="1:10" x14ac:dyDescent="0.25">
      <c r="A196" s="143" t="s">
        <v>1539</v>
      </c>
      <c r="B196" s="143" t="s">
        <v>1583</v>
      </c>
      <c r="C196" s="15">
        <v>1</v>
      </c>
      <c r="D196" t="s">
        <v>65</v>
      </c>
      <c r="E196" t="s">
        <v>66</v>
      </c>
      <c r="F196" t="str">
        <f>UnitControlCenter!$B$10</f>
        <v>billion 2024 dollars</v>
      </c>
      <c r="G196" t="s">
        <v>1556</v>
      </c>
      <c r="H196" t="s">
        <v>1541</v>
      </c>
      <c r="I196" s="12" t="s">
        <v>1547</v>
      </c>
      <c r="J196" s="12"/>
    </row>
    <row r="197" spans="1:10" x14ac:dyDescent="0.25">
      <c r="A197" s="143" t="s">
        <v>1539</v>
      </c>
      <c r="B197" s="143" t="s">
        <v>1584</v>
      </c>
      <c r="C197" s="15">
        <v>1</v>
      </c>
      <c r="D197" t="s">
        <v>65</v>
      </c>
      <c r="E197" t="s">
        <v>66</v>
      </c>
      <c r="F197" t="str">
        <f>UnitControlCenter!$B$10</f>
        <v>billion 2024 dollars</v>
      </c>
      <c r="G197" t="s">
        <v>1553</v>
      </c>
      <c r="H197" t="s">
        <v>1541</v>
      </c>
      <c r="I197" s="12" t="s">
        <v>1548</v>
      </c>
      <c r="J197" s="12"/>
    </row>
    <row r="198" spans="1:10" ht="15.75" thickBot="1" x14ac:dyDescent="0.3">
      <c r="A198" s="144" t="s">
        <v>1539</v>
      </c>
      <c r="B198" s="144" t="s">
        <v>1585</v>
      </c>
      <c r="C198" s="145">
        <v>1</v>
      </c>
      <c r="D198" s="146" t="s">
        <v>65</v>
      </c>
      <c r="E198" s="146" t="s">
        <v>66</v>
      </c>
      <c r="F198" s="146" t="str">
        <f>UnitControlCenter!$B$10</f>
        <v>billion 2024 dollars</v>
      </c>
      <c r="G198" s="146" t="s">
        <v>1554</v>
      </c>
      <c r="H198" s="146" t="s">
        <v>1541</v>
      </c>
      <c r="I198" s="152" t="s">
        <v>1549</v>
      </c>
      <c r="J198" s="152"/>
    </row>
    <row r="199" spans="1:10" x14ac:dyDescent="0.25">
      <c r="A199" s="143" t="s">
        <v>591</v>
      </c>
      <c r="B199" s="143" t="s">
        <v>93</v>
      </c>
      <c r="C199" s="15">
        <v>1</v>
      </c>
      <c r="D199" t="s">
        <v>65</v>
      </c>
      <c r="E199" t="s">
        <v>597</v>
      </c>
      <c r="F199" t="str">
        <f>UnitControlCenter!$B$22</f>
        <v>2024 dollars / megawatt-hour (MWh)</v>
      </c>
      <c r="G199" t="s">
        <v>1495</v>
      </c>
      <c r="H199" t="s">
        <v>1494</v>
      </c>
      <c r="I199" t="s">
        <v>1820</v>
      </c>
    </row>
    <row r="200" spans="1:10" x14ac:dyDescent="0.25">
      <c r="A200" s="143" t="s">
        <v>591</v>
      </c>
      <c r="B200" s="143" t="s">
        <v>444</v>
      </c>
      <c r="C200" s="15">
        <v>1</v>
      </c>
      <c r="D200" t="s">
        <v>65</v>
      </c>
      <c r="E200" t="s">
        <v>597</v>
      </c>
      <c r="F200" t="str">
        <f>UnitControlCenter!$B$37</f>
        <v>2024 dollars / short ton</v>
      </c>
      <c r="G200" t="s">
        <v>895</v>
      </c>
      <c r="H200" t="s">
        <v>896</v>
      </c>
      <c r="I200" t="s">
        <v>897</v>
      </c>
    </row>
    <row r="201" spans="1:10" x14ac:dyDescent="0.25">
      <c r="A201" s="143" t="s">
        <v>591</v>
      </c>
      <c r="B201" s="143" t="s">
        <v>441</v>
      </c>
      <c r="C201" s="15">
        <v>1</v>
      </c>
      <c r="D201" t="s">
        <v>65</v>
      </c>
      <c r="E201" t="s">
        <v>597</v>
      </c>
      <c r="F201" t="str">
        <f>UnitControlCenter!$B$37</f>
        <v>2024 dollars / short ton</v>
      </c>
      <c r="G201" t="s">
        <v>610</v>
      </c>
      <c r="H201" t="s">
        <v>339</v>
      </c>
      <c r="I201" t="s">
        <v>782</v>
      </c>
    </row>
    <row r="202" spans="1:10" x14ac:dyDescent="0.25">
      <c r="A202" s="143" t="s">
        <v>591</v>
      </c>
      <c r="B202" s="143" t="s">
        <v>87</v>
      </c>
      <c r="C202" s="15">
        <v>1</v>
      </c>
      <c r="D202" t="s">
        <v>65</v>
      </c>
      <c r="E202" t="s">
        <v>597</v>
      </c>
      <c r="F202" t="str">
        <f>UnitControlCenter!$B$38</f>
        <v>2024 dollars / thousand cubic feet</v>
      </c>
      <c r="G202" t="s">
        <v>1497</v>
      </c>
      <c r="H202" t="s">
        <v>1496</v>
      </c>
      <c r="I202" t="s">
        <v>1821</v>
      </c>
    </row>
    <row r="203" spans="1:10" x14ac:dyDescent="0.25">
      <c r="A203" s="143" t="s">
        <v>591</v>
      </c>
      <c r="B203" s="143" t="s">
        <v>95</v>
      </c>
      <c r="C203" s="15">
        <v>1</v>
      </c>
      <c r="D203" t="s">
        <v>65</v>
      </c>
      <c r="E203" t="s">
        <v>597</v>
      </c>
      <c r="F203" t="str">
        <f>UnitControlCenter!$B$39</f>
        <v>2024 dollars / gallon</v>
      </c>
      <c r="G203" t="s">
        <v>612</v>
      </c>
      <c r="H203" t="s">
        <v>334</v>
      </c>
      <c r="I203" s="15">
        <v>969696</v>
      </c>
      <c r="J203" s="15"/>
    </row>
    <row r="204" spans="1:10" x14ac:dyDescent="0.25">
      <c r="A204" s="143" t="s">
        <v>591</v>
      </c>
      <c r="B204" s="143" t="s">
        <v>96</v>
      </c>
      <c r="C204" s="15">
        <v>1</v>
      </c>
      <c r="D204" t="s">
        <v>65</v>
      </c>
      <c r="E204" t="s">
        <v>597</v>
      </c>
      <c r="F204" t="str">
        <f>UnitControlCenter!$B$39</f>
        <v>2024 dollars / gallon</v>
      </c>
      <c r="G204" t="s">
        <v>890</v>
      </c>
      <c r="H204" t="s">
        <v>888</v>
      </c>
      <c r="I204" t="s">
        <v>889</v>
      </c>
    </row>
    <row r="205" spans="1:10" x14ac:dyDescent="0.25">
      <c r="A205" s="143" t="s">
        <v>591</v>
      </c>
      <c r="B205" s="143" t="s">
        <v>92</v>
      </c>
      <c r="C205" s="15">
        <v>1</v>
      </c>
      <c r="D205" t="s">
        <v>65</v>
      </c>
      <c r="E205" t="s">
        <v>597</v>
      </c>
      <c r="F205" t="str">
        <f>UnitControlCenter!$B$37</f>
        <v>2024 dollars / short ton</v>
      </c>
      <c r="G205" t="s">
        <v>891</v>
      </c>
      <c r="H205" t="s">
        <v>892</v>
      </c>
      <c r="I205" t="s">
        <v>893</v>
      </c>
    </row>
    <row r="206" spans="1:10" x14ac:dyDescent="0.25">
      <c r="A206" s="143" t="s">
        <v>591</v>
      </c>
      <c r="B206" s="143" t="s">
        <v>832</v>
      </c>
      <c r="C206" s="15">
        <v>1</v>
      </c>
      <c r="D206" t="s">
        <v>65</v>
      </c>
      <c r="E206" t="s">
        <v>597</v>
      </c>
      <c r="F206" t="str">
        <f>UnitControlCenter!$B$40</f>
        <v>2024 dollars / barrel of oil</v>
      </c>
      <c r="G206" t="s">
        <v>956</v>
      </c>
      <c r="H206" t="s">
        <v>957</v>
      </c>
      <c r="I206" t="s">
        <v>958</v>
      </c>
    </row>
    <row r="207" spans="1:10" x14ac:dyDescent="0.25">
      <c r="A207" s="143" t="s">
        <v>591</v>
      </c>
      <c r="B207" s="143" t="s">
        <v>894</v>
      </c>
      <c r="C207" s="15">
        <v>1</v>
      </c>
      <c r="D207" t="s">
        <v>65</v>
      </c>
      <c r="E207" t="s">
        <v>597</v>
      </c>
      <c r="F207" t="str">
        <f>UnitControlCenter!$B$39</f>
        <v>2024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2024 dollars / kg</v>
      </c>
      <c r="G208" s="146" t="s">
        <v>1000</v>
      </c>
      <c r="H208" s="146" t="s">
        <v>1001</v>
      </c>
      <c r="I208" s="146" t="s">
        <v>1002</v>
      </c>
      <c r="J208" s="146"/>
    </row>
    <row r="209" spans="1:10" x14ac:dyDescent="0.25">
      <c r="A209" s="143" t="s">
        <v>592</v>
      </c>
      <c r="B209" s="143" t="s">
        <v>1652</v>
      </c>
      <c r="C209" s="15">
        <v>1</v>
      </c>
      <c r="D209" t="s">
        <v>63</v>
      </c>
      <c r="E209" t="s">
        <v>64</v>
      </c>
      <c r="F209" t="str">
        <f>UnitControlCenter!$B$42</f>
        <v>2024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2024 dollars / megawatt (MW)</v>
      </c>
      <c r="G211" t="s">
        <v>614</v>
      </c>
    </row>
    <row r="212" spans="1:10" x14ac:dyDescent="0.25">
      <c r="A212" s="143" t="s">
        <v>592</v>
      </c>
      <c r="B212" s="143" t="s">
        <v>595</v>
      </c>
      <c r="C212" s="15">
        <v>1</v>
      </c>
      <c r="D212" t="s">
        <v>63</v>
      </c>
      <c r="E212" t="s">
        <v>64</v>
      </c>
      <c r="F212" t="str">
        <f>UnitControlCenter!$B$45</f>
        <v>million 2024 dollars / megawatt (MW)</v>
      </c>
      <c r="G212" t="s">
        <v>615</v>
      </c>
    </row>
    <row r="213" spans="1:10" x14ac:dyDescent="0.25">
      <c r="A213" s="143" t="s">
        <v>592</v>
      </c>
      <c r="B213" s="143" t="s">
        <v>596</v>
      </c>
      <c r="C213" s="15">
        <v>1</v>
      </c>
      <c r="D213" t="s">
        <v>63</v>
      </c>
      <c r="E213" t="s">
        <v>64</v>
      </c>
      <c r="F213" t="str">
        <f>UnitControlCenter!$B$45</f>
        <v>million 2024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(2024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1761</v>
      </c>
      <c r="B3" s="92" t="s">
        <v>1763</v>
      </c>
      <c r="C3" s="90"/>
      <c r="D3" s="91" t="s">
        <v>1762</v>
      </c>
    </row>
    <row r="4" spans="1:5" x14ac:dyDescent="0.25">
      <c r="A4" t="s">
        <v>791</v>
      </c>
      <c r="B4" s="15" t="s">
        <v>785</v>
      </c>
      <c r="C4" s="62"/>
      <c r="D4" s="93" t="s">
        <v>1765</v>
      </c>
      <c r="E4" t="s">
        <v>1768</v>
      </c>
    </row>
    <row r="5" spans="1:5" x14ac:dyDescent="0.25">
      <c r="A5" t="s">
        <v>1772</v>
      </c>
      <c r="B5" s="45" t="s">
        <v>1773</v>
      </c>
      <c r="C5" s="94"/>
      <c r="D5" s="93" t="s">
        <v>1767</v>
      </c>
      <c r="E5" t="s">
        <v>1771</v>
      </c>
    </row>
    <row r="6" spans="1:5" x14ac:dyDescent="0.25">
      <c r="A6" t="s">
        <v>1918</v>
      </c>
      <c r="B6" s="45" t="s">
        <v>1917</v>
      </c>
      <c r="C6" s="112"/>
      <c r="D6" s="109" t="s">
        <v>1911</v>
      </c>
    </row>
    <row r="7" spans="1:5" x14ac:dyDescent="0.25">
      <c r="A7" t="s">
        <v>1915</v>
      </c>
      <c r="B7" s="45" t="s">
        <v>1914</v>
      </c>
      <c r="C7" s="110"/>
      <c r="D7" s="109" t="s">
        <v>1912</v>
      </c>
    </row>
    <row r="8" spans="1:5" x14ac:dyDescent="0.25">
      <c r="A8" t="s">
        <v>1916</v>
      </c>
      <c r="B8" s="15">
        <v>6699</v>
      </c>
      <c r="C8" s="111"/>
      <c r="D8" s="109" t="s">
        <v>1913</v>
      </c>
    </row>
    <row r="9" spans="1:5" x14ac:dyDescent="0.25">
      <c r="A9" t="s">
        <v>1918</v>
      </c>
      <c r="B9" s="45" t="s">
        <v>1774</v>
      </c>
      <c r="C9" s="73"/>
      <c r="D9" t="s">
        <v>1778</v>
      </c>
    </row>
    <row r="10" spans="1:5" x14ac:dyDescent="0.25">
      <c r="A10" t="s">
        <v>1779</v>
      </c>
      <c r="B10" s="45" t="s">
        <v>1780</v>
      </c>
      <c r="C10" s="96"/>
      <c r="D10" s="95" t="s">
        <v>1751</v>
      </c>
    </row>
    <row r="11" spans="1:5" x14ac:dyDescent="0.25">
      <c r="A11" t="s">
        <v>751</v>
      </c>
      <c r="B11" s="15" t="s">
        <v>762</v>
      </c>
      <c r="C11" s="50"/>
      <c r="D11" t="s">
        <v>434</v>
      </c>
    </row>
    <row r="12" spans="1:5" x14ac:dyDescent="0.25">
      <c r="A12" t="s">
        <v>1736</v>
      </c>
      <c r="B12" s="15" t="s">
        <v>1735</v>
      </c>
      <c r="C12" s="83"/>
      <c r="D12" t="s">
        <v>1668</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1291</v>
      </c>
      <c r="B20" t="s">
        <v>1775</v>
      </c>
      <c r="C20" s="74"/>
      <c r="D20" t="s">
        <v>1670</v>
      </c>
    </row>
    <row r="21" spans="1:4" x14ac:dyDescent="0.25">
      <c r="A21" t="s">
        <v>768</v>
      </c>
      <c r="B21" s="15" t="s">
        <v>764</v>
      </c>
      <c r="C21" s="55"/>
      <c r="D21" t="s">
        <v>1671</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1734</v>
      </c>
      <c r="B28" s="15" t="s">
        <v>1776</v>
      </c>
      <c r="C28" s="82"/>
      <c r="D28" t="s">
        <v>1667</v>
      </c>
    </row>
    <row r="29" spans="1:4" x14ac:dyDescent="0.25">
      <c r="A29" t="s">
        <v>752</v>
      </c>
      <c r="B29" s="45" t="s">
        <v>757</v>
      </c>
      <c r="C29" s="48"/>
      <c r="D29" t="s">
        <v>1602</v>
      </c>
    </row>
    <row r="30" spans="1:4" x14ac:dyDescent="0.25">
      <c r="A30" t="s">
        <v>1603</v>
      </c>
      <c r="B30" s="45" t="s">
        <v>1604</v>
      </c>
      <c r="C30" s="81"/>
      <c r="D30" t="s">
        <v>1601</v>
      </c>
    </row>
    <row r="31" spans="1:4" x14ac:dyDescent="0.25">
      <c r="A31" t="s">
        <v>1292</v>
      </c>
      <c r="B31" s="12" t="s">
        <v>1777</v>
      </c>
      <c r="C31" s="75"/>
      <c r="D31" t="s">
        <v>1669</v>
      </c>
    </row>
    <row r="32" spans="1:4" x14ac:dyDescent="0.25">
      <c r="A32" t="s">
        <v>776</v>
      </c>
      <c r="B32" s="15" t="s">
        <v>775</v>
      </c>
      <c r="C32" s="57"/>
      <c r="D32" t="s">
        <v>441</v>
      </c>
    </row>
    <row r="33" spans="1:5" x14ac:dyDescent="0.25">
      <c r="A33" t="s">
        <v>1293</v>
      </c>
      <c r="B33" s="72" t="s">
        <v>1286</v>
      </c>
      <c r="C33" s="71"/>
      <c r="D33" t="s">
        <v>1666</v>
      </c>
    </row>
    <row r="34" spans="1:5" x14ac:dyDescent="0.25">
      <c r="A34" t="s">
        <v>746</v>
      </c>
      <c r="B34" s="45" t="s">
        <v>756</v>
      </c>
      <c r="C34" s="47"/>
      <c r="D34" t="s">
        <v>444</v>
      </c>
    </row>
    <row r="35" spans="1:5" x14ac:dyDescent="0.25">
      <c r="A35" t="s">
        <v>1772</v>
      </c>
      <c r="B35" s="45" t="s">
        <v>1773</v>
      </c>
      <c r="C35" s="94"/>
      <c r="D35" t="s">
        <v>1766</v>
      </c>
      <c r="E35" t="s">
        <v>1770</v>
      </c>
    </row>
    <row r="36" spans="1:5" x14ac:dyDescent="0.25">
      <c r="A36" t="s">
        <v>791</v>
      </c>
      <c r="B36" s="15" t="s">
        <v>785</v>
      </c>
      <c r="C36" s="62"/>
      <c r="D36" s="93" t="s">
        <v>1764</v>
      </c>
      <c r="E36" t="s">
        <v>1769</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1919</v>
      </c>
    </row>
    <row r="49" spans="1:4" x14ac:dyDescent="0.25">
      <c r="A49" t="s">
        <v>787</v>
      </c>
      <c r="B49" s="15" t="s">
        <v>781</v>
      </c>
      <c r="C49" s="59"/>
      <c r="D49" t="s">
        <v>1920</v>
      </c>
    </row>
    <row r="50" spans="1:4" x14ac:dyDescent="0.25">
      <c r="A50" t="s">
        <v>766</v>
      </c>
      <c r="B50" s="15" t="s">
        <v>782</v>
      </c>
      <c r="C50" s="54"/>
      <c r="D50" t="s">
        <v>1921</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1462</v>
      </c>
      <c r="B103" s="43"/>
      <c r="C103" s="38"/>
      <c r="D103" s="38"/>
    </row>
    <row r="104" spans="1:4" x14ac:dyDescent="0.25">
      <c r="A104" s="4" t="s">
        <v>741</v>
      </c>
      <c r="B104" s="44" t="s">
        <v>742</v>
      </c>
      <c r="C104" s="4" t="s">
        <v>743</v>
      </c>
      <c r="D104" s="4" t="s">
        <v>744</v>
      </c>
    </row>
    <row r="105" spans="1:4" x14ac:dyDescent="0.25">
      <c r="A105" t="s">
        <v>787</v>
      </c>
      <c r="B105" s="15" t="s">
        <v>781</v>
      </c>
      <c r="C105" s="59"/>
      <c r="D105" t="s">
        <v>1361</v>
      </c>
    </row>
    <row r="106" spans="1:4" x14ac:dyDescent="0.25">
      <c r="A106" t="s">
        <v>759</v>
      </c>
      <c r="B106" s="45" t="s">
        <v>760</v>
      </c>
      <c r="C106" s="49"/>
      <c r="D106" t="s">
        <v>1362</v>
      </c>
    </row>
    <row r="108" spans="1:4" x14ac:dyDescent="0.25">
      <c r="A108" s="37" t="s">
        <v>1363</v>
      </c>
      <c r="B108" s="43"/>
      <c r="C108" s="38"/>
      <c r="D108" s="38"/>
    </row>
    <row r="109" spans="1:4" x14ac:dyDescent="0.25">
      <c r="A109" s="4" t="s">
        <v>741</v>
      </c>
      <c r="B109" s="44" t="s">
        <v>742</v>
      </c>
      <c r="C109" s="4" t="s">
        <v>743</v>
      </c>
      <c r="D109" s="4" t="s">
        <v>744</v>
      </c>
    </row>
    <row r="110" spans="1:4" x14ac:dyDescent="0.25">
      <c r="A110" t="s">
        <v>752</v>
      </c>
      <c r="B110" s="45" t="s">
        <v>757</v>
      </c>
      <c r="C110" s="48"/>
      <c r="D110" t="s">
        <v>1364</v>
      </c>
    </row>
    <row r="111" spans="1:4" x14ac:dyDescent="0.25">
      <c r="A111" t="s">
        <v>766</v>
      </c>
      <c r="B111" s="15" t="s">
        <v>782</v>
      </c>
      <c r="C111" s="54"/>
      <c r="D111" t="s">
        <v>1365</v>
      </c>
    </row>
    <row r="112" spans="1:4" x14ac:dyDescent="0.25">
      <c r="A112" t="s">
        <v>759</v>
      </c>
      <c r="B112" s="45" t="s">
        <v>760</v>
      </c>
      <c r="C112" s="49"/>
      <c r="D112" t="s">
        <v>1366</v>
      </c>
    </row>
    <row r="113" spans="1:4" x14ac:dyDescent="0.25">
      <c r="A113" t="s">
        <v>767</v>
      </c>
      <c r="B113" s="15" t="s">
        <v>763</v>
      </c>
      <c r="C113" s="53"/>
      <c r="D113" t="s">
        <v>1367</v>
      </c>
    </row>
    <row r="115" spans="1:4" x14ac:dyDescent="0.25">
      <c r="A115" s="37" t="s">
        <v>1368</v>
      </c>
      <c r="B115" s="43"/>
      <c r="C115" s="38"/>
      <c r="D115" s="38"/>
    </row>
    <row r="116" spans="1:4" x14ac:dyDescent="0.25">
      <c r="A116" s="4" t="s">
        <v>741</v>
      </c>
      <c r="B116" s="44" t="s">
        <v>742</v>
      </c>
      <c r="C116" s="4" t="s">
        <v>743</v>
      </c>
      <c r="D116" s="4" t="s">
        <v>744</v>
      </c>
    </row>
    <row r="117" spans="1:4" x14ac:dyDescent="0.25">
      <c r="A117" t="s">
        <v>791</v>
      </c>
      <c r="B117" s="15" t="s">
        <v>785</v>
      </c>
      <c r="C117" s="62"/>
      <c r="D117" t="s">
        <v>1369</v>
      </c>
    </row>
    <row r="118" spans="1:4" x14ac:dyDescent="0.25">
      <c r="A118" t="s">
        <v>768</v>
      </c>
      <c r="B118" s="15" t="s">
        <v>764</v>
      </c>
      <c r="C118" s="55"/>
      <c r="D118" t="s">
        <v>1370</v>
      </c>
    </row>
    <row r="120" spans="1:4" x14ac:dyDescent="0.25">
      <c r="A120" s="37" t="s">
        <v>1371</v>
      </c>
      <c r="B120" s="43"/>
      <c r="C120" s="38"/>
      <c r="D120" s="38"/>
    </row>
    <row r="121" spans="1:4" x14ac:dyDescent="0.25">
      <c r="A121" s="4" t="s">
        <v>741</v>
      </c>
      <c r="B121" s="44" t="s">
        <v>742</v>
      </c>
      <c r="C121" s="4" t="s">
        <v>743</v>
      </c>
      <c r="D121" s="4" t="s">
        <v>744</v>
      </c>
    </row>
    <row r="122" spans="1:4" x14ac:dyDescent="0.25">
      <c r="A122" t="s">
        <v>787</v>
      </c>
      <c r="B122" s="15" t="s">
        <v>781</v>
      </c>
      <c r="C122" s="59"/>
      <c r="D122" t="s">
        <v>1372</v>
      </c>
    </row>
    <row r="123" spans="1:4" x14ac:dyDescent="0.25">
      <c r="A123" t="s">
        <v>767</v>
      </c>
      <c r="B123" s="15" t="s">
        <v>763</v>
      </c>
      <c r="C123" s="53"/>
      <c r="D123" t="s">
        <v>1373</v>
      </c>
    </row>
    <row r="124" spans="1:4" x14ac:dyDescent="0.25">
      <c r="A124" t="s">
        <v>769</v>
      </c>
      <c r="B124" s="15" t="s">
        <v>765</v>
      </c>
      <c r="C124" s="56"/>
      <c r="D124" t="s">
        <v>1374</v>
      </c>
    </row>
    <row r="125" spans="1:4" x14ac:dyDescent="0.25">
      <c r="A125" t="s">
        <v>759</v>
      </c>
      <c r="B125" s="45" t="s">
        <v>760</v>
      </c>
      <c r="C125" s="49"/>
      <c r="D125" t="s">
        <v>1375</v>
      </c>
    </row>
    <row r="126" spans="1:4" x14ac:dyDescent="0.25">
      <c r="A126" t="s">
        <v>766</v>
      </c>
      <c r="B126" s="15" t="s">
        <v>782</v>
      </c>
      <c r="C126" s="54"/>
      <c r="D126" t="s">
        <v>1376</v>
      </c>
    </row>
    <row r="127" spans="1:4" x14ac:dyDescent="0.25">
      <c r="A127" t="s">
        <v>746</v>
      </c>
      <c r="B127" s="45" t="s">
        <v>756</v>
      </c>
      <c r="C127" s="47"/>
      <c r="D127" t="s">
        <v>1377</v>
      </c>
    </row>
    <row r="128" spans="1:4" x14ac:dyDescent="0.25">
      <c r="A128" t="s">
        <v>752</v>
      </c>
      <c r="B128" s="45" t="s">
        <v>757</v>
      </c>
      <c r="C128" s="48"/>
      <c r="D128" t="s">
        <v>1378</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1355</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1266</v>
      </c>
    </row>
    <row r="191" spans="1:4" x14ac:dyDescent="0.25">
      <c r="A191" t="s">
        <v>751</v>
      </c>
      <c r="B191" s="15" t="s">
        <v>762</v>
      </c>
      <c r="C191" s="50"/>
      <c r="D191" t="s">
        <v>1267</v>
      </c>
    </row>
    <row r="192" spans="1:4" x14ac:dyDescent="0.25">
      <c r="A192" t="s">
        <v>787</v>
      </c>
      <c r="B192" s="15" t="s">
        <v>781</v>
      </c>
      <c r="C192" s="59"/>
      <c r="D192" t="s">
        <v>1268</v>
      </c>
    </row>
    <row r="193" spans="1:4" x14ac:dyDescent="0.25">
      <c r="A193" t="s">
        <v>788</v>
      </c>
      <c r="B193" s="15" t="s">
        <v>611</v>
      </c>
      <c r="C193" s="58"/>
      <c r="D193" t="s">
        <v>1269</v>
      </c>
    </row>
    <row r="194" spans="1:4" x14ac:dyDescent="0.25">
      <c r="A194" t="s">
        <v>759</v>
      </c>
      <c r="B194" s="45" t="s">
        <v>760</v>
      </c>
      <c r="C194" s="49"/>
      <c r="D194" t="s">
        <v>1270</v>
      </c>
    </row>
    <row r="195" spans="1:4" x14ac:dyDescent="0.25">
      <c r="A195" t="s">
        <v>768</v>
      </c>
      <c r="B195" s="15" t="s">
        <v>764</v>
      </c>
      <c r="C195" s="55"/>
      <c r="D195" t="s">
        <v>1271</v>
      </c>
    </row>
    <row r="196" spans="1:4" x14ac:dyDescent="0.25">
      <c r="A196" t="s">
        <v>753</v>
      </c>
      <c r="B196" s="45" t="s">
        <v>754</v>
      </c>
      <c r="C196" s="41"/>
      <c r="D196" t="s">
        <v>1272</v>
      </c>
    </row>
    <row r="197" spans="1:4" x14ac:dyDescent="0.25">
      <c r="A197" t="s">
        <v>766</v>
      </c>
      <c r="B197" s="15" t="s">
        <v>782</v>
      </c>
      <c r="C197" s="54"/>
      <c r="D197" t="s">
        <v>819</v>
      </c>
    </row>
    <row r="198" spans="1:4" x14ac:dyDescent="0.25">
      <c r="A198" t="s">
        <v>790</v>
      </c>
      <c r="B198" s="15" t="s">
        <v>784</v>
      </c>
      <c r="C198" s="60"/>
      <c r="D198" t="s">
        <v>1273</v>
      </c>
    </row>
    <row r="199" spans="1:4" x14ac:dyDescent="0.25">
      <c r="A199" t="s">
        <v>833</v>
      </c>
      <c r="B199" s="45" t="s">
        <v>835</v>
      </c>
      <c r="C199" s="63"/>
      <c r="D199" t="s">
        <v>1274</v>
      </c>
    </row>
    <row r="200" spans="1:4" x14ac:dyDescent="0.25">
      <c r="A200" t="s">
        <v>786</v>
      </c>
      <c r="B200" s="15" t="s">
        <v>783</v>
      </c>
      <c r="C200" s="61"/>
      <c r="D200" t="s">
        <v>1275</v>
      </c>
    </row>
    <row r="201" spans="1:4" x14ac:dyDescent="0.25">
      <c r="A201" t="s">
        <v>740</v>
      </c>
      <c r="B201" s="46" t="s">
        <v>747</v>
      </c>
      <c r="C201" s="42"/>
      <c r="D201" t="s">
        <v>820</v>
      </c>
    </row>
    <row r="202" spans="1:4" x14ac:dyDescent="0.25">
      <c r="A202" t="s">
        <v>767</v>
      </c>
      <c r="B202" s="15" t="s">
        <v>763</v>
      </c>
      <c r="C202" s="53"/>
      <c r="D202" t="s">
        <v>1276</v>
      </c>
    </row>
    <row r="203" spans="1:4" x14ac:dyDescent="0.25">
      <c r="A203" t="s">
        <v>834</v>
      </c>
      <c r="B203" s="45">
        <v>740000</v>
      </c>
      <c r="C203" s="64"/>
      <c r="D203" t="s">
        <v>1277</v>
      </c>
    </row>
    <row r="204" spans="1:4" x14ac:dyDescent="0.25">
      <c r="A204" t="s">
        <v>769</v>
      </c>
      <c r="B204" s="15" t="s">
        <v>765</v>
      </c>
      <c r="C204" s="56"/>
      <c r="D204" t="s">
        <v>1278</v>
      </c>
    </row>
    <row r="205" spans="1:4" x14ac:dyDescent="0.25">
      <c r="A205" t="s">
        <v>776</v>
      </c>
      <c r="B205" s="15" t="s">
        <v>775</v>
      </c>
      <c r="C205" s="57"/>
      <c r="D205" t="s">
        <v>1279</v>
      </c>
    </row>
    <row r="206" spans="1:4" x14ac:dyDescent="0.25">
      <c r="A206" t="s">
        <v>791</v>
      </c>
      <c r="B206" s="15" t="s">
        <v>785</v>
      </c>
      <c r="C206" s="62"/>
      <c r="D206" t="s">
        <v>1280</v>
      </c>
    </row>
    <row r="207" spans="1:4" x14ac:dyDescent="0.25">
      <c r="A207" t="s">
        <v>750</v>
      </c>
      <c r="B207" s="45" t="s">
        <v>755</v>
      </c>
      <c r="C207" s="51"/>
      <c r="D207" t="s">
        <v>1281</v>
      </c>
    </row>
    <row r="208" spans="1:4" x14ac:dyDescent="0.25">
      <c r="A208" t="s">
        <v>1293</v>
      </c>
      <c r="B208" s="72" t="s">
        <v>1286</v>
      </c>
      <c r="C208" s="71"/>
      <c r="D208" t="s">
        <v>1282</v>
      </c>
    </row>
    <row r="209" spans="1:4" x14ac:dyDescent="0.25">
      <c r="A209" t="s">
        <v>1290</v>
      </c>
      <c r="B209" s="45" t="s">
        <v>1287</v>
      </c>
      <c r="C209" s="73"/>
      <c r="D209" t="s">
        <v>1283</v>
      </c>
    </row>
    <row r="210" spans="1:4" x14ac:dyDescent="0.25">
      <c r="A210" t="s">
        <v>1291</v>
      </c>
      <c r="B210" t="s">
        <v>1288</v>
      </c>
      <c r="C210" s="74"/>
      <c r="D210" t="s">
        <v>1284</v>
      </c>
    </row>
    <row r="211" spans="1:4" x14ac:dyDescent="0.25">
      <c r="A211" t="s">
        <v>1292</v>
      </c>
      <c r="B211" s="12" t="s">
        <v>1289</v>
      </c>
      <c r="C211" s="75"/>
      <c r="D211" t="s">
        <v>1285</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1685</v>
      </c>
      <c r="B252" s="43"/>
      <c r="C252" s="38"/>
      <c r="D252" s="38"/>
    </row>
    <row r="253" spans="1:4" x14ac:dyDescent="0.25">
      <c r="A253" s="4" t="s">
        <v>741</v>
      </c>
      <c r="B253" s="44" t="s">
        <v>742</v>
      </c>
      <c r="C253" s="4" t="s">
        <v>743</v>
      </c>
      <c r="D253" s="4" t="s">
        <v>744</v>
      </c>
    </row>
    <row r="254" spans="1:4" x14ac:dyDescent="0.25">
      <c r="A254" t="s">
        <v>788</v>
      </c>
      <c r="B254" s="15" t="s">
        <v>611</v>
      </c>
      <c r="C254" s="58"/>
      <c r="D254" t="s">
        <v>1693</v>
      </c>
    </row>
    <row r="255" spans="1:4" x14ac:dyDescent="0.25">
      <c r="A255" t="s">
        <v>766</v>
      </c>
      <c r="B255" s="15" t="s">
        <v>782</v>
      </c>
      <c r="C255" s="54"/>
      <c r="D255" t="s">
        <v>1694</v>
      </c>
    </row>
    <row r="256" spans="1:4" x14ac:dyDescent="0.25">
      <c r="A256" t="s">
        <v>787</v>
      </c>
      <c r="B256" s="15" t="s">
        <v>781</v>
      </c>
      <c r="C256" s="59"/>
      <c r="D256" t="s">
        <v>1695</v>
      </c>
    </row>
    <row r="257" spans="1:4" x14ac:dyDescent="0.25">
      <c r="A257" t="s">
        <v>752</v>
      </c>
      <c r="B257" s="45" t="s">
        <v>757</v>
      </c>
      <c r="C257" s="48"/>
      <c r="D257" t="s">
        <v>1696</v>
      </c>
    </row>
    <row r="258" spans="1:4" x14ac:dyDescent="0.25">
      <c r="A258" t="s">
        <v>767</v>
      </c>
      <c r="B258" s="15" t="s">
        <v>763</v>
      </c>
      <c r="C258" s="53"/>
      <c r="D258" t="s">
        <v>1697</v>
      </c>
    </row>
    <row r="259" spans="1:4" x14ac:dyDescent="0.25">
      <c r="A259" t="s">
        <v>746</v>
      </c>
      <c r="B259" s="45" t="s">
        <v>756</v>
      </c>
      <c r="C259" s="47"/>
      <c r="D259" t="s">
        <v>1698</v>
      </c>
    </row>
    <row r="260" spans="1:4" x14ac:dyDescent="0.25">
      <c r="A260" t="s">
        <v>768</v>
      </c>
      <c r="B260" s="15" t="s">
        <v>764</v>
      </c>
      <c r="C260" s="55"/>
      <c r="D260" t="s">
        <v>1699</v>
      </c>
    </row>
    <row r="261" spans="1:4" x14ac:dyDescent="0.25">
      <c r="A261" t="s">
        <v>791</v>
      </c>
      <c r="B261" s="15" t="s">
        <v>785</v>
      </c>
      <c r="C261" s="62"/>
      <c r="D261" t="s">
        <v>1700</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1930</v>
      </c>
      <c r="B317" s="43"/>
      <c r="C317" s="38"/>
      <c r="D317" s="38"/>
    </row>
    <row r="318" spans="1:4" x14ac:dyDescent="0.25">
      <c r="A318" s="4" t="s">
        <v>741</v>
      </c>
      <c r="B318" s="44" t="s">
        <v>742</v>
      </c>
      <c r="C318" s="4" t="s">
        <v>743</v>
      </c>
      <c r="D318" s="4" t="s">
        <v>744</v>
      </c>
    </row>
    <row r="319" spans="1:4" x14ac:dyDescent="0.25">
      <c r="A319" t="s">
        <v>766</v>
      </c>
      <c r="B319" s="15" t="s">
        <v>782</v>
      </c>
      <c r="C319" s="54"/>
      <c r="D319" t="s">
        <v>1931</v>
      </c>
    </row>
    <row r="320" spans="1:4" x14ac:dyDescent="0.25">
      <c r="A320" t="s">
        <v>1939</v>
      </c>
      <c r="B320" s="15" t="s">
        <v>1938</v>
      </c>
      <c r="C320" s="38"/>
      <c r="D320" t="s">
        <v>1932</v>
      </c>
    </row>
    <row r="321" spans="1:4" x14ac:dyDescent="0.25">
      <c r="A321" t="s">
        <v>753</v>
      </c>
      <c r="B321" s="45" t="s">
        <v>754</v>
      </c>
      <c r="C321" s="41"/>
      <c r="D321" t="s">
        <v>1933</v>
      </c>
    </row>
    <row r="322" spans="1:4" x14ac:dyDescent="0.25">
      <c r="A322" t="s">
        <v>833</v>
      </c>
      <c r="B322" s="45" t="s">
        <v>835</v>
      </c>
      <c r="C322" s="63"/>
      <c r="D322" t="s">
        <v>1934</v>
      </c>
    </row>
    <row r="323" spans="1:4" x14ac:dyDescent="0.25">
      <c r="A323" t="s">
        <v>1940</v>
      </c>
      <c r="B323" s="45">
        <v>808080</v>
      </c>
      <c r="C323" s="113"/>
      <c r="D323" t="s">
        <v>1935</v>
      </c>
    </row>
    <row r="324" spans="1:4" x14ac:dyDescent="0.25">
      <c r="A324" t="s">
        <v>759</v>
      </c>
      <c r="B324" s="45" t="s">
        <v>760</v>
      </c>
      <c r="C324" s="49"/>
      <c r="D324" t="s">
        <v>1936</v>
      </c>
    </row>
    <row r="325" spans="1:4" x14ac:dyDescent="0.25">
      <c r="A325" t="s">
        <v>767</v>
      </c>
      <c r="B325" s="15" t="s">
        <v>763</v>
      </c>
      <c r="C325" s="53"/>
      <c r="D325" t="s">
        <v>1937</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5" sqref="A5"/>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2268</v>
      </c>
      <c r="B2" t="s">
        <v>1599</v>
      </c>
      <c r="C2" s="40" t="s">
        <v>1600</v>
      </c>
    </row>
    <row r="3" spans="1:3" x14ac:dyDescent="0.25">
      <c r="A3" t="s">
        <v>1835</v>
      </c>
      <c r="B3" t="s">
        <v>1836</v>
      </c>
    </row>
    <row r="4" spans="1:3" x14ac:dyDescent="0.25">
      <c r="A4" t="s">
        <v>2607</v>
      </c>
      <c r="B4" t="s">
        <v>2606</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1737</v>
      </c>
      <c r="B1" s="85" t="s">
        <v>1760</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A16" sqref="A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1737</v>
      </c>
      <c r="B1" s="85" t="s">
        <v>1738</v>
      </c>
      <c r="C1" s="85" t="s">
        <v>1739</v>
      </c>
      <c r="D1" s="85" t="s">
        <v>1740</v>
      </c>
      <c r="E1" s="85" t="s">
        <v>1741</v>
      </c>
      <c r="F1" s="86" t="s">
        <v>1742</v>
      </c>
    </row>
    <row r="2" spans="1:6" x14ac:dyDescent="0.25">
      <c r="A2" s="1" t="s">
        <v>1743</v>
      </c>
      <c r="B2" s="1" t="str">
        <f>IF(INDEX('State Targets'!H:H,MATCH(About!$C$2,'State Targets'!$B:$B,0))=0,"",INDEX('State Targets'!H:H,MATCH(About!$C$2,'State Targets'!$B:$B,0)))</f>
        <v/>
      </c>
      <c r="C2" s="1" t="str">
        <f>IF(INDEX('State Targets'!I:I,MATCH(About!$C$2,'State Targets'!$B:$B,0))=0,"",INDEX('State Targets'!I:I,MATCH(About!$C$2,'State Targets'!$B:$B,0)))</f>
        <v/>
      </c>
      <c r="D2" s="1" t="str">
        <f>INDEX('State Targets'!J:J,MATCH(About!$C$2,'State Targets'!$B:$B,0))</f>
        <v/>
      </c>
      <c r="E2" s="1" t="str">
        <f>INDEX('State Targets'!K:K,MATCH(About!$C$2,'State Targets'!$B:$B,0))</f>
        <v/>
      </c>
      <c r="F2" s="1" t="str">
        <f>IF(INDEX('State Targets'!L:L,MATCH(About!$C$2,'State Targets'!$B:$B,0))=0,"",INDEX('State Targets'!L:L,MATCH(About!$C$2,'State Targets'!$B:$B,0)))</f>
        <v/>
      </c>
    </row>
    <row r="3" spans="1:6" x14ac:dyDescent="0.25">
      <c r="A3" s="1" t="s">
        <v>1743</v>
      </c>
      <c r="B3" s="1" t="str">
        <f>IF(INDEX('State Targets'!M:M,MATCH(About!$C$2,'State Targets'!$B:$B,0))=0,"",INDEX('State Targets'!M:M,MATCH(About!$C$2,'State Targets'!$B:$B,0)))</f>
        <v/>
      </c>
      <c r="C3" s="1" t="str">
        <f>IF(INDEX('State Targets'!N:N,MATCH(About!$C$2,'State Targets'!$B:$B,0))=0,"",INDEX('State Targets'!N:N,MATCH(About!$C$2,'State Targets'!$B:$B,0)))</f>
        <v/>
      </c>
      <c r="D3" s="1" t="str">
        <f>INDEX('State Targets'!O:O,MATCH(About!$C$2,'State Targets'!$B:$B,0))</f>
        <v/>
      </c>
      <c r="E3" s="1" t="str">
        <f>INDEX('State Targets'!P:P,MATCH(About!$C$2,'State Targets'!$B:$B,0))</f>
        <v/>
      </c>
      <c r="F3" s="1" t="str">
        <f>IF(INDEX('State Targets'!Q:Q,MATCH(About!$C$2,'State Targets'!$B:$B,0))=0,"",INDEX('State Targets'!Q:Q,MATCH(About!$C$2,'State Targets'!$B:$B,0)))</f>
        <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2269</v>
      </c>
      <c r="B1" s="123" t="s">
        <v>2270</v>
      </c>
      <c r="C1" s="124" t="s">
        <v>2271</v>
      </c>
      <c r="D1" s="124" t="s">
        <v>2272</v>
      </c>
      <c r="E1" s="125" t="s">
        <v>2273</v>
      </c>
      <c r="F1" s="125" t="s">
        <v>2274</v>
      </c>
      <c r="G1" s="126" t="s">
        <v>2275</v>
      </c>
      <c r="H1" s="123" t="s">
        <v>2276</v>
      </c>
      <c r="I1" s="127" t="s">
        <v>2277</v>
      </c>
      <c r="J1" s="127" t="s">
        <v>2278</v>
      </c>
      <c r="K1" s="127" t="s">
        <v>2279</v>
      </c>
      <c r="L1" s="127" t="s">
        <v>2280</v>
      </c>
      <c r="M1" s="127" t="s">
        <v>2281</v>
      </c>
      <c r="N1" s="128" t="s">
        <v>2282</v>
      </c>
      <c r="O1" s="127" t="s">
        <v>2283</v>
      </c>
      <c r="P1" s="127" t="s">
        <v>2284</v>
      </c>
      <c r="Q1" s="129" t="s">
        <v>2285</v>
      </c>
    </row>
    <row r="2" spans="1:17" x14ac:dyDescent="0.25">
      <c r="A2" t="s">
        <v>2086</v>
      </c>
      <c r="B2" t="s">
        <v>2286</v>
      </c>
    </row>
    <row r="3" spans="1:17" x14ac:dyDescent="0.25">
      <c r="A3" t="s">
        <v>2087</v>
      </c>
      <c r="B3" t="s">
        <v>2287</v>
      </c>
    </row>
    <row r="4" spans="1:17" x14ac:dyDescent="0.25">
      <c r="A4" t="s">
        <v>2088</v>
      </c>
      <c r="B4" t="s">
        <v>2288</v>
      </c>
    </row>
    <row r="5" spans="1:17" x14ac:dyDescent="0.25">
      <c r="A5" t="s">
        <v>2089</v>
      </c>
      <c r="B5" t="s">
        <v>2289</v>
      </c>
    </row>
    <row r="6" spans="1:17" x14ac:dyDescent="0.25">
      <c r="A6" t="s">
        <v>2090</v>
      </c>
      <c r="B6" t="s">
        <v>2290</v>
      </c>
      <c r="C6" s="102" t="s">
        <v>2291</v>
      </c>
      <c r="D6">
        <v>1990</v>
      </c>
      <c r="E6" s="130">
        <v>0.4</v>
      </c>
      <c r="F6" s="130">
        <v>1</v>
      </c>
      <c r="G6" s="134">
        <f>ROUND(IF(About!$B$2=$A6,INDEX('State GHG Summary'!$C$1:$AH$1,MATCH('State Targets'!D6,'State GHG Summary'!$C$3:$AH$3,0)),0),0)</f>
        <v>0</v>
      </c>
      <c r="H6" t="s">
        <v>2292</v>
      </c>
      <c r="I6" s="132">
        <v>2030</v>
      </c>
      <c r="J6" s="132">
        <f>IF($E6="","",(1-$E6)*$G6)</f>
        <v>0</v>
      </c>
      <c r="K6" s="132">
        <f>J6</f>
        <v>0</v>
      </c>
      <c r="L6" s="132" t="s">
        <v>2293</v>
      </c>
      <c r="M6" t="s">
        <v>2294</v>
      </c>
      <c r="N6" s="133">
        <v>2045</v>
      </c>
      <c r="O6">
        <f>IF($F6="","",(1-$F6)*$G6)</f>
        <v>0</v>
      </c>
      <c r="P6">
        <f>O6</f>
        <v>0</v>
      </c>
      <c r="Q6" s="131" t="s">
        <v>2295</v>
      </c>
    </row>
    <row r="7" spans="1:17" x14ac:dyDescent="0.25">
      <c r="A7" t="s">
        <v>474</v>
      </c>
      <c r="B7" t="s">
        <v>2296</v>
      </c>
      <c r="C7" s="102" t="s">
        <v>2297</v>
      </c>
      <c r="D7">
        <v>2005</v>
      </c>
      <c r="E7" s="135">
        <v>0.5</v>
      </c>
      <c r="F7" s="135">
        <v>0.9</v>
      </c>
      <c r="G7" s="134">
        <f>ROUND(IF(About!$B$2=$A7,INDEX('State GHG Summary'!$C$1:$AH$1,MATCH('State Targets'!D7,'State GHG Summary'!$C$3:$AH$3,0)),0),0)</f>
        <v>0</v>
      </c>
      <c r="H7" t="s">
        <v>2298</v>
      </c>
      <c r="I7" s="136">
        <v>2030</v>
      </c>
      <c r="J7" s="132">
        <f t="shared" ref="J7:J52" si="0">IF($E7="","",(1-$E7)*$G7)</f>
        <v>0</v>
      </c>
      <c r="K7" s="132">
        <f t="shared" ref="K7:K52" si="1">J7</f>
        <v>0</v>
      </c>
      <c r="L7" s="136" t="s">
        <v>2299</v>
      </c>
      <c r="M7" t="s">
        <v>2300</v>
      </c>
      <c r="N7" s="137">
        <v>2050</v>
      </c>
      <c r="O7">
        <f t="shared" ref="O7:O52" si="2">IF($F7="","",(1-$F7)*$G7)</f>
        <v>0</v>
      </c>
      <c r="P7">
        <f t="shared" ref="P7:P52" si="3">O7</f>
        <v>0</v>
      </c>
      <c r="Q7" s="131" t="s">
        <v>2301</v>
      </c>
    </row>
    <row r="8" spans="1:17" x14ac:dyDescent="0.25">
      <c r="A8" t="s">
        <v>2091</v>
      </c>
      <c r="B8" t="s">
        <v>2302</v>
      </c>
      <c r="C8" s="102" t="s">
        <v>2303</v>
      </c>
      <c r="D8">
        <v>2001</v>
      </c>
      <c r="E8" s="130">
        <v>0.45</v>
      </c>
      <c r="F8" s="130">
        <v>0.8</v>
      </c>
      <c r="G8" s="134">
        <f>ROUND(IF(About!$B$2=$A8,INDEX('State GHG Summary'!$C$1:$AH$1,MATCH('State Targets'!D8,'State GHG Summary'!$C$3:$AH$3,0)),0),0)</f>
        <v>0</v>
      </c>
      <c r="H8" t="s">
        <v>2304</v>
      </c>
      <c r="I8" s="132">
        <v>2030</v>
      </c>
      <c r="J8" s="132">
        <f t="shared" si="0"/>
        <v>0</v>
      </c>
      <c r="K8" s="132">
        <f t="shared" si="1"/>
        <v>0</v>
      </c>
      <c r="L8" s="132" t="s">
        <v>2305</v>
      </c>
      <c r="M8" t="s">
        <v>2306</v>
      </c>
      <c r="N8" s="133">
        <v>2050</v>
      </c>
      <c r="O8">
        <f t="shared" si="2"/>
        <v>0</v>
      </c>
      <c r="P8">
        <f t="shared" si="3"/>
        <v>0</v>
      </c>
      <c r="Q8" s="131" t="s">
        <v>2307</v>
      </c>
    </row>
    <row r="9" spans="1:17" x14ac:dyDescent="0.25">
      <c r="A9" t="s">
        <v>2092</v>
      </c>
      <c r="B9" t="s">
        <v>2092</v>
      </c>
      <c r="J9" s="132" t="str">
        <f t="shared" si="0"/>
        <v/>
      </c>
      <c r="K9" s="132" t="str">
        <f t="shared" si="1"/>
        <v/>
      </c>
      <c r="O9" t="str">
        <f t="shared" si="2"/>
        <v/>
      </c>
      <c r="P9" t="str">
        <f t="shared" si="3"/>
        <v/>
      </c>
    </row>
    <row r="10" spans="1:17" x14ac:dyDescent="0.25">
      <c r="A10" t="s">
        <v>2093</v>
      </c>
      <c r="B10" t="s">
        <v>2308</v>
      </c>
      <c r="C10" s="102" t="s">
        <v>2309</v>
      </c>
      <c r="D10">
        <v>2005</v>
      </c>
      <c r="E10" s="130">
        <v>0.5</v>
      </c>
      <c r="F10" s="130">
        <v>1</v>
      </c>
      <c r="G10" s="134">
        <f>ROUND(IF(About!$B$2=$A10,INDEX('State GHG Summary'!$C$1:$AH$1,MATCH('State Targets'!D10,'State GHG Summary'!$C$3:$AH$3,0)),0),0)</f>
        <v>0</v>
      </c>
      <c r="H10" t="s">
        <v>2298</v>
      </c>
      <c r="I10" s="132">
        <v>2030</v>
      </c>
      <c r="J10" s="132">
        <f t="shared" si="0"/>
        <v>0</v>
      </c>
      <c r="K10" s="132">
        <f t="shared" si="1"/>
        <v>0</v>
      </c>
      <c r="L10" s="132" t="s">
        <v>2310</v>
      </c>
      <c r="M10" t="s">
        <v>2311</v>
      </c>
      <c r="N10" s="133">
        <v>2050</v>
      </c>
      <c r="O10">
        <f t="shared" si="2"/>
        <v>0</v>
      </c>
      <c r="P10">
        <f t="shared" si="3"/>
        <v>0</v>
      </c>
      <c r="Q10" s="131" t="s">
        <v>2312</v>
      </c>
    </row>
    <row r="11" spans="1:17" x14ac:dyDescent="0.25">
      <c r="A11" t="s">
        <v>2094</v>
      </c>
      <c r="B11" t="s">
        <v>2313</v>
      </c>
      <c r="C11" s="102" t="s">
        <v>2314</v>
      </c>
      <c r="D11">
        <v>1990</v>
      </c>
      <c r="E11" s="130">
        <v>0.8</v>
      </c>
      <c r="G11" s="134">
        <f>ROUND(IF(About!$B$2=$A11,INDEX('State GHG Summary'!$C$1:$AH$1,MATCH('State Targets'!D11,'State GHG Summary'!$C$3:$AH$3,0)),0),0)</f>
        <v>0</v>
      </c>
      <c r="H11" t="s">
        <v>2315</v>
      </c>
      <c r="I11" s="132">
        <v>2050</v>
      </c>
      <c r="J11" s="132">
        <f t="shared" si="0"/>
        <v>0</v>
      </c>
      <c r="K11" s="132">
        <f t="shared" si="1"/>
        <v>0</v>
      </c>
      <c r="L11" s="132" t="s">
        <v>2316</v>
      </c>
      <c r="O11" t="str">
        <f t="shared" si="2"/>
        <v/>
      </c>
      <c r="P11" t="str">
        <f t="shared" si="3"/>
        <v/>
      </c>
    </row>
    <row r="12" spans="1:17" x14ac:dyDescent="0.25">
      <c r="A12" t="s">
        <v>2095</v>
      </c>
      <c r="B12" t="s">
        <v>2317</v>
      </c>
      <c r="J12" s="132" t="str">
        <f t="shared" si="0"/>
        <v/>
      </c>
      <c r="K12" s="132" t="str">
        <f t="shared" si="1"/>
        <v/>
      </c>
      <c r="O12" t="str">
        <f t="shared" si="2"/>
        <v/>
      </c>
      <c r="P12" t="str">
        <f t="shared" si="3"/>
        <v/>
      </c>
    </row>
    <row r="13" spans="1:17" x14ac:dyDescent="0.25">
      <c r="A13" t="s">
        <v>2096</v>
      </c>
      <c r="B13" t="s">
        <v>2318</v>
      </c>
      <c r="J13" s="132" t="str">
        <f t="shared" si="0"/>
        <v/>
      </c>
      <c r="K13" s="132" t="str">
        <f t="shared" si="1"/>
        <v/>
      </c>
      <c r="O13" t="str">
        <f t="shared" si="2"/>
        <v/>
      </c>
      <c r="P13" t="str">
        <f t="shared" si="3"/>
        <v/>
      </c>
    </row>
    <row r="14" spans="1:17" x14ac:dyDescent="0.25">
      <c r="A14" t="s">
        <v>2097</v>
      </c>
      <c r="B14" t="s">
        <v>2319</v>
      </c>
      <c r="J14" s="132" t="str">
        <f t="shared" si="0"/>
        <v/>
      </c>
      <c r="K14" s="132" t="str">
        <f t="shared" si="1"/>
        <v/>
      </c>
      <c r="O14" t="str">
        <f t="shared" si="2"/>
        <v/>
      </c>
      <c r="P14" t="str">
        <f t="shared" si="3"/>
        <v/>
      </c>
    </row>
    <row r="15" spans="1:17" x14ac:dyDescent="0.25">
      <c r="A15" t="s">
        <v>2098</v>
      </c>
      <c r="B15" t="s">
        <v>2320</v>
      </c>
      <c r="J15" s="132" t="str">
        <f t="shared" si="0"/>
        <v/>
      </c>
      <c r="K15" s="132" t="str">
        <f t="shared" si="1"/>
        <v/>
      </c>
      <c r="O15" t="str">
        <f t="shared" si="2"/>
        <v/>
      </c>
      <c r="P15" t="str">
        <f t="shared" si="3"/>
        <v/>
      </c>
    </row>
    <row r="16" spans="1:17" x14ac:dyDescent="0.25">
      <c r="A16" t="s">
        <v>2099</v>
      </c>
      <c r="B16" t="s">
        <v>2321</v>
      </c>
      <c r="J16" s="132" t="str">
        <f t="shared" si="0"/>
        <v/>
      </c>
      <c r="K16" s="132" t="str">
        <f t="shared" si="1"/>
        <v/>
      </c>
      <c r="O16" t="str">
        <f t="shared" si="2"/>
        <v/>
      </c>
      <c r="P16" t="str">
        <f t="shared" si="3"/>
        <v/>
      </c>
    </row>
    <row r="17" spans="1:17" x14ac:dyDescent="0.25">
      <c r="A17" t="s">
        <v>2100</v>
      </c>
      <c r="B17" t="s">
        <v>2322</v>
      </c>
      <c r="J17" s="132" t="str">
        <f t="shared" si="0"/>
        <v/>
      </c>
      <c r="K17" s="132" t="str">
        <f t="shared" si="1"/>
        <v/>
      </c>
      <c r="O17" t="str">
        <f t="shared" si="2"/>
        <v/>
      </c>
      <c r="P17" t="str">
        <f t="shared" si="3"/>
        <v/>
      </c>
    </row>
    <row r="18" spans="1:17" x14ac:dyDescent="0.25">
      <c r="A18" t="s">
        <v>2101</v>
      </c>
      <c r="B18" t="s">
        <v>2323</v>
      </c>
      <c r="J18" s="132" t="str">
        <f t="shared" si="0"/>
        <v/>
      </c>
      <c r="K18" s="132" t="str">
        <f t="shared" si="1"/>
        <v/>
      </c>
      <c r="O18" t="str">
        <f t="shared" si="2"/>
        <v/>
      </c>
      <c r="P18" t="str">
        <f t="shared" si="3"/>
        <v/>
      </c>
    </row>
    <row r="19" spans="1:17" x14ac:dyDescent="0.25">
      <c r="A19" t="s">
        <v>2102</v>
      </c>
      <c r="B19" t="s">
        <v>2324</v>
      </c>
      <c r="C19" s="102" t="s">
        <v>2325</v>
      </c>
      <c r="D19">
        <v>1990</v>
      </c>
      <c r="E19" s="130">
        <v>0.2</v>
      </c>
      <c r="G19" s="134">
        <f>ROUND(IF(About!$B$2=$A19,INDEX('State GHG Summary'!$C$1:$AH$1,MATCH('State Targets'!D19,'State GHG Summary'!$C$3:$AH$3,0)),0),0)</f>
        <v>0</v>
      </c>
      <c r="H19" t="s">
        <v>2326</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2103</v>
      </c>
      <c r="B20" t="s">
        <v>2327</v>
      </c>
      <c r="C20" s="102" t="s">
        <v>2328</v>
      </c>
      <c r="D20">
        <v>2005</v>
      </c>
      <c r="E20" s="130">
        <v>0.45</v>
      </c>
      <c r="F20" s="130">
        <v>1</v>
      </c>
      <c r="G20" s="134">
        <f>ROUND(IF(About!$B$2=$A20,INDEX('State GHG Summary'!$C$1:$AH$1,MATCH('State Targets'!D20,'State GHG Summary'!$C$3:$AH$3,0)),0),0)</f>
        <v>0</v>
      </c>
      <c r="H20" t="s">
        <v>2329</v>
      </c>
      <c r="I20" s="132">
        <v>2030</v>
      </c>
      <c r="J20" s="132">
        <f t="shared" si="0"/>
        <v>0</v>
      </c>
      <c r="K20" s="132">
        <f t="shared" si="1"/>
        <v>0</v>
      </c>
      <c r="L20" s="132" t="s">
        <v>2330</v>
      </c>
      <c r="M20" t="s">
        <v>2311</v>
      </c>
      <c r="N20" s="133">
        <v>2050</v>
      </c>
      <c r="O20">
        <f t="shared" si="2"/>
        <v>0</v>
      </c>
      <c r="P20">
        <f t="shared" si="3"/>
        <v>0</v>
      </c>
      <c r="Q20" t="s">
        <v>2331</v>
      </c>
    </row>
    <row r="21" spans="1:17" x14ac:dyDescent="0.25">
      <c r="A21" t="s">
        <v>2104</v>
      </c>
      <c r="B21" t="s">
        <v>2332</v>
      </c>
      <c r="C21" s="102" t="s">
        <v>2333</v>
      </c>
      <c r="D21">
        <v>1990</v>
      </c>
      <c r="E21" s="130">
        <v>0.75</v>
      </c>
      <c r="F21" s="130">
        <v>1</v>
      </c>
      <c r="G21" s="134">
        <f>ROUND(IF(About!$B$2=$A21,INDEX('State GHG Summary'!$C$1:$AH$1,MATCH('State Targets'!D21,'State GHG Summary'!$C$3:$AH$3,0)),0),0)</f>
        <v>0</v>
      </c>
      <c r="H21" t="s">
        <v>2334</v>
      </c>
      <c r="I21" s="132">
        <v>2040</v>
      </c>
      <c r="J21" s="132">
        <f t="shared" si="0"/>
        <v>0</v>
      </c>
      <c r="K21" s="132">
        <f t="shared" si="1"/>
        <v>0</v>
      </c>
      <c r="L21" s="132" t="s">
        <v>2335</v>
      </c>
      <c r="M21" t="s">
        <v>2311</v>
      </c>
      <c r="N21" s="133">
        <v>2050</v>
      </c>
      <c r="O21">
        <f t="shared" si="2"/>
        <v>0</v>
      </c>
      <c r="P21">
        <f t="shared" si="3"/>
        <v>0</v>
      </c>
      <c r="Q21" t="s">
        <v>2336</v>
      </c>
    </row>
    <row r="22" spans="1:17" x14ac:dyDescent="0.25">
      <c r="A22" t="s">
        <v>2105</v>
      </c>
      <c r="B22" t="s">
        <v>2337</v>
      </c>
      <c r="C22" s="102" t="s">
        <v>2338</v>
      </c>
      <c r="D22">
        <v>2006</v>
      </c>
      <c r="E22" s="130">
        <v>0.6</v>
      </c>
      <c r="F22" s="130">
        <v>1</v>
      </c>
      <c r="G22" s="134">
        <f>ROUND(IF(About!$B$2=$A22,INDEX('State GHG Summary'!$C$1:$AH$1,MATCH('State Targets'!D22,'State GHG Summary'!$C$3:$AH$3,0)),0),0)</f>
        <v>0</v>
      </c>
      <c r="H22" t="s">
        <v>2339</v>
      </c>
      <c r="I22" s="132">
        <v>2031</v>
      </c>
      <c r="J22" s="132">
        <f t="shared" si="0"/>
        <v>0</v>
      </c>
      <c r="K22" s="132">
        <f t="shared" si="1"/>
        <v>0</v>
      </c>
      <c r="L22" s="132" t="s">
        <v>2340</v>
      </c>
      <c r="M22" t="s">
        <v>2341</v>
      </c>
      <c r="N22" s="133">
        <v>2045</v>
      </c>
      <c r="O22">
        <f t="shared" si="2"/>
        <v>0</v>
      </c>
      <c r="P22">
        <f t="shared" si="3"/>
        <v>0</v>
      </c>
      <c r="Q22" s="131" t="s">
        <v>2342</v>
      </c>
    </row>
    <row r="23" spans="1:17" x14ac:dyDescent="0.25">
      <c r="A23" t="s">
        <v>2106</v>
      </c>
      <c r="B23" t="s">
        <v>2343</v>
      </c>
      <c r="C23" s="102" t="s">
        <v>2344</v>
      </c>
      <c r="D23">
        <v>1990</v>
      </c>
      <c r="E23" s="130">
        <v>0.45</v>
      </c>
      <c r="F23" s="130">
        <v>1</v>
      </c>
      <c r="G23" s="134">
        <f>ROUND(IF(About!$B$2=$A23,INDEX('State GHG Summary'!$C$1:$AH$1,MATCH('State Targets'!D23,'State GHG Summary'!$C$3:$AH$3,0)),0),0)</f>
        <v>0</v>
      </c>
      <c r="H23" t="s">
        <v>2345</v>
      </c>
      <c r="I23" s="132">
        <v>2030</v>
      </c>
      <c r="J23" s="132">
        <f t="shared" si="0"/>
        <v>0</v>
      </c>
      <c r="K23" s="132">
        <f t="shared" si="1"/>
        <v>0</v>
      </c>
      <c r="L23" s="132" t="s">
        <v>2346</v>
      </c>
      <c r="M23" t="s">
        <v>2311</v>
      </c>
      <c r="N23" s="133">
        <v>2050</v>
      </c>
      <c r="O23">
        <f t="shared" si="2"/>
        <v>0</v>
      </c>
      <c r="P23">
        <f t="shared" si="3"/>
        <v>0</v>
      </c>
      <c r="Q23" s="131" t="s">
        <v>2347</v>
      </c>
    </row>
    <row r="24" spans="1:17" x14ac:dyDescent="0.25">
      <c r="A24" t="s">
        <v>2107</v>
      </c>
      <c r="B24" t="s">
        <v>2348</v>
      </c>
      <c r="C24" s="102" t="s">
        <v>2349</v>
      </c>
      <c r="D24">
        <v>2005</v>
      </c>
      <c r="E24" s="130">
        <v>0.52</v>
      </c>
      <c r="F24" s="130">
        <v>1</v>
      </c>
      <c r="G24" s="134">
        <f>ROUND(IF(About!$B$2=$A24,INDEX('State GHG Summary'!$C$1:$AH$1,MATCH('State Targets'!D24,'State GHG Summary'!$C$3:$AH$3,0)),0),0)</f>
        <v>0</v>
      </c>
      <c r="H24" t="s">
        <v>2350</v>
      </c>
      <c r="I24" s="132">
        <v>2030</v>
      </c>
      <c r="J24" s="132">
        <f t="shared" si="0"/>
        <v>0</v>
      </c>
      <c r="K24" s="132">
        <f t="shared" si="1"/>
        <v>0</v>
      </c>
      <c r="L24" s="132" t="s">
        <v>2351</v>
      </c>
      <c r="M24" t="s">
        <v>2352</v>
      </c>
      <c r="N24" s="133">
        <v>2050</v>
      </c>
      <c r="O24">
        <f t="shared" si="2"/>
        <v>0</v>
      </c>
      <c r="P24">
        <f t="shared" si="3"/>
        <v>0</v>
      </c>
      <c r="Q24" s="131" t="s">
        <v>2353</v>
      </c>
    </row>
    <row r="25" spans="1:17" x14ac:dyDescent="0.25">
      <c r="A25" t="s">
        <v>2108</v>
      </c>
      <c r="B25" t="s">
        <v>2354</v>
      </c>
      <c r="C25" s="102" t="s">
        <v>2355</v>
      </c>
      <c r="D25">
        <v>2005</v>
      </c>
      <c r="E25" s="130">
        <v>0.3</v>
      </c>
      <c r="F25" s="130">
        <v>0.8</v>
      </c>
      <c r="G25" s="134">
        <f>ROUND(IF(About!$B$2=$A25,INDEX('State GHG Summary'!$C$1:$AH$1,MATCH('State Targets'!D25,'State GHG Summary'!$C$3:$AH$3,0)),0),0)</f>
        <v>0</v>
      </c>
      <c r="H25" t="s">
        <v>2356</v>
      </c>
      <c r="I25" s="132">
        <v>2025</v>
      </c>
      <c r="J25" s="132">
        <f t="shared" si="0"/>
        <v>0</v>
      </c>
      <c r="K25" s="132">
        <f t="shared" si="1"/>
        <v>0</v>
      </c>
      <c r="L25" s="132" t="s">
        <v>2357</v>
      </c>
      <c r="M25" t="s">
        <v>2358</v>
      </c>
      <c r="N25" s="133">
        <v>2050</v>
      </c>
      <c r="O25">
        <f t="shared" si="2"/>
        <v>0</v>
      </c>
      <c r="P25">
        <f t="shared" si="3"/>
        <v>0</v>
      </c>
      <c r="Q25" s="131" t="s">
        <v>2359</v>
      </c>
    </row>
    <row r="26" spans="1:17" x14ac:dyDescent="0.25">
      <c r="A26" t="s">
        <v>2109</v>
      </c>
      <c r="B26" t="s">
        <v>2360</v>
      </c>
      <c r="J26" s="132" t="str">
        <f t="shared" si="0"/>
        <v/>
      </c>
      <c r="K26" s="132" t="str">
        <f t="shared" si="1"/>
        <v/>
      </c>
      <c r="O26" t="str">
        <f t="shared" si="2"/>
        <v/>
      </c>
      <c r="P26" t="str">
        <f t="shared" si="3"/>
        <v/>
      </c>
    </row>
    <row r="27" spans="1:17" x14ac:dyDescent="0.25">
      <c r="A27" t="s">
        <v>2110</v>
      </c>
      <c r="B27" t="s">
        <v>2361</v>
      </c>
      <c r="J27" s="132" t="str">
        <f t="shared" si="0"/>
        <v/>
      </c>
      <c r="K27" s="132" t="str">
        <f t="shared" si="1"/>
        <v/>
      </c>
      <c r="O27" t="str">
        <f t="shared" si="2"/>
        <v/>
      </c>
      <c r="P27" t="str">
        <f t="shared" si="3"/>
        <v/>
      </c>
    </row>
    <row r="28" spans="1:17" x14ac:dyDescent="0.25">
      <c r="A28" t="s">
        <v>2111</v>
      </c>
      <c r="B28" t="s">
        <v>2362</v>
      </c>
      <c r="C28" s="102" t="s">
        <v>2363</v>
      </c>
      <c r="D28">
        <v>2005</v>
      </c>
      <c r="E28" s="130">
        <v>1</v>
      </c>
      <c r="G28" s="134">
        <f>ROUND(IF(About!$B$2=$A28,INDEX('State GHG Summary'!$C$1:$AH$1,MATCH('State Targets'!D28,'State GHG Summary'!$C$3:$AH$3,0)),0),0)</f>
        <v>0</v>
      </c>
      <c r="H28" t="s">
        <v>2352</v>
      </c>
      <c r="I28" s="132">
        <v>2050</v>
      </c>
      <c r="J28" s="132">
        <f t="shared" si="0"/>
        <v>0</v>
      </c>
      <c r="K28" s="132">
        <f t="shared" si="1"/>
        <v>0</v>
      </c>
      <c r="L28" s="132" t="s">
        <v>2363</v>
      </c>
      <c r="O28" t="str">
        <f t="shared" si="2"/>
        <v/>
      </c>
      <c r="P28" t="str">
        <f t="shared" si="3"/>
        <v/>
      </c>
    </row>
    <row r="29" spans="1:17" x14ac:dyDescent="0.25">
      <c r="A29" t="s">
        <v>2112</v>
      </c>
      <c r="B29" t="s">
        <v>2364</v>
      </c>
      <c r="C29" s="102" t="s">
        <v>2365</v>
      </c>
      <c r="D29">
        <v>2005</v>
      </c>
      <c r="E29" s="130">
        <v>0.5</v>
      </c>
      <c r="F29" s="130">
        <v>1</v>
      </c>
      <c r="G29" s="134">
        <f>ROUND(IF(About!$B$2=$A29,INDEX('State GHG Summary'!$C$1:$AH$1,MATCH('State Targets'!D29,'State GHG Summary'!$C$3:$AH$3,0)),0),0)</f>
        <v>0</v>
      </c>
      <c r="H29" t="s">
        <v>2298</v>
      </c>
      <c r="I29" s="132">
        <v>2030</v>
      </c>
      <c r="J29" s="132">
        <f t="shared" si="0"/>
        <v>0</v>
      </c>
      <c r="K29" s="132">
        <f t="shared" si="1"/>
        <v>0</v>
      </c>
      <c r="L29" s="132" t="s">
        <v>2366</v>
      </c>
      <c r="M29" s="132" t="s">
        <v>2311</v>
      </c>
      <c r="N29" s="133">
        <v>2050</v>
      </c>
      <c r="O29">
        <f t="shared" si="2"/>
        <v>0</v>
      </c>
      <c r="P29">
        <f t="shared" si="3"/>
        <v>0</v>
      </c>
      <c r="Q29" s="131" t="s">
        <v>2367</v>
      </c>
    </row>
    <row r="30" spans="1:17" x14ac:dyDescent="0.25">
      <c r="A30" t="s">
        <v>2113</v>
      </c>
      <c r="B30" t="s">
        <v>2368</v>
      </c>
      <c r="J30" s="132" t="str">
        <f t="shared" si="0"/>
        <v/>
      </c>
      <c r="K30" s="132" t="str">
        <f t="shared" si="1"/>
        <v/>
      </c>
      <c r="O30" t="str">
        <f t="shared" si="2"/>
        <v/>
      </c>
      <c r="P30" t="str">
        <f t="shared" si="3"/>
        <v/>
      </c>
    </row>
    <row r="31" spans="1:17" x14ac:dyDescent="0.25">
      <c r="A31" t="s">
        <v>475</v>
      </c>
      <c r="B31" t="s">
        <v>2369</v>
      </c>
      <c r="J31" s="132" t="str">
        <f t="shared" si="0"/>
        <v/>
      </c>
      <c r="K31" s="132" t="str">
        <f t="shared" si="1"/>
        <v/>
      </c>
      <c r="O31" t="str">
        <f t="shared" si="2"/>
        <v/>
      </c>
      <c r="P31" t="str">
        <f t="shared" si="3"/>
        <v/>
      </c>
    </row>
    <row r="32" spans="1:17" x14ac:dyDescent="0.25">
      <c r="A32" t="s">
        <v>2114</v>
      </c>
      <c r="B32" t="s">
        <v>2370</v>
      </c>
      <c r="C32" s="102" t="s">
        <v>2371</v>
      </c>
      <c r="D32">
        <v>1990</v>
      </c>
      <c r="E32" s="130">
        <v>0.2</v>
      </c>
      <c r="F32" s="130">
        <v>0.8</v>
      </c>
      <c r="G32" s="134">
        <f>ROUND(IF(About!$B$2=$A32,INDEX('State GHG Summary'!$C$1:$AH$1,MATCH('State Targets'!D32,'State GHG Summary'!$C$3:$AH$3,0)),0),0)</f>
        <v>0</v>
      </c>
      <c r="H32" t="s">
        <v>2372</v>
      </c>
      <c r="I32" s="132">
        <v>2025</v>
      </c>
      <c r="J32" s="132">
        <f t="shared" si="0"/>
        <v>0</v>
      </c>
      <c r="K32" s="132">
        <f t="shared" si="1"/>
        <v>0</v>
      </c>
      <c r="L32" s="132" t="s">
        <v>2373</v>
      </c>
      <c r="M32" t="s">
        <v>2315</v>
      </c>
      <c r="N32" s="133">
        <v>2050</v>
      </c>
      <c r="O32">
        <f t="shared" si="2"/>
        <v>0</v>
      </c>
      <c r="P32">
        <f t="shared" si="3"/>
        <v>0</v>
      </c>
      <c r="Q32" s="131" t="s">
        <v>2374</v>
      </c>
    </row>
    <row r="33" spans="1:17" x14ac:dyDescent="0.25">
      <c r="A33" t="s">
        <v>2115</v>
      </c>
      <c r="B33" t="s">
        <v>2375</v>
      </c>
      <c r="C33" s="102" t="s">
        <v>2376</v>
      </c>
      <c r="D33">
        <v>2006</v>
      </c>
      <c r="E33" s="130">
        <v>0.5</v>
      </c>
      <c r="F33" s="130">
        <v>0.8</v>
      </c>
      <c r="G33" s="134">
        <f>ROUND(IF(About!$B$2=$A33,INDEX('State GHG Summary'!$C$1:$AH$1,MATCH('State Targets'!D33,'State GHG Summary'!$C$3:$AH$3,0)),0),0)</f>
        <v>0</v>
      </c>
      <c r="H33" t="s">
        <v>2377</v>
      </c>
      <c r="I33" s="132">
        <v>2030</v>
      </c>
      <c r="J33" s="132">
        <f t="shared" si="0"/>
        <v>0</v>
      </c>
      <c r="K33" s="132">
        <f t="shared" si="1"/>
        <v>0</v>
      </c>
      <c r="L33" s="132" t="s">
        <v>2378</v>
      </c>
      <c r="M33" t="s">
        <v>2379</v>
      </c>
      <c r="N33" s="133">
        <v>2050</v>
      </c>
      <c r="O33">
        <f t="shared" si="2"/>
        <v>0</v>
      </c>
      <c r="P33">
        <f t="shared" si="3"/>
        <v>0</v>
      </c>
      <c r="Q33" s="131" t="s">
        <v>2380</v>
      </c>
    </row>
    <row r="34" spans="1:17" x14ac:dyDescent="0.25">
      <c r="A34" t="s">
        <v>2116</v>
      </c>
      <c r="B34" t="s">
        <v>2381</v>
      </c>
      <c r="C34" s="102" t="s">
        <v>2382</v>
      </c>
      <c r="D34">
        <v>2005</v>
      </c>
      <c r="E34" s="130">
        <v>0.45</v>
      </c>
      <c r="G34" s="134">
        <f>ROUND(IF(About!$B$2=$A34,INDEX('State GHG Summary'!$C$1:$AH$1,MATCH('State Targets'!D34,'State GHG Summary'!$C$3:$AH$3,0)),0),0)</f>
        <v>0</v>
      </c>
      <c r="H34" t="s">
        <v>2383</v>
      </c>
      <c r="I34" s="132">
        <v>2030</v>
      </c>
      <c r="J34" s="132">
        <f t="shared" si="0"/>
        <v>0</v>
      </c>
      <c r="K34" s="132">
        <f t="shared" si="1"/>
        <v>0</v>
      </c>
      <c r="L34" t="s">
        <v>2382</v>
      </c>
      <c r="O34" t="str">
        <f t="shared" si="2"/>
        <v/>
      </c>
      <c r="P34" t="str">
        <f t="shared" si="3"/>
        <v/>
      </c>
    </row>
    <row r="35" spans="1:17" x14ac:dyDescent="0.25">
      <c r="A35" t="s">
        <v>2117</v>
      </c>
      <c r="B35" t="s">
        <v>2384</v>
      </c>
      <c r="C35" s="102" t="s">
        <v>2385</v>
      </c>
      <c r="D35">
        <v>2005</v>
      </c>
      <c r="E35" s="130">
        <v>0.45</v>
      </c>
      <c r="F35" s="130">
        <v>1</v>
      </c>
      <c r="G35" s="134">
        <f>ROUND(IF(About!$B$2=$A35,INDEX('State GHG Summary'!$C$1:$AH$1,MATCH('State Targets'!D35,'State GHG Summary'!$C$3:$AH$3,0)),0),0)</f>
        <v>0</v>
      </c>
      <c r="H35" t="s">
        <v>2383</v>
      </c>
      <c r="I35" s="132">
        <v>2030</v>
      </c>
      <c r="J35" s="132">
        <f t="shared" si="0"/>
        <v>0</v>
      </c>
      <c r="K35" s="132">
        <f t="shared" si="1"/>
        <v>0</v>
      </c>
      <c r="L35" s="132" t="s">
        <v>2386</v>
      </c>
      <c r="M35" s="132" t="s">
        <v>2311</v>
      </c>
      <c r="N35" s="133">
        <v>2050</v>
      </c>
      <c r="O35">
        <f t="shared" si="2"/>
        <v>0</v>
      </c>
      <c r="P35">
        <f t="shared" si="3"/>
        <v>0</v>
      </c>
      <c r="Q35" s="131" t="s">
        <v>2387</v>
      </c>
    </row>
    <row r="36" spans="1:17" x14ac:dyDescent="0.25">
      <c r="A36" t="s">
        <v>2118</v>
      </c>
      <c r="B36" t="s">
        <v>2388</v>
      </c>
      <c r="C36" s="102" t="s">
        <v>2389</v>
      </c>
      <c r="D36">
        <v>1990</v>
      </c>
      <c r="E36" s="130">
        <v>0.4</v>
      </c>
      <c r="F36" s="130">
        <v>1</v>
      </c>
      <c r="G36" s="134">
        <f>ROUND(IF(About!$B$2=$A36,INDEX('State GHG Summary'!$C$1:$AH$1,MATCH('State Targets'!D36,'State GHG Summary'!$C$3:$AH$3,0)),0),0)</f>
        <v>0</v>
      </c>
      <c r="H36" t="s">
        <v>2292</v>
      </c>
      <c r="I36" s="132">
        <v>2030</v>
      </c>
      <c r="J36" s="132">
        <f t="shared" si="0"/>
        <v>0</v>
      </c>
      <c r="K36" s="132">
        <f t="shared" si="1"/>
        <v>0</v>
      </c>
      <c r="L36" s="132" t="s">
        <v>2390</v>
      </c>
      <c r="M36" s="132" t="s">
        <v>2311</v>
      </c>
      <c r="N36" s="133">
        <v>2050</v>
      </c>
      <c r="O36">
        <f t="shared" si="2"/>
        <v>0</v>
      </c>
      <c r="P36">
        <f t="shared" si="3"/>
        <v>0</v>
      </c>
      <c r="Q36" s="131" t="s">
        <v>2391</v>
      </c>
    </row>
    <row r="37" spans="1:17" x14ac:dyDescent="0.25">
      <c r="A37" t="s">
        <v>2119</v>
      </c>
      <c r="B37" t="s">
        <v>2392</v>
      </c>
      <c r="J37" s="132" t="str">
        <f t="shared" si="0"/>
        <v/>
      </c>
      <c r="K37" s="132" t="str">
        <f t="shared" si="1"/>
        <v/>
      </c>
      <c r="O37" t="str">
        <f t="shared" si="2"/>
        <v/>
      </c>
      <c r="P37" t="str">
        <f t="shared" si="3"/>
        <v/>
      </c>
    </row>
    <row r="38" spans="1:17" x14ac:dyDescent="0.25">
      <c r="A38" t="s">
        <v>2120</v>
      </c>
      <c r="B38" t="s">
        <v>2393</v>
      </c>
      <c r="J38" s="132" t="str">
        <f t="shared" si="0"/>
        <v/>
      </c>
      <c r="K38" s="132" t="str">
        <f t="shared" si="1"/>
        <v/>
      </c>
      <c r="O38" t="str">
        <f t="shared" si="2"/>
        <v/>
      </c>
      <c r="P38" t="str">
        <f t="shared" si="3"/>
        <v/>
      </c>
    </row>
    <row r="39" spans="1:17" x14ac:dyDescent="0.25">
      <c r="A39" t="s">
        <v>2121</v>
      </c>
      <c r="B39" t="s">
        <v>2394</v>
      </c>
      <c r="C39" s="102" t="s">
        <v>2395</v>
      </c>
      <c r="D39">
        <v>1990</v>
      </c>
      <c r="E39" s="130">
        <v>0.45</v>
      </c>
      <c r="F39" s="130">
        <v>0.8</v>
      </c>
      <c r="G39" s="134">
        <f>ROUND(IF(About!$B$2=$A39,INDEX('State GHG Summary'!$C$1:$AH$1,MATCH('State Targets'!D39,'State GHG Summary'!$C$3:$AH$3,0)),0),0)</f>
        <v>0</v>
      </c>
      <c r="H39" t="s">
        <v>2396</v>
      </c>
      <c r="I39" s="132">
        <v>2035</v>
      </c>
      <c r="J39" s="132">
        <f t="shared" si="0"/>
        <v>0</v>
      </c>
      <c r="K39" s="132">
        <f t="shared" si="1"/>
        <v>0</v>
      </c>
      <c r="L39" s="132" t="s">
        <v>2397</v>
      </c>
      <c r="M39" t="s">
        <v>2315</v>
      </c>
      <c r="N39" s="133">
        <v>2050</v>
      </c>
      <c r="O39">
        <f t="shared" si="2"/>
        <v>0</v>
      </c>
      <c r="P39">
        <f t="shared" si="3"/>
        <v>0</v>
      </c>
      <c r="Q39" s="131" t="s">
        <v>2398</v>
      </c>
    </row>
    <row r="40" spans="1:17" x14ac:dyDescent="0.25">
      <c r="A40" t="s">
        <v>2122</v>
      </c>
      <c r="B40" t="s">
        <v>2399</v>
      </c>
      <c r="C40" s="102" t="s">
        <v>2400</v>
      </c>
      <c r="D40">
        <v>2005</v>
      </c>
      <c r="E40" s="130">
        <v>0.26</v>
      </c>
      <c r="F40" s="130">
        <v>0.8</v>
      </c>
      <c r="G40" s="134">
        <f>ROUND(IF(About!$B$2=$A40,INDEX('State GHG Summary'!$C$1:$AH$1,MATCH('State Targets'!D40,'State GHG Summary'!$C$3:$AH$3,0)),0),0)</f>
        <v>0</v>
      </c>
      <c r="H40" t="s">
        <v>2401</v>
      </c>
      <c r="I40" s="132">
        <v>2025</v>
      </c>
      <c r="J40" s="132">
        <f t="shared" si="0"/>
        <v>0</v>
      </c>
      <c r="K40" s="132">
        <f t="shared" si="1"/>
        <v>0</v>
      </c>
      <c r="L40" s="132" t="s">
        <v>2402</v>
      </c>
      <c r="M40" t="s">
        <v>2358</v>
      </c>
      <c r="N40" s="133">
        <v>2050</v>
      </c>
      <c r="O40">
        <f t="shared" si="2"/>
        <v>0</v>
      </c>
      <c r="P40">
        <f t="shared" si="3"/>
        <v>0</v>
      </c>
      <c r="Q40" s="131" t="s">
        <v>2403</v>
      </c>
    </row>
    <row r="41" spans="1:17" x14ac:dyDescent="0.25">
      <c r="A41" t="s">
        <v>2123</v>
      </c>
      <c r="B41" t="s">
        <v>2404</v>
      </c>
      <c r="C41" s="102" t="s">
        <v>2405</v>
      </c>
      <c r="D41">
        <v>1990</v>
      </c>
      <c r="E41" s="130">
        <v>0.8</v>
      </c>
      <c r="F41" s="130">
        <v>1</v>
      </c>
      <c r="G41" s="134">
        <f>ROUND(IF(About!$B$2=$A41,INDEX('State GHG Summary'!$C$1:$AH$1,MATCH('State Targets'!D41,'State GHG Summary'!$C$3:$AH$3,0)),0),0)</f>
        <v>0</v>
      </c>
      <c r="H41" t="s">
        <v>2406</v>
      </c>
      <c r="I41" s="132">
        <v>2040</v>
      </c>
      <c r="J41" s="132">
        <f t="shared" si="0"/>
        <v>0</v>
      </c>
      <c r="K41" s="132">
        <f t="shared" si="1"/>
        <v>0</v>
      </c>
      <c r="L41" s="132" t="s">
        <v>2407</v>
      </c>
      <c r="M41" s="132" t="s">
        <v>2311</v>
      </c>
      <c r="N41" s="133">
        <v>2050</v>
      </c>
      <c r="O41">
        <f t="shared" si="2"/>
        <v>0</v>
      </c>
      <c r="P41">
        <f t="shared" si="3"/>
        <v>0</v>
      </c>
      <c r="Q41" s="131" t="s">
        <v>2408</v>
      </c>
    </row>
    <row r="42" spans="1:17" x14ac:dyDescent="0.25">
      <c r="A42" t="s">
        <v>2124</v>
      </c>
      <c r="B42" t="s">
        <v>2409</v>
      </c>
      <c r="J42" s="132" t="str">
        <f t="shared" si="0"/>
        <v/>
      </c>
      <c r="K42" s="132" t="str">
        <f t="shared" si="1"/>
        <v/>
      </c>
      <c r="O42" t="str">
        <f t="shared" si="2"/>
        <v/>
      </c>
      <c r="P42" t="str">
        <f t="shared" si="3"/>
        <v/>
      </c>
    </row>
    <row r="43" spans="1:17" x14ac:dyDescent="0.25">
      <c r="A43" t="s">
        <v>2125</v>
      </c>
      <c r="B43" t="s">
        <v>2410</v>
      </c>
      <c r="J43" s="132" t="str">
        <f t="shared" si="0"/>
        <v/>
      </c>
      <c r="K43" s="132" t="str">
        <f t="shared" si="1"/>
        <v/>
      </c>
      <c r="O43" t="str">
        <f t="shared" si="2"/>
        <v/>
      </c>
      <c r="P43" t="str">
        <f t="shared" si="3"/>
        <v/>
      </c>
    </row>
    <row r="44" spans="1:17" x14ac:dyDescent="0.25">
      <c r="A44" t="s">
        <v>2126</v>
      </c>
      <c r="B44" t="s">
        <v>2411</v>
      </c>
      <c r="J44" s="132" t="str">
        <f t="shared" si="0"/>
        <v/>
      </c>
      <c r="K44" s="132" t="str">
        <f t="shared" si="1"/>
        <v/>
      </c>
      <c r="O44" t="str">
        <f t="shared" si="2"/>
        <v/>
      </c>
      <c r="P44" t="str">
        <f t="shared" si="3"/>
        <v/>
      </c>
    </row>
    <row r="45" spans="1:17" x14ac:dyDescent="0.25">
      <c r="A45" t="s">
        <v>2127</v>
      </c>
      <c r="B45" t="s">
        <v>2412</v>
      </c>
      <c r="J45" s="132" t="str">
        <f t="shared" si="0"/>
        <v/>
      </c>
      <c r="K45" s="132" t="str">
        <f t="shared" si="1"/>
        <v/>
      </c>
      <c r="O45" t="str">
        <f t="shared" si="2"/>
        <v/>
      </c>
      <c r="P45" t="str">
        <f t="shared" si="3"/>
        <v/>
      </c>
    </row>
    <row r="46" spans="1:17" x14ac:dyDescent="0.25">
      <c r="A46" t="s">
        <v>2128</v>
      </c>
      <c r="B46" t="s">
        <v>2413</v>
      </c>
      <c r="J46" s="132" t="str">
        <f t="shared" si="0"/>
        <v/>
      </c>
      <c r="K46" s="132" t="str">
        <f t="shared" si="1"/>
        <v/>
      </c>
      <c r="O46" t="str">
        <f t="shared" si="2"/>
        <v/>
      </c>
      <c r="P46" t="str">
        <f t="shared" si="3"/>
        <v/>
      </c>
    </row>
    <row r="47" spans="1:17" x14ac:dyDescent="0.25">
      <c r="A47" t="s">
        <v>2129</v>
      </c>
      <c r="B47" t="s">
        <v>2414</v>
      </c>
      <c r="C47" s="102" t="s">
        <v>2415</v>
      </c>
      <c r="E47" s="130">
        <v>1</v>
      </c>
      <c r="H47" s="132" t="s">
        <v>2341</v>
      </c>
      <c r="I47" s="132">
        <v>2045</v>
      </c>
      <c r="J47" s="132">
        <f t="shared" si="0"/>
        <v>0</v>
      </c>
      <c r="K47" s="132">
        <f t="shared" si="1"/>
        <v>0</v>
      </c>
      <c r="L47" t="s">
        <v>2415</v>
      </c>
      <c r="O47" t="str">
        <f t="shared" si="2"/>
        <v/>
      </c>
      <c r="P47" t="str">
        <f t="shared" si="3"/>
        <v/>
      </c>
    </row>
    <row r="48" spans="1:17" x14ac:dyDescent="0.25">
      <c r="A48" t="s">
        <v>2130</v>
      </c>
      <c r="B48" t="s">
        <v>2416</v>
      </c>
      <c r="C48" s="102" t="s">
        <v>2417</v>
      </c>
      <c r="D48">
        <v>1990</v>
      </c>
      <c r="E48" s="130">
        <v>0.4</v>
      </c>
      <c r="F48" s="130">
        <v>0.8</v>
      </c>
      <c r="G48" s="134">
        <f>ROUND(IF(About!$B$2=$A48,INDEX('State GHG Summary'!$C$1:$AH$1,MATCH('State Targets'!D48,'State GHG Summary'!$C$3:$AH$3,0)),0),0)</f>
        <v>0</v>
      </c>
      <c r="H48" t="s">
        <v>2292</v>
      </c>
      <c r="I48" s="132">
        <v>2030</v>
      </c>
      <c r="J48" s="132">
        <f t="shared" si="0"/>
        <v>0</v>
      </c>
      <c r="K48" s="132">
        <f t="shared" si="1"/>
        <v>0</v>
      </c>
      <c r="L48" s="132" t="s">
        <v>2418</v>
      </c>
      <c r="M48" t="s">
        <v>2315</v>
      </c>
      <c r="N48" s="133">
        <v>2050</v>
      </c>
      <c r="O48">
        <f t="shared" si="2"/>
        <v>0</v>
      </c>
      <c r="P48">
        <f t="shared" si="3"/>
        <v>0</v>
      </c>
      <c r="Q48" s="138" t="s">
        <v>2419</v>
      </c>
    </row>
    <row r="49" spans="1:17" x14ac:dyDescent="0.25">
      <c r="A49" t="s">
        <v>2131</v>
      </c>
      <c r="B49" t="s">
        <v>2420</v>
      </c>
      <c r="C49" s="102" t="s">
        <v>2421</v>
      </c>
      <c r="D49">
        <v>1990</v>
      </c>
      <c r="E49" s="130">
        <v>0.45</v>
      </c>
      <c r="F49" s="130">
        <v>1</v>
      </c>
      <c r="G49" s="134">
        <f>ROUND(IF(About!$B$2=$A49,INDEX('State GHG Summary'!$C$1:$AH$1,MATCH('State Targets'!D49,'State GHG Summary'!$C$3:$AH$3,0)),0),0)</f>
        <v>0</v>
      </c>
      <c r="H49" t="s">
        <v>2345</v>
      </c>
      <c r="I49" s="132">
        <v>2030</v>
      </c>
      <c r="J49" s="132">
        <f t="shared" si="0"/>
        <v>0</v>
      </c>
      <c r="K49" s="132">
        <f t="shared" si="1"/>
        <v>0</v>
      </c>
      <c r="L49" t="s">
        <v>2422</v>
      </c>
      <c r="M49" s="132" t="s">
        <v>2352</v>
      </c>
      <c r="N49" s="133">
        <v>2050</v>
      </c>
      <c r="O49">
        <f t="shared" si="2"/>
        <v>0</v>
      </c>
      <c r="P49">
        <f t="shared" si="3"/>
        <v>0</v>
      </c>
      <c r="Q49" s="131" t="s">
        <v>2423</v>
      </c>
    </row>
    <row r="50" spans="1:17" x14ac:dyDescent="0.25">
      <c r="A50" t="s">
        <v>2132</v>
      </c>
      <c r="B50" t="s">
        <v>2424</v>
      </c>
      <c r="J50" s="132" t="str">
        <f t="shared" si="0"/>
        <v/>
      </c>
      <c r="K50" s="132" t="str">
        <f t="shared" si="1"/>
        <v/>
      </c>
      <c r="O50" t="str">
        <f t="shared" si="2"/>
        <v/>
      </c>
      <c r="P50" t="str">
        <f t="shared" si="3"/>
        <v/>
      </c>
    </row>
    <row r="51" spans="1:17" x14ac:dyDescent="0.25">
      <c r="A51" t="s">
        <v>2133</v>
      </c>
      <c r="B51" t="s">
        <v>2425</v>
      </c>
      <c r="J51" s="132" t="str">
        <f t="shared" si="0"/>
        <v/>
      </c>
      <c r="K51" s="132" t="str">
        <f t="shared" si="1"/>
        <v/>
      </c>
      <c r="O51" t="str">
        <f t="shared" si="2"/>
        <v/>
      </c>
      <c r="P51" t="str">
        <f t="shared" si="3"/>
        <v/>
      </c>
    </row>
    <row r="52" spans="1:17" x14ac:dyDescent="0.25">
      <c r="A52" t="s">
        <v>2134</v>
      </c>
      <c r="B52" t="s">
        <v>2426</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79" t="s">
        <v>11</v>
      </c>
      <c r="B1" s="279"/>
      <c r="C1" s="279"/>
      <c r="D1" s="279"/>
      <c r="E1" s="279"/>
    </row>
    <row r="2" spans="1:5" x14ac:dyDescent="0.25">
      <c r="A2" s="280" t="s">
        <v>152</v>
      </c>
      <c r="B2" s="280"/>
      <c r="C2" s="280"/>
      <c r="D2" s="280"/>
      <c r="E2" s="280"/>
    </row>
    <row r="19" spans="1:5" x14ac:dyDescent="0.25">
      <c r="A19" t="s">
        <v>153</v>
      </c>
    </row>
    <row r="20" spans="1:5" x14ac:dyDescent="0.25">
      <c r="A20">
        <v>155400</v>
      </c>
      <c r="B20" t="s">
        <v>154</v>
      </c>
    </row>
    <row r="21" spans="1:5" x14ac:dyDescent="0.25">
      <c r="A21" s="280" t="s">
        <v>155</v>
      </c>
      <c r="B21" s="280"/>
      <c r="C21" s="280"/>
      <c r="D21" s="280"/>
      <c r="E21" s="280"/>
    </row>
    <row r="38" spans="1:5" x14ac:dyDescent="0.25">
      <c r="A38" t="s">
        <v>153</v>
      </c>
    </row>
    <row r="39" spans="1:5" x14ac:dyDescent="0.25">
      <c r="A39">
        <v>100800</v>
      </c>
      <c r="B39" t="s">
        <v>154</v>
      </c>
    </row>
    <row r="40" spans="1:5" x14ac:dyDescent="0.25">
      <c r="A40" s="280" t="s">
        <v>156</v>
      </c>
      <c r="B40" s="280"/>
      <c r="C40" s="280"/>
      <c r="D40" s="280"/>
      <c r="E40" s="280"/>
    </row>
    <row r="57" spans="1:5" ht="15.75" thickBot="1" x14ac:dyDescent="0.3">
      <c r="A57" t="s">
        <v>153</v>
      </c>
    </row>
    <row r="58" spans="1:5" ht="15.75" thickBot="1" x14ac:dyDescent="0.3">
      <c r="A58" s="2">
        <v>194000</v>
      </c>
      <c r="B58" t="s">
        <v>157</v>
      </c>
    </row>
    <row r="60" spans="1:5" x14ac:dyDescent="0.25">
      <c r="A60" s="279" t="s">
        <v>158</v>
      </c>
      <c r="B60" s="279"/>
      <c r="C60" s="279"/>
      <c r="D60" s="279"/>
      <c r="E60" s="279"/>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79" t="s">
        <v>159</v>
      </c>
      <c r="B89" s="279"/>
      <c r="C89" s="279"/>
      <c r="D89" s="279"/>
      <c r="E89" s="279"/>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79" t="s">
        <v>160</v>
      </c>
      <c r="B98" s="279"/>
      <c r="C98" s="279"/>
      <c r="D98" s="279"/>
      <c r="E98" s="279"/>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79" t="s">
        <v>162</v>
      </c>
      <c r="B109" s="279"/>
      <c r="C109" s="279"/>
      <c r="D109" s="279"/>
      <c r="E109" s="279"/>
    </row>
    <row r="110" spans="1:5" ht="15.75" thickBot="1" x14ac:dyDescent="0.3"/>
    <row r="111" spans="1:5" ht="15.75" thickBot="1" x14ac:dyDescent="0.3">
      <c r="A111" s="7">
        <f>A122</f>
        <v>0.20481927710843381</v>
      </c>
      <c r="B111" t="s">
        <v>381</v>
      </c>
    </row>
    <row r="113" spans="1:12" x14ac:dyDescent="0.25">
      <c r="A113" s="279" t="s">
        <v>161</v>
      </c>
      <c r="B113" s="279"/>
      <c r="C113" s="279"/>
      <c r="D113" s="279"/>
      <c r="E113" s="279"/>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79" t="s">
        <v>382</v>
      </c>
      <c r="B124" s="279"/>
      <c r="C124" s="279"/>
      <c r="D124" s="279"/>
      <c r="E124" s="279"/>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79" t="s">
        <v>100</v>
      </c>
      <c r="B134" s="279"/>
      <c r="C134" s="279"/>
      <c r="D134" s="279"/>
      <c r="E134" s="279"/>
    </row>
    <row r="135" spans="1:12" x14ac:dyDescent="0.25">
      <c r="A135" s="14" t="s">
        <v>399</v>
      </c>
      <c r="B135" s="15"/>
      <c r="C135" s="15"/>
      <c r="D135" s="15"/>
      <c r="E135" s="15"/>
      <c r="F135" s="15"/>
      <c r="G135" s="15"/>
    </row>
    <row r="136" spans="1:12" ht="15.75" x14ac:dyDescent="0.3">
      <c r="A136" s="16"/>
      <c r="B136" s="282" t="s">
        <v>400</v>
      </c>
      <c r="C136" s="283"/>
      <c r="D136" s="283"/>
      <c r="E136" s="284"/>
      <c r="F136" s="15"/>
      <c r="G136" s="15"/>
    </row>
    <row r="137" spans="1:12" ht="15.75" x14ac:dyDescent="0.3">
      <c r="A137" s="17"/>
      <c r="B137" s="282" t="s">
        <v>401</v>
      </c>
      <c r="C137" s="284"/>
      <c r="D137" s="282" t="s">
        <v>402</v>
      </c>
      <c r="E137" s="284"/>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79" t="s">
        <v>165</v>
      </c>
      <c r="B165" s="279"/>
      <c r="C165" s="279"/>
      <c r="D165" s="279"/>
      <c r="E165" s="279"/>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79" t="s">
        <v>389</v>
      </c>
      <c r="B169" s="279"/>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79" t="s">
        <v>172</v>
      </c>
      <c r="B174" s="279"/>
      <c r="C174" s="279"/>
      <c r="D174" s="279"/>
      <c r="E174" s="279"/>
    </row>
    <row r="175" spans="1:7" ht="15.75" thickBot="1" x14ac:dyDescent="0.3">
      <c r="A175" t="s">
        <v>398</v>
      </c>
      <c r="B175" s="33">
        <v>0.1246</v>
      </c>
    </row>
    <row r="176" spans="1:7" ht="15.75" thickBot="1" x14ac:dyDescent="0.3">
      <c r="A176" t="s">
        <v>394</v>
      </c>
      <c r="B176" s="32">
        <f>1-B175</f>
        <v>0.87539999999999996</v>
      </c>
    </row>
    <row r="178" spans="1:5" x14ac:dyDescent="0.25">
      <c r="A178" s="279" t="s">
        <v>168</v>
      </c>
      <c r="B178" s="279"/>
      <c r="C178" s="279"/>
      <c r="D178" s="279"/>
      <c r="E178" s="279"/>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79" t="s">
        <v>170</v>
      </c>
      <c r="B183" s="279"/>
      <c r="C183" s="279"/>
      <c r="D183" s="279"/>
      <c r="E183" s="279"/>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79" t="s">
        <v>182</v>
      </c>
      <c r="B191" s="279"/>
      <c r="C191" s="279"/>
      <c r="D191" s="279"/>
      <c r="E191" s="279"/>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81" t="s">
        <v>1229</v>
      </c>
      <c r="C201" s="281"/>
      <c r="D201" s="281"/>
      <c r="E201" s="281"/>
      <c r="F201" s="281"/>
      <c r="G201" s="281"/>
      <c r="H201" s="281"/>
      <c r="I201" s="281"/>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81" t="s">
        <v>1229</v>
      </c>
      <c r="C209" s="281"/>
      <c r="D209" s="281"/>
      <c r="E209" s="281"/>
      <c r="F209" s="281"/>
      <c r="G209" s="281"/>
      <c r="H209" s="281"/>
      <c r="I209" s="281"/>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81" t="s">
        <v>1229</v>
      </c>
      <c r="C217" s="281"/>
      <c r="D217" s="281"/>
      <c r="E217" s="281"/>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2047</v>
      </c>
      <c r="B1" s="122" t="s">
        <v>2048</v>
      </c>
      <c r="C1" s="122" t="s">
        <v>2049</v>
      </c>
      <c r="D1" s="122" t="s">
        <v>2050</v>
      </c>
      <c r="E1" s="122" t="s">
        <v>2051</v>
      </c>
      <c r="F1" s="122" t="s">
        <v>2052</v>
      </c>
      <c r="G1" s="122" t="s">
        <v>2053</v>
      </c>
      <c r="H1" s="122" t="s">
        <v>2054</v>
      </c>
      <c r="I1" s="122" t="s">
        <v>2055</v>
      </c>
      <c r="J1" s="122" t="s">
        <v>2056</v>
      </c>
      <c r="K1" s="122" t="s">
        <v>2057</v>
      </c>
      <c r="L1" s="122" t="s">
        <v>2058</v>
      </c>
      <c r="M1" s="122" t="s">
        <v>2059</v>
      </c>
      <c r="N1" s="122" t="s">
        <v>2060</v>
      </c>
      <c r="O1" s="122" t="s">
        <v>2061</v>
      </c>
      <c r="P1" s="122" t="s">
        <v>2062</v>
      </c>
      <c r="Q1" s="122" t="s">
        <v>2063</v>
      </c>
      <c r="R1" s="122" t="s">
        <v>2064</v>
      </c>
      <c r="S1" s="122" t="s">
        <v>2065</v>
      </c>
      <c r="T1" s="122" t="s">
        <v>2066</v>
      </c>
      <c r="U1" s="122" t="s">
        <v>2067</v>
      </c>
      <c r="V1" s="122" t="s">
        <v>2068</v>
      </c>
      <c r="W1" s="122" t="s">
        <v>2069</v>
      </c>
      <c r="X1" s="122" t="s">
        <v>2070</v>
      </c>
      <c r="Y1" s="122" t="s">
        <v>2071</v>
      </c>
      <c r="Z1" s="122" t="s">
        <v>2072</v>
      </c>
      <c r="AA1" s="122" t="s">
        <v>2073</v>
      </c>
      <c r="AB1" s="122" t="s">
        <v>2074</v>
      </c>
      <c r="AC1" s="122" t="s">
        <v>2075</v>
      </c>
      <c r="AD1" s="122" t="s">
        <v>2076</v>
      </c>
      <c r="AE1" s="122" t="s">
        <v>2077</v>
      </c>
      <c r="AF1" s="122" t="s">
        <v>2078</v>
      </c>
      <c r="AG1" s="122" t="s">
        <v>2079</v>
      </c>
      <c r="AH1" s="122" t="s">
        <v>2080</v>
      </c>
      <c r="AI1" s="122" t="s">
        <v>2081</v>
      </c>
      <c r="AJ1" s="122" t="s">
        <v>2082</v>
      </c>
      <c r="AK1" s="122" t="s">
        <v>2083</v>
      </c>
      <c r="AL1" s="122" t="s">
        <v>2084</v>
      </c>
    </row>
    <row r="2" spans="1:38" hidden="1" x14ac:dyDescent="0.25">
      <c r="A2" s="122" t="s">
        <v>1963</v>
      </c>
      <c r="B2" s="122">
        <v>1</v>
      </c>
      <c r="C2" s="122" t="s">
        <v>2085</v>
      </c>
      <c r="D2" s="122" t="s">
        <v>2086</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1963</v>
      </c>
      <c r="B3" s="122">
        <v>1</v>
      </c>
      <c r="C3" s="122" t="s">
        <v>2085</v>
      </c>
      <c r="D3" s="122" t="s">
        <v>2087</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1963</v>
      </c>
      <c r="B4" s="122">
        <v>1</v>
      </c>
      <c r="C4" s="122" t="s">
        <v>2085</v>
      </c>
      <c r="D4" s="122" t="s">
        <v>2088</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1963</v>
      </c>
      <c r="B5" s="122">
        <v>1</v>
      </c>
      <c r="C5" s="122" t="s">
        <v>2085</v>
      </c>
      <c r="D5" s="122" t="s">
        <v>2089</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1963</v>
      </c>
      <c r="B6" s="122">
        <v>1</v>
      </c>
      <c r="C6" s="122" t="s">
        <v>2085</v>
      </c>
      <c r="D6" s="122" t="s">
        <v>2090</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1963</v>
      </c>
      <c r="B7" s="122">
        <v>1</v>
      </c>
      <c r="C7" s="122" t="s">
        <v>2085</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1963</v>
      </c>
      <c r="B8" s="122">
        <v>1</v>
      </c>
      <c r="C8" s="122" t="s">
        <v>2085</v>
      </c>
      <c r="D8" s="122" t="s">
        <v>2091</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1963</v>
      </c>
      <c r="B9" s="122">
        <v>1</v>
      </c>
      <c r="C9" s="122" t="s">
        <v>2085</v>
      </c>
      <c r="D9" s="122" t="s">
        <v>2092</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1963</v>
      </c>
      <c r="B10" s="122">
        <v>1</v>
      </c>
      <c r="C10" s="122" t="s">
        <v>2085</v>
      </c>
      <c r="D10" s="122" t="s">
        <v>2093</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1963</v>
      </c>
      <c r="B11" s="122">
        <v>1</v>
      </c>
      <c r="C11" s="122" t="s">
        <v>2085</v>
      </c>
      <c r="D11" s="122" t="s">
        <v>2094</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1963</v>
      </c>
      <c r="B12" s="122">
        <v>1</v>
      </c>
      <c r="C12" s="122" t="s">
        <v>2085</v>
      </c>
      <c r="D12" s="122" t="s">
        <v>2095</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1963</v>
      </c>
      <c r="B13" s="122">
        <v>1</v>
      </c>
      <c r="C13" s="122" t="s">
        <v>2085</v>
      </c>
      <c r="D13" s="122" t="s">
        <v>2096</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1963</v>
      </c>
      <c r="B14" s="122">
        <v>1</v>
      </c>
      <c r="C14" s="122" t="s">
        <v>2085</v>
      </c>
      <c r="D14" s="122" t="s">
        <v>2097</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1963</v>
      </c>
      <c r="B15" s="122">
        <v>1</v>
      </c>
      <c r="C15" s="122" t="s">
        <v>2085</v>
      </c>
      <c r="D15" s="122" t="s">
        <v>2098</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1963</v>
      </c>
      <c r="B16" s="122">
        <v>1</v>
      </c>
      <c r="C16" s="122" t="s">
        <v>2085</v>
      </c>
      <c r="D16" s="122" t="s">
        <v>2099</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1963</v>
      </c>
      <c r="B17" s="122">
        <v>1</v>
      </c>
      <c r="C17" s="122" t="s">
        <v>2085</v>
      </c>
      <c r="D17" s="122" t="s">
        <v>2100</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1963</v>
      </c>
      <c r="B18" s="122">
        <v>1</v>
      </c>
      <c r="C18" s="122" t="s">
        <v>2085</v>
      </c>
      <c r="D18" s="122" t="s">
        <v>2101</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1963</v>
      </c>
      <c r="B19" s="122">
        <v>1</v>
      </c>
      <c r="C19" s="122" t="s">
        <v>2085</v>
      </c>
      <c r="D19" s="122" t="s">
        <v>2102</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1963</v>
      </c>
      <c r="B20" s="122">
        <v>1</v>
      </c>
      <c r="C20" s="122" t="s">
        <v>2085</v>
      </c>
      <c r="D20" s="122" t="s">
        <v>2103</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1963</v>
      </c>
      <c r="B21" s="122">
        <v>1</v>
      </c>
      <c r="C21" s="122" t="s">
        <v>2085</v>
      </c>
      <c r="D21" s="122" t="s">
        <v>2104</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1963</v>
      </c>
      <c r="B22" s="122">
        <v>1</v>
      </c>
      <c r="C22" s="122" t="s">
        <v>2085</v>
      </c>
      <c r="D22" s="122" t="s">
        <v>2105</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1963</v>
      </c>
      <c r="B23" s="122">
        <v>1</v>
      </c>
      <c r="C23" s="122" t="s">
        <v>2085</v>
      </c>
      <c r="D23" s="122" t="s">
        <v>2106</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1963</v>
      </c>
      <c r="B24" s="122">
        <v>1</v>
      </c>
      <c r="C24" s="122" t="s">
        <v>2085</v>
      </c>
      <c r="D24" s="122" t="s">
        <v>2107</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1963</v>
      </c>
      <c r="B25" s="122">
        <v>1</v>
      </c>
      <c r="C25" s="122" t="s">
        <v>2085</v>
      </c>
      <c r="D25" s="122" t="s">
        <v>2108</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1963</v>
      </c>
      <c r="B26" s="122">
        <v>1</v>
      </c>
      <c r="C26" s="122" t="s">
        <v>2085</v>
      </c>
      <c r="D26" s="122" t="s">
        <v>2109</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1963</v>
      </c>
      <c r="B27" s="122">
        <v>1</v>
      </c>
      <c r="C27" s="122" t="s">
        <v>2085</v>
      </c>
      <c r="D27" s="122" t="s">
        <v>2110</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1963</v>
      </c>
      <c r="B28" s="122">
        <v>1</v>
      </c>
      <c r="C28" s="122" t="s">
        <v>2085</v>
      </c>
      <c r="D28" s="122" t="s">
        <v>2111</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1963</v>
      </c>
      <c r="B29" s="122">
        <v>1</v>
      </c>
      <c r="C29" s="122" t="s">
        <v>2085</v>
      </c>
      <c r="D29" s="122" t="s">
        <v>2112</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1963</v>
      </c>
      <c r="B30" s="122">
        <v>1</v>
      </c>
      <c r="C30" s="122" t="s">
        <v>2085</v>
      </c>
      <c r="D30" s="122" t="s">
        <v>2113</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1963</v>
      </c>
      <c r="B31" s="122">
        <v>1</v>
      </c>
      <c r="C31" s="122" t="s">
        <v>2085</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1963</v>
      </c>
      <c r="B32" s="122">
        <v>1</v>
      </c>
      <c r="C32" s="122" t="s">
        <v>2085</v>
      </c>
      <c r="D32" s="122" t="s">
        <v>2114</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1963</v>
      </c>
      <c r="B33" s="122">
        <v>1</v>
      </c>
      <c r="C33" s="122" t="s">
        <v>2085</v>
      </c>
      <c r="D33" s="122" t="s">
        <v>2115</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1963</v>
      </c>
      <c r="B34" s="122">
        <v>1</v>
      </c>
      <c r="C34" s="122" t="s">
        <v>2085</v>
      </c>
      <c r="D34" s="122" t="s">
        <v>2116</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1963</v>
      </c>
      <c r="B35" s="122">
        <v>1</v>
      </c>
      <c r="C35" s="122" t="s">
        <v>2085</v>
      </c>
      <c r="D35" s="122" t="s">
        <v>2117</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1963</v>
      </c>
      <c r="B36" s="122">
        <v>1</v>
      </c>
      <c r="C36" s="122" t="s">
        <v>2085</v>
      </c>
      <c r="D36" s="122" t="s">
        <v>2118</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1963</v>
      </c>
      <c r="B37" s="122">
        <v>1</v>
      </c>
      <c r="C37" s="122" t="s">
        <v>2085</v>
      </c>
      <c r="D37" s="122" t="s">
        <v>2119</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1963</v>
      </c>
      <c r="B38" s="122">
        <v>1</v>
      </c>
      <c r="C38" s="122" t="s">
        <v>2085</v>
      </c>
      <c r="D38" s="122" t="s">
        <v>2120</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1963</v>
      </c>
      <c r="B39" s="122">
        <v>1</v>
      </c>
      <c r="C39" s="122" t="s">
        <v>2085</v>
      </c>
      <c r="D39" s="122" t="s">
        <v>2121</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1963</v>
      </c>
      <c r="B40" s="122">
        <v>1</v>
      </c>
      <c r="C40" s="122" t="s">
        <v>2085</v>
      </c>
      <c r="D40" s="122" t="s">
        <v>2122</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1963</v>
      </c>
      <c r="B41" s="122">
        <v>1</v>
      </c>
      <c r="C41" s="122" t="s">
        <v>2085</v>
      </c>
      <c r="D41" s="122" t="s">
        <v>2123</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1963</v>
      </c>
      <c r="B42" s="122">
        <v>1</v>
      </c>
      <c r="C42" s="122" t="s">
        <v>2085</v>
      </c>
      <c r="D42" s="122" t="s">
        <v>2124</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1963</v>
      </c>
      <c r="B43" s="122">
        <v>1</v>
      </c>
      <c r="C43" s="122" t="s">
        <v>2085</v>
      </c>
      <c r="D43" s="122" t="s">
        <v>2125</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1963</v>
      </c>
      <c r="B44" s="122">
        <v>1</v>
      </c>
      <c r="C44" s="122" t="s">
        <v>2085</v>
      </c>
      <c r="D44" s="122" t="s">
        <v>2126</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1963</v>
      </c>
      <c r="B45" s="122">
        <v>1</v>
      </c>
      <c r="C45" s="122" t="s">
        <v>2085</v>
      </c>
      <c r="D45" s="122" t="s">
        <v>2127</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1963</v>
      </c>
      <c r="B46" s="122">
        <v>1</v>
      </c>
      <c r="C46" s="122" t="s">
        <v>2085</v>
      </c>
      <c r="D46" s="122" t="s">
        <v>2128</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1963</v>
      </c>
      <c r="B47" s="122">
        <v>1</v>
      </c>
      <c r="C47" s="122" t="s">
        <v>2085</v>
      </c>
      <c r="D47" s="122" t="s">
        <v>2129</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1963</v>
      </c>
      <c r="B48" s="122">
        <v>1</v>
      </c>
      <c r="C48" s="122" t="s">
        <v>2085</v>
      </c>
      <c r="D48" s="122" t="s">
        <v>2130</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1963</v>
      </c>
      <c r="B49" s="122">
        <v>1</v>
      </c>
      <c r="C49" s="122" t="s">
        <v>2085</v>
      </c>
      <c r="D49" s="122" t="s">
        <v>2131</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1963</v>
      </c>
      <c r="B50" s="122">
        <v>1</v>
      </c>
      <c r="C50" s="122" t="s">
        <v>2085</v>
      </c>
      <c r="D50" s="122" t="s">
        <v>2132</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1963</v>
      </c>
      <c r="B51" s="122">
        <v>1</v>
      </c>
      <c r="C51" s="122" t="s">
        <v>2085</v>
      </c>
      <c r="D51" s="122" t="s">
        <v>2133</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1963</v>
      </c>
      <c r="B52" s="122">
        <v>1</v>
      </c>
      <c r="C52" s="122" t="s">
        <v>2085</v>
      </c>
      <c r="D52" s="122" t="s">
        <v>2134</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1962</v>
      </c>
      <c r="B53" s="122">
        <v>1</v>
      </c>
      <c r="C53" s="122" t="s">
        <v>2135</v>
      </c>
      <c r="D53" s="122" t="s">
        <v>2086</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1962</v>
      </c>
      <c r="B54" s="122">
        <v>1</v>
      </c>
      <c r="C54" s="122" t="s">
        <v>2135</v>
      </c>
      <c r="D54" s="122" t="s">
        <v>2087</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1962</v>
      </c>
      <c r="B55" s="122">
        <v>1</v>
      </c>
      <c r="C55" s="122" t="s">
        <v>2135</v>
      </c>
      <c r="D55" s="122" t="s">
        <v>2088</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1962</v>
      </c>
      <c r="B56" s="122">
        <v>1</v>
      </c>
      <c r="C56" s="122" t="s">
        <v>2135</v>
      </c>
      <c r="D56" s="122" t="s">
        <v>2089</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1962</v>
      </c>
      <c r="B57" s="122">
        <v>1</v>
      </c>
      <c r="C57" s="122" t="s">
        <v>2135</v>
      </c>
      <c r="D57" s="122" t="s">
        <v>2090</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1962</v>
      </c>
      <c r="B58" s="122">
        <v>1</v>
      </c>
      <c r="C58" s="122" t="s">
        <v>2135</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1962</v>
      </c>
      <c r="B59" s="122">
        <v>1</v>
      </c>
      <c r="C59" s="122" t="s">
        <v>2135</v>
      </c>
      <c r="D59" s="122" t="s">
        <v>2091</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1962</v>
      </c>
      <c r="B60" s="122">
        <v>1</v>
      </c>
      <c r="C60" s="122" t="s">
        <v>2135</v>
      </c>
      <c r="D60" s="122" t="s">
        <v>2092</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1962</v>
      </c>
      <c r="B61" s="122">
        <v>1</v>
      </c>
      <c r="C61" s="122" t="s">
        <v>2135</v>
      </c>
      <c r="D61" s="122" t="s">
        <v>2093</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1962</v>
      </c>
      <c r="B62" s="122">
        <v>1</v>
      </c>
      <c r="C62" s="122" t="s">
        <v>2135</v>
      </c>
      <c r="D62" s="122" t="s">
        <v>2094</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1962</v>
      </c>
      <c r="B63" s="122">
        <v>1</v>
      </c>
      <c r="C63" s="122" t="s">
        <v>2135</v>
      </c>
      <c r="D63" s="122" t="s">
        <v>2095</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1962</v>
      </c>
      <c r="B64" s="122">
        <v>1</v>
      </c>
      <c r="C64" s="122" t="s">
        <v>2135</v>
      </c>
      <c r="D64" s="122" t="s">
        <v>2096</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1962</v>
      </c>
      <c r="B65" s="122">
        <v>1</v>
      </c>
      <c r="C65" s="122" t="s">
        <v>2135</v>
      </c>
      <c r="D65" s="122" t="s">
        <v>2097</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1962</v>
      </c>
      <c r="B66" s="122">
        <v>1</v>
      </c>
      <c r="C66" s="122" t="s">
        <v>2135</v>
      </c>
      <c r="D66" s="122" t="s">
        <v>2098</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1962</v>
      </c>
      <c r="B67" s="122">
        <v>1</v>
      </c>
      <c r="C67" s="122" t="s">
        <v>2135</v>
      </c>
      <c r="D67" s="122" t="s">
        <v>2099</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1962</v>
      </c>
      <c r="B68" s="122">
        <v>1</v>
      </c>
      <c r="C68" s="122" t="s">
        <v>2135</v>
      </c>
      <c r="D68" s="122" t="s">
        <v>2100</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1962</v>
      </c>
      <c r="B69" s="122">
        <v>1</v>
      </c>
      <c r="C69" s="122" t="s">
        <v>2135</v>
      </c>
      <c r="D69" s="122" t="s">
        <v>2101</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1962</v>
      </c>
      <c r="B70" s="122">
        <v>1</v>
      </c>
      <c r="C70" s="122" t="s">
        <v>2135</v>
      </c>
      <c r="D70" s="122" t="s">
        <v>2102</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1962</v>
      </c>
      <c r="B71" s="122">
        <v>1</v>
      </c>
      <c r="C71" s="122" t="s">
        <v>2135</v>
      </c>
      <c r="D71" s="122" t="s">
        <v>2103</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1962</v>
      </c>
      <c r="B72" s="122">
        <v>1</v>
      </c>
      <c r="C72" s="122" t="s">
        <v>2135</v>
      </c>
      <c r="D72" s="122" t="s">
        <v>2104</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1962</v>
      </c>
      <c r="B73" s="122">
        <v>1</v>
      </c>
      <c r="C73" s="122" t="s">
        <v>2135</v>
      </c>
      <c r="D73" s="122" t="s">
        <v>2105</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1962</v>
      </c>
      <c r="B74" s="122">
        <v>1</v>
      </c>
      <c r="C74" s="122" t="s">
        <v>2135</v>
      </c>
      <c r="D74" s="122" t="s">
        <v>2106</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1962</v>
      </c>
      <c r="B75" s="122">
        <v>1</v>
      </c>
      <c r="C75" s="122" t="s">
        <v>2135</v>
      </c>
      <c r="D75" s="122" t="s">
        <v>2107</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1962</v>
      </c>
      <c r="B76" s="122">
        <v>1</v>
      </c>
      <c r="C76" s="122" t="s">
        <v>2135</v>
      </c>
      <c r="D76" s="122" t="s">
        <v>2108</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1962</v>
      </c>
      <c r="B77" s="122">
        <v>1</v>
      </c>
      <c r="C77" s="122" t="s">
        <v>2135</v>
      </c>
      <c r="D77" s="122" t="s">
        <v>2109</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1962</v>
      </c>
      <c r="B78" s="122">
        <v>1</v>
      </c>
      <c r="C78" s="122" t="s">
        <v>2135</v>
      </c>
      <c r="D78" s="122" t="s">
        <v>2110</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1962</v>
      </c>
      <c r="B79" s="122">
        <v>1</v>
      </c>
      <c r="C79" s="122" t="s">
        <v>2135</v>
      </c>
      <c r="D79" s="122" t="s">
        <v>2111</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1962</v>
      </c>
      <c r="B80" s="122">
        <v>1</v>
      </c>
      <c r="C80" s="122" t="s">
        <v>2135</v>
      </c>
      <c r="D80" s="122" t="s">
        <v>2112</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1962</v>
      </c>
      <c r="B81" s="122">
        <v>1</v>
      </c>
      <c r="C81" s="122" t="s">
        <v>2135</v>
      </c>
      <c r="D81" s="122" t="s">
        <v>2113</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1962</v>
      </c>
      <c r="B82" s="122">
        <v>1</v>
      </c>
      <c r="C82" s="122" t="s">
        <v>2135</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1962</v>
      </c>
      <c r="B83" s="122">
        <v>1</v>
      </c>
      <c r="C83" s="122" t="s">
        <v>2135</v>
      </c>
      <c r="D83" s="122" t="s">
        <v>2114</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1962</v>
      </c>
      <c r="B84" s="122">
        <v>1</v>
      </c>
      <c r="C84" s="122" t="s">
        <v>2135</v>
      </c>
      <c r="D84" s="122" t="s">
        <v>2115</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1962</v>
      </c>
      <c r="B85" s="122">
        <v>1</v>
      </c>
      <c r="C85" s="122" t="s">
        <v>2135</v>
      </c>
      <c r="D85" s="122" t="s">
        <v>2116</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1962</v>
      </c>
      <c r="B86" s="122">
        <v>1</v>
      </c>
      <c r="C86" s="122" t="s">
        <v>2135</v>
      </c>
      <c r="D86" s="122" t="s">
        <v>2117</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1962</v>
      </c>
      <c r="B87" s="122">
        <v>1</v>
      </c>
      <c r="C87" s="122" t="s">
        <v>2135</v>
      </c>
      <c r="D87" s="122" t="s">
        <v>2118</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1962</v>
      </c>
      <c r="B88" s="122">
        <v>1</v>
      </c>
      <c r="C88" s="122" t="s">
        <v>2135</v>
      </c>
      <c r="D88" s="122" t="s">
        <v>2119</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1962</v>
      </c>
      <c r="B89" s="122">
        <v>1</v>
      </c>
      <c r="C89" s="122" t="s">
        <v>2135</v>
      </c>
      <c r="D89" s="122" t="s">
        <v>2120</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1962</v>
      </c>
      <c r="B90" s="122">
        <v>1</v>
      </c>
      <c r="C90" s="122" t="s">
        <v>2135</v>
      </c>
      <c r="D90" s="122" t="s">
        <v>2121</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1962</v>
      </c>
      <c r="B91" s="122">
        <v>1</v>
      </c>
      <c r="C91" s="122" t="s">
        <v>2135</v>
      </c>
      <c r="D91" s="122" t="s">
        <v>2122</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1962</v>
      </c>
      <c r="B92" s="122">
        <v>1</v>
      </c>
      <c r="C92" s="122" t="s">
        <v>2135</v>
      </c>
      <c r="D92" s="122" t="s">
        <v>2123</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1962</v>
      </c>
      <c r="B93" s="122">
        <v>1</v>
      </c>
      <c r="C93" s="122" t="s">
        <v>2135</v>
      </c>
      <c r="D93" s="122" t="s">
        <v>2124</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1962</v>
      </c>
      <c r="B94" s="122">
        <v>1</v>
      </c>
      <c r="C94" s="122" t="s">
        <v>2135</v>
      </c>
      <c r="D94" s="122" t="s">
        <v>2125</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1962</v>
      </c>
      <c r="B95" s="122">
        <v>1</v>
      </c>
      <c r="C95" s="122" t="s">
        <v>2135</v>
      </c>
      <c r="D95" s="122" t="s">
        <v>2126</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1962</v>
      </c>
      <c r="B96" s="122">
        <v>1</v>
      </c>
      <c r="C96" s="122" t="s">
        <v>2135</v>
      </c>
      <c r="D96" s="122" t="s">
        <v>2127</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1962</v>
      </c>
      <c r="B97" s="122">
        <v>1</v>
      </c>
      <c r="C97" s="122" t="s">
        <v>2135</v>
      </c>
      <c r="D97" s="122" t="s">
        <v>2128</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1962</v>
      </c>
      <c r="B98" s="122">
        <v>1</v>
      </c>
      <c r="C98" s="122" t="s">
        <v>2135</v>
      </c>
      <c r="D98" s="122" t="s">
        <v>2129</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1962</v>
      </c>
      <c r="B99" s="122">
        <v>1</v>
      </c>
      <c r="C99" s="122" t="s">
        <v>2135</v>
      </c>
      <c r="D99" s="122" t="s">
        <v>2130</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1962</v>
      </c>
      <c r="B100" s="122">
        <v>1</v>
      </c>
      <c r="C100" s="122" t="s">
        <v>2135</v>
      </c>
      <c r="D100" s="122" t="s">
        <v>2131</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1962</v>
      </c>
      <c r="B101" s="122">
        <v>1</v>
      </c>
      <c r="C101" s="122" t="s">
        <v>2135</v>
      </c>
      <c r="D101" s="122" t="s">
        <v>2132</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1962</v>
      </c>
      <c r="B102" s="122">
        <v>1</v>
      </c>
      <c r="C102" s="122" t="s">
        <v>2135</v>
      </c>
      <c r="D102" s="122" t="s">
        <v>2133</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1962</v>
      </c>
      <c r="B103" s="122">
        <v>1</v>
      </c>
      <c r="C103" s="122" t="s">
        <v>2135</v>
      </c>
      <c r="D103" s="122" t="s">
        <v>2134</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1964</v>
      </c>
      <c r="B104" s="122">
        <v>1</v>
      </c>
      <c r="C104" s="122" t="s">
        <v>2136</v>
      </c>
      <c r="D104" s="122" t="s">
        <v>2086</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1964</v>
      </c>
      <c r="B105" s="122">
        <v>1</v>
      </c>
      <c r="C105" s="122" t="s">
        <v>2136</v>
      </c>
      <c r="D105" s="122" t="s">
        <v>2087</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1964</v>
      </c>
      <c r="B106" s="122">
        <v>1</v>
      </c>
      <c r="C106" s="122" t="s">
        <v>2136</v>
      </c>
      <c r="D106" s="122" t="s">
        <v>2088</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1964</v>
      </c>
      <c r="B107" s="122">
        <v>1</v>
      </c>
      <c r="C107" s="122" t="s">
        <v>2136</v>
      </c>
      <c r="D107" s="122" t="s">
        <v>2089</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1964</v>
      </c>
      <c r="B108" s="122">
        <v>1</v>
      </c>
      <c r="C108" s="122" t="s">
        <v>2136</v>
      </c>
      <c r="D108" s="122" t="s">
        <v>2090</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1964</v>
      </c>
      <c r="B109" s="122">
        <v>1</v>
      </c>
      <c r="C109" s="122" t="s">
        <v>2136</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1964</v>
      </c>
      <c r="B110" s="122">
        <v>1</v>
      </c>
      <c r="C110" s="122" t="s">
        <v>2136</v>
      </c>
      <c r="D110" s="122" t="s">
        <v>2091</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1964</v>
      </c>
      <c r="B111" s="122">
        <v>1</v>
      </c>
      <c r="C111" s="122" t="s">
        <v>2136</v>
      </c>
      <c r="D111" s="122" t="s">
        <v>2092</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1964</v>
      </c>
      <c r="B112" s="122">
        <v>1</v>
      </c>
      <c r="C112" s="122" t="s">
        <v>2136</v>
      </c>
      <c r="D112" s="122" t="s">
        <v>2093</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1964</v>
      </c>
      <c r="B113" s="122">
        <v>1</v>
      </c>
      <c r="C113" s="122" t="s">
        <v>2136</v>
      </c>
      <c r="D113" s="122" t="s">
        <v>2094</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1964</v>
      </c>
      <c r="B114" s="122">
        <v>1</v>
      </c>
      <c r="C114" s="122" t="s">
        <v>2136</v>
      </c>
      <c r="D114" s="122" t="s">
        <v>2095</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1964</v>
      </c>
      <c r="B115" s="122">
        <v>1</v>
      </c>
      <c r="C115" s="122" t="s">
        <v>2136</v>
      </c>
      <c r="D115" s="122" t="s">
        <v>2096</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1964</v>
      </c>
      <c r="B116" s="122">
        <v>1</v>
      </c>
      <c r="C116" s="122" t="s">
        <v>2136</v>
      </c>
      <c r="D116" s="122" t="s">
        <v>2097</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1964</v>
      </c>
      <c r="B117" s="122">
        <v>1</v>
      </c>
      <c r="C117" s="122" t="s">
        <v>2136</v>
      </c>
      <c r="D117" s="122" t="s">
        <v>2098</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1964</v>
      </c>
      <c r="B118" s="122">
        <v>1</v>
      </c>
      <c r="C118" s="122" t="s">
        <v>2136</v>
      </c>
      <c r="D118" s="122" t="s">
        <v>2099</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1964</v>
      </c>
      <c r="B119" s="122">
        <v>1</v>
      </c>
      <c r="C119" s="122" t="s">
        <v>2136</v>
      </c>
      <c r="D119" s="122" t="s">
        <v>2100</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1964</v>
      </c>
      <c r="B120" s="122">
        <v>1</v>
      </c>
      <c r="C120" s="122" t="s">
        <v>2136</v>
      </c>
      <c r="D120" s="122" t="s">
        <v>2101</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1964</v>
      </c>
      <c r="B121" s="122">
        <v>1</v>
      </c>
      <c r="C121" s="122" t="s">
        <v>2136</v>
      </c>
      <c r="D121" s="122" t="s">
        <v>2102</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1964</v>
      </c>
      <c r="B122" s="122">
        <v>1</v>
      </c>
      <c r="C122" s="122" t="s">
        <v>2136</v>
      </c>
      <c r="D122" s="122" t="s">
        <v>2103</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1964</v>
      </c>
      <c r="B123" s="122">
        <v>1</v>
      </c>
      <c r="C123" s="122" t="s">
        <v>2136</v>
      </c>
      <c r="D123" s="122" t="s">
        <v>2104</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1964</v>
      </c>
      <c r="B124" s="122">
        <v>1</v>
      </c>
      <c r="C124" s="122" t="s">
        <v>2136</v>
      </c>
      <c r="D124" s="122" t="s">
        <v>2105</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1964</v>
      </c>
      <c r="B125" s="122">
        <v>1</v>
      </c>
      <c r="C125" s="122" t="s">
        <v>2136</v>
      </c>
      <c r="D125" s="122" t="s">
        <v>2106</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1964</v>
      </c>
      <c r="B126" s="122">
        <v>1</v>
      </c>
      <c r="C126" s="122" t="s">
        <v>2136</v>
      </c>
      <c r="D126" s="122" t="s">
        <v>2107</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1964</v>
      </c>
      <c r="B127" s="122">
        <v>1</v>
      </c>
      <c r="C127" s="122" t="s">
        <v>2136</v>
      </c>
      <c r="D127" s="122" t="s">
        <v>2108</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1964</v>
      </c>
      <c r="B128" s="122">
        <v>1</v>
      </c>
      <c r="C128" s="122" t="s">
        <v>2136</v>
      </c>
      <c r="D128" s="122" t="s">
        <v>2109</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1964</v>
      </c>
      <c r="B129" s="122">
        <v>1</v>
      </c>
      <c r="C129" s="122" t="s">
        <v>2136</v>
      </c>
      <c r="D129" s="122" t="s">
        <v>2110</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1964</v>
      </c>
      <c r="B130" s="122">
        <v>1</v>
      </c>
      <c r="C130" s="122" t="s">
        <v>2136</v>
      </c>
      <c r="D130" s="122" t="s">
        <v>2111</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1964</v>
      </c>
      <c r="B131" s="122">
        <v>1</v>
      </c>
      <c r="C131" s="122" t="s">
        <v>2136</v>
      </c>
      <c r="D131" s="122" t="s">
        <v>2112</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1964</v>
      </c>
      <c r="B132" s="122">
        <v>1</v>
      </c>
      <c r="C132" s="122" t="s">
        <v>2136</v>
      </c>
      <c r="D132" s="122" t="s">
        <v>2113</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1964</v>
      </c>
      <c r="B133" s="122">
        <v>1</v>
      </c>
      <c r="C133" s="122" t="s">
        <v>2136</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1964</v>
      </c>
      <c r="B134" s="122">
        <v>1</v>
      </c>
      <c r="C134" s="122" t="s">
        <v>2136</v>
      </c>
      <c r="D134" s="122" t="s">
        <v>2114</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1964</v>
      </c>
      <c r="B135" s="122">
        <v>1</v>
      </c>
      <c r="C135" s="122" t="s">
        <v>2136</v>
      </c>
      <c r="D135" s="122" t="s">
        <v>2115</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1964</v>
      </c>
      <c r="B136" s="122">
        <v>1</v>
      </c>
      <c r="C136" s="122" t="s">
        <v>2136</v>
      </c>
      <c r="D136" s="122" t="s">
        <v>2116</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1964</v>
      </c>
      <c r="B137" s="122">
        <v>1</v>
      </c>
      <c r="C137" s="122" t="s">
        <v>2136</v>
      </c>
      <c r="D137" s="122" t="s">
        <v>2117</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1964</v>
      </c>
      <c r="B138" s="122">
        <v>1</v>
      </c>
      <c r="C138" s="122" t="s">
        <v>2136</v>
      </c>
      <c r="D138" s="122" t="s">
        <v>2118</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1964</v>
      </c>
      <c r="B139" s="122">
        <v>1</v>
      </c>
      <c r="C139" s="122" t="s">
        <v>2136</v>
      </c>
      <c r="D139" s="122" t="s">
        <v>2119</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1964</v>
      </c>
      <c r="B140" s="122">
        <v>1</v>
      </c>
      <c r="C140" s="122" t="s">
        <v>2136</v>
      </c>
      <c r="D140" s="122" t="s">
        <v>2120</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1964</v>
      </c>
      <c r="B141" s="122">
        <v>1</v>
      </c>
      <c r="C141" s="122" t="s">
        <v>2136</v>
      </c>
      <c r="D141" s="122" t="s">
        <v>2121</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1964</v>
      </c>
      <c r="B142" s="122">
        <v>1</v>
      </c>
      <c r="C142" s="122" t="s">
        <v>2136</v>
      </c>
      <c r="D142" s="122" t="s">
        <v>2122</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1964</v>
      </c>
      <c r="B143" s="122">
        <v>1</v>
      </c>
      <c r="C143" s="122" t="s">
        <v>2136</v>
      </c>
      <c r="D143" s="122" t="s">
        <v>2123</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1964</v>
      </c>
      <c r="B144" s="122">
        <v>1</v>
      </c>
      <c r="C144" s="122" t="s">
        <v>2136</v>
      </c>
      <c r="D144" s="122" t="s">
        <v>2124</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1964</v>
      </c>
      <c r="B145" s="122">
        <v>1</v>
      </c>
      <c r="C145" s="122" t="s">
        <v>2136</v>
      </c>
      <c r="D145" s="122" t="s">
        <v>2125</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1964</v>
      </c>
      <c r="B146" s="122">
        <v>1</v>
      </c>
      <c r="C146" s="122" t="s">
        <v>2136</v>
      </c>
      <c r="D146" s="122" t="s">
        <v>2126</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1964</v>
      </c>
      <c r="B147" s="122">
        <v>1</v>
      </c>
      <c r="C147" s="122" t="s">
        <v>2136</v>
      </c>
      <c r="D147" s="122" t="s">
        <v>2127</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1964</v>
      </c>
      <c r="B148" s="122">
        <v>1</v>
      </c>
      <c r="C148" s="122" t="s">
        <v>2136</v>
      </c>
      <c r="D148" s="122" t="s">
        <v>2128</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1964</v>
      </c>
      <c r="B149" s="122">
        <v>1</v>
      </c>
      <c r="C149" s="122" t="s">
        <v>2136</v>
      </c>
      <c r="D149" s="122" t="s">
        <v>2129</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1964</v>
      </c>
      <c r="B150" s="122">
        <v>1</v>
      </c>
      <c r="C150" s="122" t="s">
        <v>2136</v>
      </c>
      <c r="D150" s="122" t="s">
        <v>2130</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1964</v>
      </c>
      <c r="B151" s="122">
        <v>1</v>
      </c>
      <c r="C151" s="122" t="s">
        <v>2136</v>
      </c>
      <c r="D151" s="122" t="s">
        <v>2131</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1964</v>
      </c>
      <c r="B152" s="122">
        <v>1</v>
      </c>
      <c r="C152" s="122" t="s">
        <v>2136</v>
      </c>
      <c r="D152" s="122" t="s">
        <v>2132</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1964</v>
      </c>
      <c r="B153" s="122">
        <v>1</v>
      </c>
      <c r="C153" s="122" t="s">
        <v>2136</v>
      </c>
      <c r="D153" s="122" t="s">
        <v>2133</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1964</v>
      </c>
      <c r="B154" s="122">
        <v>1</v>
      </c>
      <c r="C154" s="122" t="s">
        <v>2136</v>
      </c>
      <c r="D154" s="122" t="s">
        <v>2134</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1965</v>
      </c>
      <c r="B155" s="122">
        <v>1</v>
      </c>
      <c r="C155" s="122" t="s">
        <v>2137</v>
      </c>
      <c r="D155" s="122" t="s">
        <v>2086</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1965</v>
      </c>
      <c r="B156" s="122">
        <v>1</v>
      </c>
      <c r="C156" s="122" t="s">
        <v>2137</v>
      </c>
      <c r="D156" s="122" t="s">
        <v>2087</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1965</v>
      </c>
      <c r="B157" s="122">
        <v>1</v>
      </c>
      <c r="C157" s="122" t="s">
        <v>2137</v>
      </c>
      <c r="D157" s="122" t="s">
        <v>2088</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1965</v>
      </c>
      <c r="B158" s="122">
        <v>1</v>
      </c>
      <c r="C158" s="122" t="s">
        <v>2137</v>
      </c>
      <c r="D158" s="122" t="s">
        <v>2089</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1965</v>
      </c>
      <c r="B159" s="122">
        <v>1</v>
      </c>
      <c r="C159" s="122" t="s">
        <v>2137</v>
      </c>
      <c r="D159" s="122" t="s">
        <v>2090</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1965</v>
      </c>
      <c r="B160" s="122">
        <v>1</v>
      </c>
      <c r="C160" s="122" t="s">
        <v>2137</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1965</v>
      </c>
      <c r="B161" s="122">
        <v>1</v>
      </c>
      <c r="C161" s="122" t="s">
        <v>2137</v>
      </c>
      <c r="D161" s="122" t="s">
        <v>2091</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1965</v>
      </c>
      <c r="B162" s="122">
        <v>1</v>
      </c>
      <c r="C162" s="122" t="s">
        <v>2137</v>
      </c>
      <c r="D162" s="122" t="s">
        <v>2092</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1965</v>
      </c>
      <c r="B163" s="122">
        <v>1</v>
      </c>
      <c r="C163" s="122" t="s">
        <v>2137</v>
      </c>
      <c r="D163" s="122" t="s">
        <v>2093</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1965</v>
      </c>
      <c r="B164" s="122">
        <v>1</v>
      </c>
      <c r="C164" s="122" t="s">
        <v>2137</v>
      </c>
      <c r="D164" s="122" t="s">
        <v>2094</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1965</v>
      </c>
      <c r="B165" s="122">
        <v>1</v>
      </c>
      <c r="C165" s="122" t="s">
        <v>2137</v>
      </c>
      <c r="D165" s="122" t="s">
        <v>2095</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1965</v>
      </c>
      <c r="B166" s="122">
        <v>1</v>
      </c>
      <c r="C166" s="122" t="s">
        <v>2137</v>
      </c>
      <c r="D166" s="122" t="s">
        <v>2096</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1965</v>
      </c>
      <c r="B167" s="122">
        <v>1</v>
      </c>
      <c r="C167" s="122" t="s">
        <v>2137</v>
      </c>
      <c r="D167" s="122" t="s">
        <v>2097</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1965</v>
      </c>
      <c r="B168" s="122">
        <v>1</v>
      </c>
      <c r="C168" s="122" t="s">
        <v>2137</v>
      </c>
      <c r="D168" s="122" t="s">
        <v>2098</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1965</v>
      </c>
      <c r="B169" s="122">
        <v>1</v>
      </c>
      <c r="C169" s="122" t="s">
        <v>2137</v>
      </c>
      <c r="D169" s="122" t="s">
        <v>2099</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1965</v>
      </c>
      <c r="B170" s="122">
        <v>1</v>
      </c>
      <c r="C170" s="122" t="s">
        <v>2137</v>
      </c>
      <c r="D170" s="122" t="s">
        <v>2100</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1965</v>
      </c>
      <c r="B171" s="122">
        <v>1</v>
      </c>
      <c r="C171" s="122" t="s">
        <v>2137</v>
      </c>
      <c r="D171" s="122" t="s">
        <v>2101</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1965</v>
      </c>
      <c r="B172" s="122">
        <v>1</v>
      </c>
      <c r="C172" s="122" t="s">
        <v>2137</v>
      </c>
      <c r="D172" s="122" t="s">
        <v>2102</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1965</v>
      </c>
      <c r="B173" s="122">
        <v>1</v>
      </c>
      <c r="C173" s="122" t="s">
        <v>2137</v>
      </c>
      <c r="D173" s="122" t="s">
        <v>2103</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1965</v>
      </c>
      <c r="B174" s="122">
        <v>1</v>
      </c>
      <c r="C174" s="122" t="s">
        <v>2137</v>
      </c>
      <c r="D174" s="122" t="s">
        <v>2104</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1965</v>
      </c>
      <c r="B175" s="122">
        <v>1</v>
      </c>
      <c r="C175" s="122" t="s">
        <v>2137</v>
      </c>
      <c r="D175" s="122" t="s">
        <v>2105</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1965</v>
      </c>
      <c r="B176" s="122">
        <v>1</v>
      </c>
      <c r="C176" s="122" t="s">
        <v>2137</v>
      </c>
      <c r="D176" s="122" t="s">
        <v>2106</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1965</v>
      </c>
      <c r="B177" s="122">
        <v>1</v>
      </c>
      <c r="C177" s="122" t="s">
        <v>2137</v>
      </c>
      <c r="D177" s="122" t="s">
        <v>2107</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1965</v>
      </c>
      <c r="B178" s="122">
        <v>1</v>
      </c>
      <c r="C178" s="122" t="s">
        <v>2137</v>
      </c>
      <c r="D178" s="122" t="s">
        <v>2108</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1965</v>
      </c>
      <c r="B179" s="122">
        <v>1</v>
      </c>
      <c r="C179" s="122" t="s">
        <v>2137</v>
      </c>
      <c r="D179" s="122" t="s">
        <v>2109</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1965</v>
      </c>
      <c r="B180" s="122">
        <v>1</v>
      </c>
      <c r="C180" s="122" t="s">
        <v>2137</v>
      </c>
      <c r="D180" s="122" t="s">
        <v>2110</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1965</v>
      </c>
      <c r="B181" s="122">
        <v>1</v>
      </c>
      <c r="C181" s="122" t="s">
        <v>2137</v>
      </c>
      <c r="D181" s="122" t="s">
        <v>2111</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1965</v>
      </c>
      <c r="B182" s="122">
        <v>1</v>
      </c>
      <c r="C182" s="122" t="s">
        <v>2137</v>
      </c>
      <c r="D182" s="122" t="s">
        <v>2112</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1965</v>
      </c>
      <c r="B183" s="122">
        <v>1</v>
      </c>
      <c r="C183" s="122" t="s">
        <v>2137</v>
      </c>
      <c r="D183" s="122" t="s">
        <v>2113</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1965</v>
      </c>
      <c r="B184" s="122">
        <v>1</v>
      </c>
      <c r="C184" s="122" t="s">
        <v>2137</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1965</v>
      </c>
      <c r="B185" s="122">
        <v>1</v>
      </c>
      <c r="C185" s="122" t="s">
        <v>2137</v>
      </c>
      <c r="D185" s="122" t="s">
        <v>2114</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1965</v>
      </c>
      <c r="B186" s="122">
        <v>1</v>
      </c>
      <c r="C186" s="122" t="s">
        <v>2137</v>
      </c>
      <c r="D186" s="122" t="s">
        <v>2115</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1965</v>
      </c>
      <c r="B187" s="122">
        <v>1</v>
      </c>
      <c r="C187" s="122" t="s">
        <v>2137</v>
      </c>
      <c r="D187" s="122" t="s">
        <v>2116</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1965</v>
      </c>
      <c r="B188" s="122">
        <v>1</v>
      </c>
      <c r="C188" s="122" t="s">
        <v>2137</v>
      </c>
      <c r="D188" s="122" t="s">
        <v>2117</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1965</v>
      </c>
      <c r="B189" s="122">
        <v>1</v>
      </c>
      <c r="C189" s="122" t="s">
        <v>2137</v>
      </c>
      <c r="D189" s="122" t="s">
        <v>2118</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1965</v>
      </c>
      <c r="B190" s="122">
        <v>1</v>
      </c>
      <c r="C190" s="122" t="s">
        <v>2137</v>
      </c>
      <c r="D190" s="122" t="s">
        <v>2119</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1965</v>
      </c>
      <c r="B191" s="122">
        <v>1</v>
      </c>
      <c r="C191" s="122" t="s">
        <v>2137</v>
      </c>
      <c r="D191" s="122" t="s">
        <v>2120</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1965</v>
      </c>
      <c r="B192" s="122">
        <v>1</v>
      </c>
      <c r="C192" s="122" t="s">
        <v>2137</v>
      </c>
      <c r="D192" s="122" t="s">
        <v>2121</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1965</v>
      </c>
      <c r="B193" s="122">
        <v>1</v>
      </c>
      <c r="C193" s="122" t="s">
        <v>2137</v>
      </c>
      <c r="D193" s="122" t="s">
        <v>2122</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1965</v>
      </c>
      <c r="B194" s="122">
        <v>1</v>
      </c>
      <c r="C194" s="122" t="s">
        <v>2137</v>
      </c>
      <c r="D194" s="122" t="s">
        <v>2123</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1965</v>
      </c>
      <c r="B195" s="122">
        <v>1</v>
      </c>
      <c r="C195" s="122" t="s">
        <v>2137</v>
      </c>
      <c r="D195" s="122" t="s">
        <v>2124</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1965</v>
      </c>
      <c r="B196" s="122">
        <v>1</v>
      </c>
      <c r="C196" s="122" t="s">
        <v>2137</v>
      </c>
      <c r="D196" s="122" t="s">
        <v>2125</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1965</v>
      </c>
      <c r="B197" s="122">
        <v>1</v>
      </c>
      <c r="C197" s="122" t="s">
        <v>2137</v>
      </c>
      <c r="D197" s="122" t="s">
        <v>2126</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1965</v>
      </c>
      <c r="B198" s="122">
        <v>1</v>
      </c>
      <c r="C198" s="122" t="s">
        <v>2137</v>
      </c>
      <c r="D198" s="122" t="s">
        <v>2127</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1965</v>
      </c>
      <c r="B199" s="122">
        <v>1</v>
      </c>
      <c r="C199" s="122" t="s">
        <v>2137</v>
      </c>
      <c r="D199" s="122" t="s">
        <v>2128</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1965</v>
      </c>
      <c r="B200" s="122">
        <v>1</v>
      </c>
      <c r="C200" s="122" t="s">
        <v>2137</v>
      </c>
      <c r="D200" s="122" t="s">
        <v>2129</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1965</v>
      </c>
      <c r="B201" s="122">
        <v>1</v>
      </c>
      <c r="C201" s="122" t="s">
        <v>2137</v>
      </c>
      <c r="D201" s="122" t="s">
        <v>2130</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1965</v>
      </c>
      <c r="B202" s="122">
        <v>1</v>
      </c>
      <c r="C202" s="122" t="s">
        <v>2137</v>
      </c>
      <c r="D202" s="122" t="s">
        <v>2131</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1965</v>
      </c>
      <c r="B203" s="122">
        <v>1</v>
      </c>
      <c r="C203" s="122" t="s">
        <v>2137</v>
      </c>
      <c r="D203" s="122" t="s">
        <v>2132</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1965</v>
      </c>
      <c r="B204" s="122">
        <v>1</v>
      </c>
      <c r="C204" s="122" t="s">
        <v>2137</v>
      </c>
      <c r="D204" s="122" t="s">
        <v>2133</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1965</v>
      </c>
      <c r="B205" s="122">
        <v>1</v>
      </c>
      <c r="C205" s="122" t="s">
        <v>2137</v>
      </c>
      <c r="D205" s="122" t="s">
        <v>2134</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1966</v>
      </c>
      <c r="B206" s="122">
        <v>1</v>
      </c>
      <c r="C206" s="122" t="s">
        <v>2138</v>
      </c>
      <c r="D206" s="122" t="s">
        <v>2086</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1966</v>
      </c>
      <c r="B207" s="122">
        <v>1</v>
      </c>
      <c r="C207" s="122" t="s">
        <v>2138</v>
      </c>
      <c r="D207" s="122" t="s">
        <v>2087</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1966</v>
      </c>
      <c r="B208" s="122">
        <v>1</v>
      </c>
      <c r="C208" s="122" t="s">
        <v>2138</v>
      </c>
      <c r="D208" s="122" t="s">
        <v>2088</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1966</v>
      </c>
      <c r="B209" s="122">
        <v>1</v>
      </c>
      <c r="C209" s="122" t="s">
        <v>2138</v>
      </c>
      <c r="D209" s="122" t="s">
        <v>2089</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1966</v>
      </c>
      <c r="B210" s="122">
        <v>1</v>
      </c>
      <c r="C210" s="122" t="s">
        <v>2138</v>
      </c>
      <c r="D210" s="122" t="s">
        <v>2090</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1966</v>
      </c>
      <c r="B211" s="122">
        <v>1</v>
      </c>
      <c r="C211" s="122" t="s">
        <v>2138</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1966</v>
      </c>
      <c r="B212" s="122">
        <v>1</v>
      </c>
      <c r="C212" s="122" t="s">
        <v>2138</v>
      </c>
      <c r="D212" s="122" t="s">
        <v>2091</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1966</v>
      </c>
      <c r="B213" s="122">
        <v>1</v>
      </c>
      <c r="C213" s="122" t="s">
        <v>2138</v>
      </c>
      <c r="D213" s="122" t="s">
        <v>2092</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1966</v>
      </c>
      <c r="B214" s="122">
        <v>1</v>
      </c>
      <c r="C214" s="122" t="s">
        <v>2138</v>
      </c>
      <c r="D214" s="122" t="s">
        <v>2093</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1966</v>
      </c>
      <c r="B215" s="122">
        <v>1</v>
      </c>
      <c r="C215" s="122" t="s">
        <v>2138</v>
      </c>
      <c r="D215" s="122" t="s">
        <v>2094</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1966</v>
      </c>
      <c r="B216" s="122">
        <v>1</v>
      </c>
      <c r="C216" s="122" t="s">
        <v>2138</v>
      </c>
      <c r="D216" s="122" t="s">
        <v>2095</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1966</v>
      </c>
      <c r="B217" s="122">
        <v>1</v>
      </c>
      <c r="C217" s="122" t="s">
        <v>2138</v>
      </c>
      <c r="D217" s="122" t="s">
        <v>2096</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1966</v>
      </c>
      <c r="B218" s="122">
        <v>1</v>
      </c>
      <c r="C218" s="122" t="s">
        <v>2138</v>
      </c>
      <c r="D218" s="122" t="s">
        <v>2097</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1966</v>
      </c>
      <c r="B219" s="122">
        <v>1</v>
      </c>
      <c r="C219" s="122" t="s">
        <v>2138</v>
      </c>
      <c r="D219" s="122" t="s">
        <v>2098</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1966</v>
      </c>
      <c r="B220" s="122">
        <v>1</v>
      </c>
      <c r="C220" s="122" t="s">
        <v>2138</v>
      </c>
      <c r="D220" s="122" t="s">
        <v>2099</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1966</v>
      </c>
      <c r="B221" s="122">
        <v>1</v>
      </c>
      <c r="C221" s="122" t="s">
        <v>2138</v>
      </c>
      <c r="D221" s="122" t="s">
        <v>2100</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1966</v>
      </c>
      <c r="B222" s="122">
        <v>1</v>
      </c>
      <c r="C222" s="122" t="s">
        <v>2138</v>
      </c>
      <c r="D222" s="122" t="s">
        <v>2101</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1966</v>
      </c>
      <c r="B223" s="122">
        <v>1</v>
      </c>
      <c r="C223" s="122" t="s">
        <v>2138</v>
      </c>
      <c r="D223" s="122" t="s">
        <v>2102</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1966</v>
      </c>
      <c r="B224" s="122">
        <v>1</v>
      </c>
      <c r="C224" s="122" t="s">
        <v>2138</v>
      </c>
      <c r="D224" s="122" t="s">
        <v>2103</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1966</v>
      </c>
      <c r="B225" s="122">
        <v>1</v>
      </c>
      <c r="C225" s="122" t="s">
        <v>2138</v>
      </c>
      <c r="D225" s="122" t="s">
        <v>2104</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1966</v>
      </c>
      <c r="B226" s="122">
        <v>1</v>
      </c>
      <c r="C226" s="122" t="s">
        <v>2138</v>
      </c>
      <c r="D226" s="122" t="s">
        <v>2105</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1966</v>
      </c>
      <c r="B227" s="122">
        <v>1</v>
      </c>
      <c r="C227" s="122" t="s">
        <v>2138</v>
      </c>
      <c r="D227" s="122" t="s">
        <v>2106</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1966</v>
      </c>
      <c r="B228" s="122">
        <v>1</v>
      </c>
      <c r="C228" s="122" t="s">
        <v>2138</v>
      </c>
      <c r="D228" s="122" t="s">
        <v>2107</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1966</v>
      </c>
      <c r="B229" s="122">
        <v>1</v>
      </c>
      <c r="C229" s="122" t="s">
        <v>2138</v>
      </c>
      <c r="D229" s="122" t="s">
        <v>2108</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1966</v>
      </c>
      <c r="B230" s="122">
        <v>1</v>
      </c>
      <c r="C230" s="122" t="s">
        <v>2138</v>
      </c>
      <c r="D230" s="122" t="s">
        <v>2109</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1966</v>
      </c>
      <c r="B231" s="122">
        <v>1</v>
      </c>
      <c r="C231" s="122" t="s">
        <v>2138</v>
      </c>
      <c r="D231" s="122" t="s">
        <v>2110</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1966</v>
      </c>
      <c r="B232" s="122">
        <v>1</v>
      </c>
      <c r="C232" s="122" t="s">
        <v>2138</v>
      </c>
      <c r="D232" s="122" t="s">
        <v>2111</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1966</v>
      </c>
      <c r="B233" s="122">
        <v>1</v>
      </c>
      <c r="C233" s="122" t="s">
        <v>2138</v>
      </c>
      <c r="D233" s="122" t="s">
        <v>2112</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1966</v>
      </c>
      <c r="B234" s="122">
        <v>1</v>
      </c>
      <c r="C234" s="122" t="s">
        <v>2138</v>
      </c>
      <c r="D234" s="122" t="s">
        <v>2113</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1966</v>
      </c>
      <c r="B235" s="122">
        <v>1</v>
      </c>
      <c r="C235" s="122" t="s">
        <v>2138</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1966</v>
      </c>
      <c r="B236" s="122">
        <v>1</v>
      </c>
      <c r="C236" s="122" t="s">
        <v>2138</v>
      </c>
      <c r="D236" s="122" t="s">
        <v>2114</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1966</v>
      </c>
      <c r="B237" s="122">
        <v>1</v>
      </c>
      <c r="C237" s="122" t="s">
        <v>2138</v>
      </c>
      <c r="D237" s="122" t="s">
        <v>2115</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1966</v>
      </c>
      <c r="B238" s="122">
        <v>1</v>
      </c>
      <c r="C238" s="122" t="s">
        <v>2138</v>
      </c>
      <c r="D238" s="122" t="s">
        <v>2116</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1966</v>
      </c>
      <c r="B239" s="122">
        <v>1</v>
      </c>
      <c r="C239" s="122" t="s">
        <v>2138</v>
      </c>
      <c r="D239" s="122" t="s">
        <v>2117</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1966</v>
      </c>
      <c r="B240" s="122">
        <v>1</v>
      </c>
      <c r="C240" s="122" t="s">
        <v>2138</v>
      </c>
      <c r="D240" s="122" t="s">
        <v>2118</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1966</v>
      </c>
      <c r="B241" s="122">
        <v>1</v>
      </c>
      <c r="C241" s="122" t="s">
        <v>2138</v>
      </c>
      <c r="D241" s="122" t="s">
        <v>2119</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1966</v>
      </c>
      <c r="B242" s="122">
        <v>1</v>
      </c>
      <c r="C242" s="122" t="s">
        <v>2138</v>
      </c>
      <c r="D242" s="122" t="s">
        <v>2120</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1966</v>
      </c>
      <c r="B243" s="122">
        <v>1</v>
      </c>
      <c r="C243" s="122" t="s">
        <v>2138</v>
      </c>
      <c r="D243" s="122" t="s">
        <v>2121</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1966</v>
      </c>
      <c r="B244" s="122">
        <v>1</v>
      </c>
      <c r="C244" s="122" t="s">
        <v>2138</v>
      </c>
      <c r="D244" s="122" t="s">
        <v>2122</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1966</v>
      </c>
      <c r="B245" s="122">
        <v>1</v>
      </c>
      <c r="C245" s="122" t="s">
        <v>2138</v>
      </c>
      <c r="D245" s="122" t="s">
        <v>2123</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1966</v>
      </c>
      <c r="B246" s="122">
        <v>1</v>
      </c>
      <c r="C246" s="122" t="s">
        <v>2138</v>
      </c>
      <c r="D246" s="122" t="s">
        <v>2124</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1966</v>
      </c>
      <c r="B247" s="122">
        <v>1</v>
      </c>
      <c r="C247" s="122" t="s">
        <v>2138</v>
      </c>
      <c r="D247" s="122" t="s">
        <v>2125</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1966</v>
      </c>
      <c r="B248" s="122">
        <v>1</v>
      </c>
      <c r="C248" s="122" t="s">
        <v>2138</v>
      </c>
      <c r="D248" s="122" t="s">
        <v>2126</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1966</v>
      </c>
      <c r="B249" s="122">
        <v>1</v>
      </c>
      <c r="C249" s="122" t="s">
        <v>2138</v>
      </c>
      <c r="D249" s="122" t="s">
        <v>2127</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1966</v>
      </c>
      <c r="B250" s="122">
        <v>1</v>
      </c>
      <c r="C250" s="122" t="s">
        <v>2138</v>
      </c>
      <c r="D250" s="122" t="s">
        <v>2128</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1966</v>
      </c>
      <c r="B251" s="122">
        <v>1</v>
      </c>
      <c r="C251" s="122" t="s">
        <v>2138</v>
      </c>
      <c r="D251" s="122" t="s">
        <v>2129</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1966</v>
      </c>
      <c r="B252" s="122">
        <v>1</v>
      </c>
      <c r="C252" s="122" t="s">
        <v>2138</v>
      </c>
      <c r="D252" s="122" t="s">
        <v>2130</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1966</v>
      </c>
      <c r="B253" s="122">
        <v>1</v>
      </c>
      <c r="C253" s="122" t="s">
        <v>2138</v>
      </c>
      <c r="D253" s="122" t="s">
        <v>2131</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1966</v>
      </c>
      <c r="B254" s="122">
        <v>1</v>
      </c>
      <c r="C254" s="122" t="s">
        <v>2138</v>
      </c>
      <c r="D254" s="122" t="s">
        <v>2132</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1966</v>
      </c>
      <c r="B255" s="122">
        <v>1</v>
      </c>
      <c r="C255" s="122" t="s">
        <v>2138</v>
      </c>
      <c r="D255" s="122" t="s">
        <v>2133</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1966</v>
      </c>
      <c r="B256" s="122">
        <v>1</v>
      </c>
      <c r="C256" s="122" t="s">
        <v>2138</v>
      </c>
      <c r="D256" s="122" t="s">
        <v>2134</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2139</v>
      </c>
      <c r="B257" s="122">
        <v>1</v>
      </c>
      <c r="C257" s="122" t="s">
        <v>2140</v>
      </c>
      <c r="D257" s="122" t="s">
        <v>2141</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2139</v>
      </c>
      <c r="B258" s="122">
        <v>1</v>
      </c>
      <c r="C258" s="122" t="s">
        <v>2140</v>
      </c>
      <c r="D258" s="122" t="s">
        <v>2142</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2139</v>
      </c>
      <c r="B259" s="122">
        <v>1</v>
      </c>
      <c r="C259" s="122" t="s">
        <v>2140</v>
      </c>
      <c r="D259" s="122" t="s">
        <v>2143</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2139</v>
      </c>
      <c r="B260" s="122">
        <v>1</v>
      </c>
      <c r="C260" s="122" t="s">
        <v>2140</v>
      </c>
      <c r="D260" s="122" t="s">
        <v>2144</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2139</v>
      </c>
      <c r="B261" s="122">
        <v>1</v>
      </c>
      <c r="C261" s="122" t="s">
        <v>2140</v>
      </c>
      <c r="D261" s="122" t="s">
        <v>2145</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2139</v>
      </c>
      <c r="B262" s="122">
        <v>1</v>
      </c>
      <c r="C262" s="122" t="s">
        <v>2140</v>
      </c>
      <c r="D262" s="122" t="s">
        <v>2146</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1967</v>
      </c>
      <c r="B263" s="122">
        <v>1</v>
      </c>
      <c r="C263" s="122" t="s">
        <v>2147</v>
      </c>
      <c r="D263" s="122" t="s">
        <v>2086</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1967</v>
      </c>
      <c r="B264" s="122">
        <v>1</v>
      </c>
      <c r="C264" s="122" t="s">
        <v>2147</v>
      </c>
      <c r="D264" s="122" t="s">
        <v>2087</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1967</v>
      </c>
      <c r="B265" s="122">
        <v>1</v>
      </c>
      <c r="C265" s="122" t="s">
        <v>2147</v>
      </c>
      <c r="D265" s="122" t="s">
        <v>2088</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1967</v>
      </c>
      <c r="B266" s="122">
        <v>1</v>
      </c>
      <c r="C266" s="122" t="s">
        <v>2147</v>
      </c>
      <c r="D266" s="122" t="s">
        <v>2141</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1967</v>
      </c>
      <c r="B267" s="122">
        <v>1</v>
      </c>
      <c r="C267" s="122" t="s">
        <v>2147</v>
      </c>
      <c r="D267" s="122" t="s">
        <v>2089</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1967</v>
      </c>
      <c r="B268" s="122">
        <v>1</v>
      </c>
      <c r="C268" s="122" t="s">
        <v>2147</v>
      </c>
      <c r="D268" s="122" t="s">
        <v>2090</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1967</v>
      </c>
      <c r="B269" s="122">
        <v>1</v>
      </c>
      <c r="C269" s="122" t="s">
        <v>2147</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1967</v>
      </c>
      <c r="B270" s="122">
        <v>1</v>
      </c>
      <c r="C270" s="122" t="s">
        <v>2147</v>
      </c>
      <c r="D270" s="122" t="s">
        <v>2091</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1967</v>
      </c>
      <c r="B271" s="122">
        <v>1</v>
      </c>
      <c r="C271" s="122" t="s">
        <v>2147</v>
      </c>
      <c r="D271" s="122" t="s">
        <v>2092</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1967</v>
      </c>
      <c r="B272" s="122">
        <v>1</v>
      </c>
      <c r="C272" s="122" t="s">
        <v>2147</v>
      </c>
      <c r="D272" s="122" t="s">
        <v>2093</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1967</v>
      </c>
      <c r="B273" s="122">
        <v>1</v>
      </c>
      <c r="C273" s="122" t="s">
        <v>2147</v>
      </c>
      <c r="D273" s="122" t="s">
        <v>2094</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1967</v>
      </c>
      <c r="B274" s="122">
        <v>1</v>
      </c>
      <c r="C274" s="122" t="s">
        <v>2147</v>
      </c>
      <c r="D274" s="122" t="s">
        <v>2095</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1967</v>
      </c>
      <c r="B275" s="122">
        <v>1</v>
      </c>
      <c r="C275" s="122" t="s">
        <v>2147</v>
      </c>
      <c r="D275" s="122" t="s">
        <v>2142</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1967</v>
      </c>
      <c r="B276" s="122">
        <v>1</v>
      </c>
      <c r="C276" s="122" t="s">
        <v>2147</v>
      </c>
      <c r="D276" s="122" t="s">
        <v>2096</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1967</v>
      </c>
      <c r="B277" s="122">
        <v>1</v>
      </c>
      <c r="C277" s="122" t="s">
        <v>2147</v>
      </c>
      <c r="D277" s="122" t="s">
        <v>2097</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1967</v>
      </c>
      <c r="B278" s="122">
        <v>1</v>
      </c>
      <c r="C278" s="122" t="s">
        <v>2147</v>
      </c>
      <c r="D278" s="122" t="s">
        <v>2098</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1967</v>
      </c>
      <c r="B279" s="122">
        <v>1</v>
      </c>
      <c r="C279" s="122" t="s">
        <v>2147</v>
      </c>
      <c r="D279" s="122" t="s">
        <v>2099</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1967</v>
      </c>
      <c r="B280" s="122">
        <v>1</v>
      </c>
      <c r="C280" s="122" t="s">
        <v>2147</v>
      </c>
      <c r="D280" s="122" t="s">
        <v>2100</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1967</v>
      </c>
      <c r="B281" s="122">
        <v>1</v>
      </c>
      <c r="C281" s="122" t="s">
        <v>2147</v>
      </c>
      <c r="D281" s="122" t="s">
        <v>2101</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1967</v>
      </c>
      <c r="B282" s="122">
        <v>1</v>
      </c>
      <c r="C282" s="122" t="s">
        <v>2147</v>
      </c>
      <c r="D282" s="122" t="s">
        <v>2102</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1967</v>
      </c>
      <c r="B283" s="122">
        <v>1</v>
      </c>
      <c r="C283" s="122" t="s">
        <v>2147</v>
      </c>
      <c r="D283" s="122" t="s">
        <v>2103</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1967</v>
      </c>
      <c r="B284" s="122">
        <v>1</v>
      </c>
      <c r="C284" s="122" t="s">
        <v>2147</v>
      </c>
      <c r="D284" s="122" t="s">
        <v>2104</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1967</v>
      </c>
      <c r="B285" s="122">
        <v>1</v>
      </c>
      <c r="C285" s="122" t="s">
        <v>2147</v>
      </c>
      <c r="D285" s="122" t="s">
        <v>2105</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1967</v>
      </c>
      <c r="B286" s="122">
        <v>1</v>
      </c>
      <c r="C286" s="122" t="s">
        <v>2147</v>
      </c>
      <c r="D286" s="122" t="s">
        <v>2106</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1967</v>
      </c>
      <c r="B287" s="122">
        <v>1</v>
      </c>
      <c r="C287" s="122" t="s">
        <v>2147</v>
      </c>
      <c r="D287" s="122" t="s">
        <v>2107</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1967</v>
      </c>
      <c r="B288" s="122">
        <v>1</v>
      </c>
      <c r="C288" s="122" t="s">
        <v>2147</v>
      </c>
      <c r="D288" s="122" t="s">
        <v>2108</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1967</v>
      </c>
      <c r="B289" s="122">
        <v>1</v>
      </c>
      <c r="C289" s="122" t="s">
        <v>2147</v>
      </c>
      <c r="D289" s="122" t="s">
        <v>2109</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1967</v>
      </c>
      <c r="B290" s="122">
        <v>1</v>
      </c>
      <c r="C290" s="122" t="s">
        <v>2147</v>
      </c>
      <c r="D290" s="122" t="s">
        <v>2143</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1967</v>
      </c>
      <c r="B291" s="122">
        <v>1</v>
      </c>
      <c r="C291" s="122" t="s">
        <v>2147</v>
      </c>
      <c r="D291" s="122" t="s">
        <v>2110</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1967</v>
      </c>
      <c r="B292" s="122">
        <v>1</v>
      </c>
      <c r="C292" s="122" t="s">
        <v>2147</v>
      </c>
      <c r="D292" s="122" t="s">
        <v>2111</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1967</v>
      </c>
      <c r="B293" s="122">
        <v>1</v>
      </c>
      <c r="C293" s="122" t="s">
        <v>2147</v>
      </c>
      <c r="D293" s="122" t="s">
        <v>2112</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1967</v>
      </c>
      <c r="B294" s="122">
        <v>1</v>
      </c>
      <c r="C294" s="122" t="s">
        <v>2147</v>
      </c>
      <c r="D294" s="122" t="s">
        <v>2113</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1967</v>
      </c>
      <c r="B295" s="122">
        <v>1</v>
      </c>
      <c r="C295" s="122" t="s">
        <v>2147</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1967</v>
      </c>
      <c r="B296" s="122">
        <v>1</v>
      </c>
      <c r="C296" s="122" t="s">
        <v>2147</v>
      </c>
      <c r="D296" s="122" t="s">
        <v>2114</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1967</v>
      </c>
      <c r="B297" s="122">
        <v>1</v>
      </c>
      <c r="C297" s="122" t="s">
        <v>2147</v>
      </c>
      <c r="D297" s="122" t="s">
        <v>2115</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1967</v>
      </c>
      <c r="B298" s="122">
        <v>1</v>
      </c>
      <c r="C298" s="122" t="s">
        <v>2147</v>
      </c>
      <c r="D298" s="122" t="s">
        <v>2116</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1967</v>
      </c>
      <c r="B299" s="122">
        <v>1</v>
      </c>
      <c r="C299" s="122" t="s">
        <v>2147</v>
      </c>
      <c r="D299" s="122" t="s">
        <v>2117</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1967</v>
      </c>
      <c r="B300" s="122">
        <v>1</v>
      </c>
      <c r="C300" s="122" t="s">
        <v>2147</v>
      </c>
      <c r="D300" s="122" t="s">
        <v>2118</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1967</v>
      </c>
      <c r="B301" s="122">
        <v>1</v>
      </c>
      <c r="C301" s="122" t="s">
        <v>2147</v>
      </c>
      <c r="D301" s="122" t="s">
        <v>2119</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1967</v>
      </c>
      <c r="B302" s="122">
        <v>1</v>
      </c>
      <c r="C302" s="122" t="s">
        <v>2147</v>
      </c>
      <c r="D302" s="122" t="s">
        <v>2120</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1967</v>
      </c>
      <c r="B303" s="122">
        <v>1</v>
      </c>
      <c r="C303" s="122" t="s">
        <v>2147</v>
      </c>
      <c r="D303" s="122" t="s">
        <v>2121</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1967</v>
      </c>
      <c r="B304" s="122">
        <v>1</v>
      </c>
      <c r="C304" s="122" t="s">
        <v>2147</v>
      </c>
      <c r="D304" s="122" t="s">
        <v>2122</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1967</v>
      </c>
      <c r="B305" s="122">
        <v>1</v>
      </c>
      <c r="C305" s="122" t="s">
        <v>2147</v>
      </c>
      <c r="D305" s="122" t="s">
        <v>2144</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1967</v>
      </c>
      <c r="B306" s="122">
        <v>1</v>
      </c>
      <c r="C306" s="122" t="s">
        <v>2147</v>
      </c>
      <c r="D306" s="122" t="s">
        <v>2123</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1967</v>
      </c>
      <c r="B307" s="122">
        <v>1</v>
      </c>
      <c r="C307" s="122" t="s">
        <v>2147</v>
      </c>
      <c r="D307" s="122" t="s">
        <v>2124</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1967</v>
      </c>
      <c r="B308" s="122">
        <v>1</v>
      </c>
      <c r="C308" s="122" t="s">
        <v>2147</v>
      </c>
      <c r="D308" s="122" t="s">
        <v>2125</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1967</v>
      </c>
      <c r="B309" s="122">
        <v>1</v>
      </c>
      <c r="C309" s="122" t="s">
        <v>2147</v>
      </c>
      <c r="D309" s="122" t="s">
        <v>2126</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1967</v>
      </c>
      <c r="B310" s="122">
        <v>1</v>
      </c>
      <c r="C310" s="122" t="s">
        <v>2147</v>
      </c>
      <c r="D310" s="122" t="s">
        <v>2127</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1967</v>
      </c>
      <c r="B311" s="122">
        <v>1</v>
      </c>
      <c r="C311" s="122" t="s">
        <v>2147</v>
      </c>
      <c r="D311" s="122" t="s">
        <v>2145</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1967</v>
      </c>
      <c r="B312" s="122">
        <v>1</v>
      </c>
      <c r="C312" s="122" t="s">
        <v>2147</v>
      </c>
      <c r="D312" s="122" t="s">
        <v>2128</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1967</v>
      </c>
      <c r="B313" s="122">
        <v>1</v>
      </c>
      <c r="C313" s="122" t="s">
        <v>2147</v>
      </c>
      <c r="D313" s="122" t="s">
        <v>2129</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1967</v>
      </c>
      <c r="B314" s="122">
        <v>1</v>
      </c>
      <c r="C314" s="122" t="s">
        <v>2147</v>
      </c>
      <c r="D314" s="122" t="s">
        <v>2146</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1967</v>
      </c>
      <c r="B315" s="122">
        <v>1</v>
      </c>
      <c r="C315" s="122" t="s">
        <v>2147</v>
      </c>
      <c r="D315" s="122" t="s">
        <v>2130</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1967</v>
      </c>
      <c r="B316" s="122">
        <v>1</v>
      </c>
      <c r="C316" s="122" t="s">
        <v>2147</v>
      </c>
      <c r="D316" s="122" t="s">
        <v>2131</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1967</v>
      </c>
      <c r="B317" s="122">
        <v>1</v>
      </c>
      <c r="C317" s="122" t="s">
        <v>2147</v>
      </c>
      <c r="D317" s="122" t="s">
        <v>2132</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1967</v>
      </c>
      <c r="B318" s="122">
        <v>1</v>
      </c>
      <c r="C318" s="122" t="s">
        <v>2147</v>
      </c>
      <c r="D318" s="122" t="s">
        <v>2133</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1967</v>
      </c>
      <c r="B319" s="122">
        <v>1</v>
      </c>
      <c r="C319" s="122" t="s">
        <v>2147</v>
      </c>
      <c r="D319" s="122" t="s">
        <v>2134</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1978</v>
      </c>
      <c r="B320" s="122">
        <v>1</v>
      </c>
      <c r="C320" s="122" t="s">
        <v>2148</v>
      </c>
      <c r="D320" s="122" t="s">
        <v>2086</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1978</v>
      </c>
      <c r="B321" s="122">
        <v>1</v>
      </c>
      <c r="C321" s="122" t="s">
        <v>2148</v>
      </c>
      <c r="D321" s="122" t="s">
        <v>2087</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1978</v>
      </c>
      <c r="B322" s="122">
        <v>1</v>
      </c>
      <c r="C322" s="122" t="s">
        <v>2148</v>
      </c>
      <c r="D322" s="122" t="s">
        <v>2088</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1978</v>
      </c>
      <c r="B323" s="122">
        <v>1</v>
      </c>
      <c r="C323" s="122" t="s">
        <v>2148</v>
      </c>
      <c r="D323" s="122" t="s">
        <v>2141</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1978</v>
      </c>
      <c r="B324" s="122">
        <v>1</v>
      </c>
      <c r="C324" s="122" t="s">
        <v>2148</v>
      </c>
      <c r="D324" s="122" t="s">
        <v>2089</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1978</v>
      </c>
      <c r="B325" s="122">
        <v>1</v>
      </c>
      <c r="C325" s="122" t="s">
        <v>2148</v>
      </c>
      <c r="D325" s="122" t="s">
        <v>2090</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1978</v>
      </c>
      <c r="B326" s="122">
        <v>1</v>
      </c>
      <c r="C326" s="122" t="s">
        <v>2148</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1978</v>
      </c>
      <c r="B327" s="122">
        <v>1</v>
      </c>
      <c r="C327" s="122" t="s">
        <v>2148</v>
      </c>
      <c r="D327" s="122" t="s">
        <v>2091</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1978</v>
      </c>
      <c r="B328" s="122">
        <v>1</v>
      </c>
      <c r="C328" s="122" t="s">
        <v>2148</v>
      </c>
      <c r="D328" s="122" t="s">
        <v>2092</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1978</v>
      </c>
      <c r="B329" s="122">
        <v>1</v>
      </c>
      <c r="C329" s="122" t="s">
        <v>2148</v>
      </c>
      <c r="D329" s="122" t="s">
        <v>2093</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1978</v>
      </c>
      <c r="B330" s="122">
        <v>1</v>
      </c>
      <c r="C330" s="122" t="s">
        <v>2148</v>
      </c>
      <c r="D330" s="122" t="s">
        <v>2094</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1978</v>
      </c>
      <c r="B331" s="122">
        <v>1</v>
      </c>
      <c r="C331" s="122" t="s">
        <v>2148</v>
      </c>
      <c r="D331" s="122" t="s">
        <v>2095</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1978</v>
      </c>
      <c r="B332" s="122">
        <v>1</v>
      </c>
      <c r="C332" s="122" t="s">
        <v>2148</v>
      </c>
      <c r="D332" s="122" t="s">
        <v>2142</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1978</v>
      </c>
      <c r="B333" s="122">
        <v>1</v>
      </c>
      <c r="C333" s="122" t="s">
        <v>2148</v>
      </c>
      <c r="D333" s="122" t="s">
        <v>2096</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1978</v>
      </c>
      <c r="B334" s="122">
        <v>1</v>
      </c>
      <c r="C334" s="122" t="s">
        <v>2148</v>
      </c>
      <c r="D334" s="122" t="s">
        <v>2097</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1978</v>
      </c>
      <c r="B335" s="122">
        <v>1</v>
      </c>
      <c r="C335" s="122" t="s">
        <v>2148</v>
      </c>
      <c r="D335" s="122" t="s">
        <v>2098</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1978</v>
      </c>
      <c r="B336" s="122">
        <v>1</v>
      </c>
      <c r="C336" s="122" t="s">
        <v>2148</v>
      </c>
      <c r="D336" s="122" t="s">
        <v>2099</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1978</v>
      </c>
      <c r="B337" s="122">
        <v>1</v>
      </c>
      <c r="C337" s="122" t="s">
        <v>2148</v>
      </c>
      <c r="D337" s="122" t="s">
        <v>2100</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1978</v>
      </c>
      <c r="B338" s="122">
        <v>1</v>
      </c>
      <c r="C338" s="122" t="s">
        <v>2148</v>
      </c>
      <c r="D338" s="122" t="s">
        <v>2101</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1978</v>
      </c>
      <c r="B339" s="122">
        <v>1</v>
      </c>
      <c r="C339" s="122" t="s">
        <v>2148</v>
      </c>
      <c r="D339" s="122" t="s">
        <v>2102</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1978</v>
      </c>
      <c r="B340" s="122">
        <v>1</v>
      </c>
      <c r="C340" s="122" t="s">
        <v>2148</v>
      </c>
      <c r="D340" s="122" t="s">
        <v>2103</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1978</v>
      </c>
      <c r="B341" s="122">
        <v>1</v>
      </c>
      <c r="C341" s="122" t="s">
        <v>2148</v>
      </c>
      <c r="D341" s="122" t="s">
        <v>2104</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1978</v>
      </c>
      <c r="B342" s="122">
        <v>1</v>
      </c>
      <c r="C342" s="122" t="s">
        <v>2148</v>
      </c>
      <c r="D342" s="122" t="s">
        <v>2105</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1978</v>
      </c>
      <c r="B343" s="122">
        <v>1</v>
      </c>
      <c r="C343" s="122" t="s">
        <v>2148</v>
      </c>
      <c r="D343" s="122" t="s">
        <v>2106</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1978</v>
      </c>
      <c r="B344" s="122">
        <v>1</v>
      </c>
      <c r="C344" s="122" t="s">
        <v>2148</v>
      </c>
      <c r="D344" s="122" t="s">
        <v>2107</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1978</v>
      </c>
      <c r="B345" s="122">
        <v>1</v>
      </c>
      <c r="C345" s="122" t="s">
        <v>2148</v>
      </c>
      <c r="D345" s="122" t="s">
        <v>2108</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1978</v>
      </c>
      <c r="B346" s="122">
        <v>1</v>
      </c>
      <c r="C346" s="122" t="s">
        <v>2148</v>
      </c>
      <c r="D346" s="122" t="s">
        <v>2109</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1978</v>
      </c>
      <c r="B347" s="122">
        <v>1</v>
      </c>
      <c r="C347" s="122" t="s">
        <v>2148</v>
      </c>
      <c r="D347" s="122" t="s">
        <v>2143</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1978</v>
      </c>
      <c r="B348" s="122">
        <v>1</v>
      </c>
      <c r="C348" s="122" t="s">
        <v>2148</v>
      </c>
      <c r="D348" s="122" t="s">
        <v>2110</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1978</v>
      </c>
      <c r="B349" s="122">
        <v>1</v>
      </c>
      <c r="C349" s="122" t="s">
        <v>2148</v>
      </c>
      <c r="D349" s="122" t="s">
        <v>2111</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1978</v>
      </c>
      <c r="B350" s="122">
        <v>1</v>
      </c>
      <c r="C350" s="122" t="s">
        <v>2148</v>
      </c>
      <c r="D350" s="122" t="s">
        <v>2112</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1978</v>
      </c>
      <c r="B351" s="122">
        <v>1</v>
      </c>
      <c r="C351" s="122" t="s">
        <v>2148</v>
      </c>
      <c r="D351" s="122" t="s">
        <v>2113</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1978</v>
      </c>
      <c r="B352" s="122">
        <v>1</v>
      </c>
      <c r="C352" s="122" t="s">
        <v>2148</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1978</v>
      </c>
      <c r="B353" s="122">
        <v>1</v>
      </c>
      <c r="C353" s="122" t="s">
        <v>2148</v>
      </c>
      <c r="D353" s="122" t="s">
        <v>2114</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1978</v>
      </c>
      <c r="B354" s="122">
        <v>1</v>
      </c>
      <c r="C354" s="122" t="s">
        <v>2148</v>
      </c>
      <c r="D354" s="122" t="s">
        <v>2115</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1978</v>
      </c>
      <c r="B355" s="122">
        <v>1</v>
      </c>
      <c r="C355" s="122" t="s">
        <v>2148</v>
      </c>
      <c r="D355" s="122" t="s">
        <v>2116</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1978</v>
      </c>
      <c r="B356" s="122">
        <v>1</v>
      </c>
      <c r="C356" s="122" t="s">
        <v>2148</v>
      </c>
      <c r="D356" s="122" t="s">
        <v>2117</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1978</v>
      </c>
      <c r="B357" s="122">
        <v>1</v>
      </c>
      <c r="C357" s="122" t="s">
        <v>2148</v>
      </c>
      <c r="D357" s="122" t="s">
        <v>2118</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1978</v>
      </c>
      <c r="B358" s="122">
        <v>1</v>
      </c>
      <c r="C358" s="122" t="s">
        <v>2148</v>
      </c>
      <c r="D358" s="122" t="s">
        <v>2119</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1978</v>
      </c>
      <c r="B359" s="122">
        <v>1</v>
      </c>
      <c r="C359" s="122" t="s">
        <v>2148</v>
      </c>
      <c r="D359" s="122" t="s">
        <v>2120</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1978</v>
      </c>
      <c r="B360" s="122">
        <v>1</v>
      </c>
      <c r="C360" s="122" t="s">
        <v>2148</v>
      </c>
      <c r="D360" s="122" t="s">
        <v>2121</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1978</v>
      </c>
      <c r="B361" s="122">
        <v>1</v>
      </c>
      <c r="C361" s="122" t="s">
        <v>2148</v>
      </c>
      <c r="D361" s="122" t="s">
        <v>2122</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1978</v>
      </c>
      <c r="B362" s="122">
        <v>1</v>
      </c>
      <c r="C362" s="122" t="s">
        <v>2148</v>
      </c>
      <c r="D362" s="122" t="s">
        <v>2144</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1978</v>
      </c>
      <c r="B363" s="122">
        <v>1</v>
      </c>
      <c r="C363" s="122" t="s">
        <v>2148</v>
      </c>
      <c r="D363" s="122" t="s">
        <v>2123</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1978</v>
      </c>
      <c r="B364" s="122">
        <v>1</v>
      </c>
      <c r="C364" s="122" t="s">
        <v>2148</v>
      </c>
      <c r="D364" s="122" t="s">
        <v>2124</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1978</v>
      </c>
      <c r="B365" s="122">
        <v>1</v>
      </c>
      <c r="C365" s="122" t="s">
        <v>2148</v>
      </c>
      <c r="D365" s="122" t="s">
        <v>2125</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1978</v>
      </c>
      <c r="B366" s="122">
        <v>1</v>
      </c>
      <c r="C366" s="122" t="s">
        <v>2148</v>
      </c>
      <c r="D366" s="122" t="s">
        <v>2126</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1978</v>
      </c>
      <c r="B367" s="122">
        <v>1</v>
      </c>
      <c r="C367" s="122" t="s">
        <v>2148</v>
      </c>
      <c r="D367" s="122" t="s">
        <v>2127</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1978</v>
      </c>
      <c r="B368" s="122">
        <v>1</v>
      </c>
      <c r="C368" s="122" t="s">
        <v>2148</v>
      </c>
      <c r="D368" s="122" t="s">
        <v>2145</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1978</v>
      </c>
      <c r="B369" s="122">
        <v>1</v>
      </c>
      <c r="C369" s="122" t="s">
        <v>2148</v>
      </c>
      <c r="D369" s="122" t="s">
        <v>2128</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1978</v>
      </c>
      <c r="B370" s="122">
        <v>1</v>
      </c>
      <c r="C370" s="122" t="s">
        <v>2148</v>
      </c>
      <c r="D370" s="122" t="s">
        <v>2129</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1978</v>
      </c>
      <c r="B371" s="122">
        <v>1</v>
      </c>
      <c r="C371" s="122" t="s">
        <v>2148</v>
      </c>
      <c r="D371" s="122" t="s">
        <v>2146</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1978</v>
      </c>
      <c r="B372" s="122">
        <v>1</v>
      </c>
      <c r="C372" s="122" t="s">
        <v>2148</v>
      </c>
      <c r="D372" s="122" t="s">
        <v>2130</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1978</v>
      </c>
      <c r="B373" s="122">
        <v>1</v>
      </c>
      <c r="C373" s="122" t="s">
        <v>2148</v>
      </c>
      <c r="D373" s="122" t="s">
        <v>2131</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1978</v>
      </c>
      <c r="B374" s="122">
        <v>1</v>
      </c>
      <c r="C374" s="122" t="s">
        <v>2148</v>
      </c>
      <c r="D374" s="122" t="s">
        <v>2132</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1978</v>
      </c>
      <c r="B375" s="122">
        <v>1</v>
      </c>
      <c r="C375" s="122" t="s">
        <v>2148</v>
      </c>
      <c r="D375" s="122" t="s">
        <v>2133</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1978</v>
      </c>
      <c r="B376" s="122">
        <v>1</v>
      </c>
      <c r="C376" s="122" t="s">
        <v>2148</v>
      </c>
      <c r="D376" s="122" t="s">
        <v>2134</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1969</v>
      </c>
      <c r="B377" s="122">
        <v>1</v>
      </c>
      <c r="C377" s="122" t="s">
        <v>2149</v>
      </c>
      <c r="D377" s="122" t="s">
        <v>2086</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1969</v>
      </c>
      <c r="B378" s="122">
        <v>1</v>
      </c>
      <c r="C378" s="122" t="s">
        <v>2149</v>
      </c>
      <c r="D378" s="122" t="s">
        <v>2087</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1969</v>
      </c>
      <c r="B379" s="122">
        <v>1</v>
      </c>
      <c r="C379" s="122" t="s">
        <v>2149</v>
      </c>
      <c r="D379" s="122" t="s">
        <v>2088</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1969</v>
      </c>
      <c r="B380" s="122">
        <v>1</v>
      </c>
      <c r="C380" s="122" t="s">
        <v>2149</v>
      </c>
      <c r="D380" s="122" t="s">
        <v>2141</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1969</v>
      </c>
      <c r="B381" s="122">
        <v>1</v>
      </c>
      <c r="C381" s="122" t="s">
        <v>2149</v>
      </c>
      <c r="D381" s="122" t="s">
        <v>2089</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1969</v>
      </c>
      <c r="B382" s="122">
        <v>1</v>
      </c>
      <c r="C382" s="122" t="s">
        <v>2149</v>
      </c>
      <c r="D382" s="122" t="s">
        <v>2090</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1969</v>
      </c>
      <c r="B383" s="122">
        <v>1</v>
      </c>
      <c r="C383" s="122" t="s">
        <v>2149</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1969</v>
      </c>
      <c r="B384" s="122">
        <v>1</v>
      </c>
      <c r="C384" s="122" t="s">
        <v>2149</v>
      </c>
      <c r="D384" s="122" t="s">
        <v>2091</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1969</v>
      </c>
      <c r="B385" s="122">
        <v>1</v>
      </c>
      <c r="C385" s="122" t="s">
        <v>2149</v>
      </c>
      <c r="D385" s="122" t="s">
        <v>2092</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1969</v>
      </c>
      <c r="B386" s="122">
        <v>1</v>
      </c>
      <c r="C386" s="122" t="s">
        <v>2149</v>
      </c>
      <c r="D386" s="122" t="s">
        <v>2093</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1969</v>
      </c>
      <c r="B387" s="122">
        <v>1</v>
      </c>
      <c r="C387" s="122" t="s">
        <v>2149</v>
      </c>
      <c r="D387" s="122" t="s">
        <v>2094</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1969</v>
      </c>
      <c r="B388" s="122">
        <v>1</v>
      </c>
      <c r="C388" s="122" t="s">
        <v>2149</v>
      </c>
      <c r="D388" s="122" t="s">
        <v>2095</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1969</v>
      </c>
      <c r="B389" s="122">
        <v>1</v>
      </c>
      <c r="C389" s="122" t="s">
        <v>2149</v>
      </c>
      <c r="D389" s="122" t="s">
        <v>2142</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1969</v>
      </c>
      <c r="B390" s="122">
        <v>1</v>
      </c>
      <c r="C390" s="122" t="s">
        <v>2149</v>
      </c>
      <c r="D390" s="122" t="s">
        <v>2096</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1969</v>
      </c>
      <c r="B391" s="122">
        <v>1</v>
      </c>
      <c r="C391" s="122" t="s">
        <v>2149</v>
      </c>
      <c r="D391" s="122" t="s">
        <v>2097</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1969</v>
      </c>
      <c r="B392" s="122">
        <v>1</v>
      </c>
      <c r="C392" s="122" t="s">
        <v>2149</v>
      </c>
      <c r="D392" s="122" t="s">
        <v>2098</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1969</v>
      </c>
      <c r="B393" s="122">
        <v>1</v>
      </c>
      <c r="C393" s="122" t="s">
        <v>2149</v>
      </c>
      <c r="D393" s="122" t="s">
        <v>2099</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1969</v>
      </c>
      <c r="B394" s="122">
        <v>1</v>
      </c>
      <c r="C394" s="122" t="s">
        <v>2149</v>
      </c>
      <c r="D394" s="122" t="s">
        <v>2100</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1969</v>
      </c>
      <c r="B395" s="122">
        <v>1</v>
      </c>
      <c r="C395" s="122" t="s">
        <v>2149</v>
      </c>
      <c r="D395" s="122" t="s">
        <v>2101</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1969</v>
      </c>
      <c r="B396" s="122">
        <v>1</v>
      </c>
      <c r="C396" s="122" t="s">
        <v>2149</v>
      </c>
      <c r="D396" s="122" t="s">
        <v>2102</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1969</v>
      </c>
      <c r="B397" s="122">
        <v>1</v>
      </c>
      <c r="C397" s="122" t="s">
        <v>2149</v>
      </c>
      <c r="D397" s="122" t="s">
        <v>2103</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1969</v>
      </c>
      <c r="B398" s="122">
        <v>1</v>
      </c>
      <c r="C398" s="122" t="s">
        <v>2149</v>
      </c>
      <c r="D398" s="122" t="s">
        <v>2104</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1969</v>
      </c>
      <c r="B399" s="122">
        <v>1</v>
      </c>
      <c r="C399" s="122" t="s">
        <v>2149</v>
      </c>
      <c r="D399" s="122" t="s">
        <v>2105</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1969</v>
      </c>
      <c r="B400" s="122">
        <v>1</v>
      </c>
      <c r="C400" s="122" t="s">
        <v>2149</v>
      </c>
      <c r="D400" s="122" t="s">
        <v>2106</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1969</v>
      </c>
      <c r="B401" s="122">
        <v>1</v>
      </c>
      <c r="C401" s="122" t="s">
        <v>2149</v>
      </c>
      <c r="D401" s="122" t="s">
        <v>2107</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1969</v>
      </c>
      <c r="B402" s="122">
        <v>1</v>
      </c>
      <c r="C402" s="122" t="s">
        <v>2149</v>
      </c>
      <c r="D402" s="122" t="s">
        <v>2108</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1969</v>
      </c>
      <c r="B403" s="122">
        <v>1</v>
      </c>
      <c r="C403" s="122" t="s">
        <v>2149</v>
      </c>
      <c r="D403" s="122" t="s">
        <v>2109</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1969</v>
      </c>
      <c r="B404" s="122">
        <v>1</v>
      </c>
      <c r="C404" s="122" t="s">
        <v>2149</v>
      </c>
      <c r="D404" s="122" t="s">
        <v>2143</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1969</v>
      </c>
      <c r="B405" s="122">
        <v>1</v>
      </c>
      <c r="C405" s="122" t="s">
        <v>2149</v>
      </c>
      <c r="D405" s="122" t="s">
        <v>2110</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1969</v>
      </c>
      <c r="B406" s="122">
        <v>1</v>
      </c>
      <c r="C406" s="122" t="s">
        <v>2149</v>
      </c>
      <c r="D406" s="122" t="s">
        <v>2111</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1969</v>
      </c>
      <c r="B407" s="122">
        <v>1</v>
      </c>
      <c r="C407" s="122" t="s">
        <v>2149</v>
      </c>
      <c r="D407" s="122" t="s">
        <v>2112</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1969</v>
      </c>
      <c r="B408" s="122">
        <v>1</v>
      </c>
      <c r="C408" s="122" t="s">
        <v>2149</v>
      </c>
      <c r="D408" s="122" t="s">
        <v>2113</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1969</v>
      </c>
      <c r="B409" s="122">
        <v>1</v>
      </c>
      <c r="C409" s="122" t="s">
        <v>2149</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1969</v>
      </c>
      <c r="B410" s="122">
        <v>1</v>
      </c>
      <c r="C410" s="122" t="s">
        <v>2149</v>
      </c>
      <c r="D410" s="122" t="s">
        <v>2114</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1969</v>
      </c>
      <c r="B411" s="122">
        <v>1</v>
      </c>
      <c r="C411" s="122" t="s">
        <v>2149</v>
      </c>
      <c r="D411" s="122" t="s">
        <v>2115</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1969</v>
      </c>
      <c r="B412" s="122">
        <v>1</v>
      </c>
      <c r="C412" s="122" t="s">
        <v>2149</v>
      </c>
      <c r="D412" s="122" t="s">
        <v>2116</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1969</v>
      </c>
      <c r="B413" s="122">
        <v>1</v>
      </c>
      <c r="C413" s="122" t="s">
        <v>2149</v>
      </c>
      <c r="D413" s="122" t="s">
        <v>2117</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1969</v>
      </c>
      <c r="B414" s="122">
        <v>1</v>
      </c>
      <c r="C414" s="122" t="s">
        <v>2149</v>
      </c>
      <c r="D414" s="122" t="s">
        <v>2118</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1969</v>
      </c>
      <c r="B415" s="122">
        <v>1</v>
      </c>
      <c r="C415" s="122" t="s">
        <v>2149</v>
      </c>
      <c r="D415" s="122" t="s">
        <v>2119</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1969</v>
      </c>
      <c r="B416" s="122">
        <v>1</v>
      </c>
      <c r="C416" s="122" t="s">
        <v>2149</v>
      </c>
      <c r="D416" s="122" t="s">
        <v>2120</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1969</v>
      </c>
      <c r="B417" s="122">
        <v>1</v>
      </c>
      <c r="C417" s="122" t="s">
        <v>2149</v>
      </c>
      <c r="D417" s="122" t="s">
        <v>2121</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1969</v>
      </c>
      <c r="B418" s="122">
        <v>1</v>
      </c>
      <c r="C418" s="122" t="s">
        <v>2149</v>
      </c>
      <c r="D418" s="122" t="s">
        <v>2122</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1969</v>
      </c>
      <c r="B419" s="122">
        <v>1</v>
      </c>
      <c r="C419" s="122" t="s">
        <v>2149</v>
      </c>
      <c r="D419" s="122" t="s">
        <v>2144</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1969</v>
      </c>
      <c r="B420" s="122">
        <v>1</v>
      </c>
      <c r="C420" s="122" t="s">
        <v>2149</v>
      </c>
      <c r="D420" s="122" t="s">
        <v>2123</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1969</v>
      </c>
      <c r="B421" s="122">
        <v>1</v>
      </c>
      <c r="C421" s="122" t="s">
        <v>2149</v>
      </c>
      <c r="D421" s="122" t="s">
        <v>2124</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1969</v>
      </c>
      <c r="B422" s="122">
        <v>1</v>
      </c>
      <c r="C422" s="122" t="s">
        <v>2149</v>
      </c>
      <c r="D422" s="122" t="s">
        <v>2125</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1969</v>
      </c>
      <c r="B423" s="122">
        <v>1</v>
      </c>
      <c r="C423" s="122" t="s">
        <v>2149</v>
      </c>
      <c r="D423" s="122" t="s">
        <v>2126</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1969</v>
      </c>
      <c r="B424" s="122">
        <v>1</v>
      </c>
      <c r="C424" s="122" t="s">
        <v>2149</v>
      </c>
      <c r="D424" s="122" t="s">
        <v>2127</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1969</v>
      </c>
      <c r="B425" s="122">
        <v>1</v>
      </c>
      <c r="C425" s="122" t="s">
        <v>2149</v>
      </c>
      <c r="D425" s="122" t="s">
        <v>2145</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1969</v>
      </c>
      <c r="B426" s="122">
        <v>1</v>
      </c>
      <c r="C426" s="122" t="s">
        <v>2149</v>
      </c>
      <c r="D426" s="122" t="s">
        <v>2128</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1969</v>
      </c>
      <c r="B427" s="122">
        <v>1</v>
      </c>
      <c r="C427" s="122" t="s">
        <v>2149</v>
      </c>
      <c r="D427" s="122" t="s">
        <v>2129</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1969</v>
      </c>
      <c r="B428" s="122">
        <v>1</v>
      </c>
      <c r="C428" s="122" t="s">
        <v>2149</v>
      </c>
      <c r="D428" s="122" t="s">
        <v>2146</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1969</v>
      </c>
      <c r="B429" s="122">
        <v>1</v>
      </c>
      <c r="C429" s="122" t="s">
        <v>2149</v>
      </c>
      <c r="D429" s="122" t="s">
        <v>2130</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1969</v>
      </c>
      <c r="B430" s="122">
        <v>1</v>
      </c>
      <c r="C430" s="122" t="s">
        <v>2149</v>
      </c>
      <c r="D430" s="122" t="s">
        <v>2131</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1969</v>
      </c>
      <c r="B431" s="122">
        <v>1</v>
      </c>
      <c r="C431" s="122" t="s">
        <v>2149</v>
      </c>
      <c r="D431" s="122" t="s">
        <v>2132</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1969</v>
      </c>
      <c r="B432" s="122">
        <v>1</v>
      </c>
      <c r="C432" s="122" t="s">
        <v>2149</v>
      </c>
      <c r="D432" s="122" t="s">
        <v>2133</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1969</v>
      </c>
      <c r="B433" s="122">
        <v>1</v>
      </c>
      <c r="C433" s="122" t="s">
        <v>2149</v>
      </c>
      <c r="D433" s="122" t="s">
        <v>2134</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1987</v>
      </c>
      <c r="B434" s="122">
        <v>1</v>
      </c>
      <c r="C434" s="122" t="s">
        <v>2150</v>
      </c>
      <c r="D434" s="122" t="s">
        <v>2086</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1987</v>
      </c>
      <c r="B435" s="122">
        <v>1</v>
      </c>
      <c r="C435" s="122" t="s">
        <v>2150</v>
      </c>
      <c r="D435" s="122" t="s">
        <v>2087</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1987</v>
      </c>
      <c r="B436" s="122">
        <v>1</v>
      </c>
      <c r="C436" s="122" t="s">
        <v>2150</v>
      </c>
      <c r="D436" s="122" t="s">
        <v>2088</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1987</v>
      </c>
      <c r="B437" s="122">
        <v>1</v>
      </c>
      <c r="C437" s="122" t="s">
        <v>2150</v>
      </c>
      <c r="D437" s="122" t="s">
        <v>2141</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1987</v>
      </c>
      <c r="B438" s="122">
        <v>1</v>
      </c>
      <c r="C438" s="122" t="s">
        <v>2150</v>
      </c>
      <c r="D438" s="122" t="s">
        <v>2089</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1987</v>
      </c>
      <c r="B439" s="122">
        <v>1</v>
      </c>
      <c r="C439" s="122" t="s">
        <v>2150</v>
      </c>
      <c r="D439" s="122" t="s">
        <v>2090</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1987</v>
      </c>
      <c r="B440" s="122">
        <v>1</v>
      </c>
      <c r="C440" s="122" t="s">
        <v>2150</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1987</v>
      </c>
      <c r="B441" s="122">
        <v>1</v>
      </c>
      <c r="C441" s="122" t="s">
        <v>2150</v>
      </c>
      <c r="D441" s="122" t="s">
        <v>2091</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1987</v>
      </c>
      <c r="B442" s="122">
        <v>1</v>
      </c>
      <c r="C442" s="122" t="s">
        <v>2150</v>
      </c>
      <c r="D442" s="122" t="s">
        <v>2092</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1987</v>
      </c>
      <c r="B443" s="122">
        <v>1</v>
      </c>
      <c r="C443" s="122" t="s">
        <v>2150</v>
      </c>
      <c r="D443" s="122" t="s">
        <v>2093</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1987</v>
      </c>
      <c r="B444" s="122">
        <v>1</v>
      </c>
      <c r="C444" s="122" t="s">
        <v>2150</v>
      </c>
      <c r="D444" s="122" t="s">
        <v>2094</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1987</v>
      </c>
      <c r="B445" s="122">
        <v>1</v>
      </c>
      <c r="C445" s="122" t="s">
        <v>2150</v>
      </c>
      <c r="D445" s="122" t="s">
        <v>2151</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1987</v>
      </c>
      <c r="B446" s="122">
        <v>1</v>
      </c>
      <c r="C446" s="122" t="s">
        <v>2150</v>
      </c>
      <c r="D446" s="122" t="s">
        <v>2095</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1987</v>
      </c>
      <c r="B447" s="122">
        <v>1</v>
      </c>
      <c r="C447" s="122" t="s">
        <v>2150</v>
      </c>
      <c r="D447" s="122" t="s">
        <v>2142</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1987</v>
      </c>
      <c r="B448" s="122">
        <v>1</v>
      </c>
      <c r="C448" s="122" t="s">
        <v>2150</v>
      </c>
      <c r="D448" s="122" t="s">
        <v>2096</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1987</v>
      </c>
      <c r="B449" s="122">
        <v>1</v>
      </c>
      <c r="C449" s="122" t="s">
        <v>2150</v>
      </c>
      <c r="D449" s="122" t="s">
        <v>2097</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1987</v>
      </c>
      <c r="B450" s="122">
        <v>1</v>
      </c>
      <c r="C450" s="122" t="s">
        <v>2150</v>
      </c>
      <c r="D450" s="122" t="s">
        <v>2098</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1987</v>
      </c>
      <c r="B451" s="122">
        <v>1</v>
      </c>
      <c r="C451" s="122" t="s">
        <v>2150</v>
      </c>
      <c r="D451" s="122" t="s">
        <v>2099</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1987</v>
      </c>
      <c r="B452" s="122">
        <v>1</v>
      </c>
      <c r="C452" s="122" t="s">
        <v>2150</v>
      </c>
      <c r="D452" s="122" t="s">
        <v>2100</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1987</v>
      </c>
      <c r="B453" s="122">
        <v>1</v>
      </c>
      <c r="C453" s="122" t="s">
        <v>2150</v>
      </c>
      <c r="D453" s="122" t="s">
        <v>2101</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1987</v>
      </c>
      <c r="B454" s="122">
        <v>1</v>
      </c>
      <c r="C454" s="122" t="s">
        <v>2150</v>
      </c>
      <c r="D454" s="122" t="s">
        <v>2102</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1987</v>
      </c>
      <c r="B455" s="122">
        <v>1</v>
      </c>
      <c r="C455" s="122" t="s">
        <v>2150</v>
      </c>
      <c r="D455" s="122" t="s">
        <v>2103</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1987</v>
      </c>
      <c r="B456" s="122">
        <v>1</v>
      </c>
      <c r="C456" s="122" t="s">
        <v>2150</v>
      </c>
      <c r="D456" s="122" t="s">
        <v>2104</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1987</v>
      </c>
      <c r="B457" s="122">
        <v>1</v>
      </c>
      <c r="C457" s="122" t="s">
        <v>2150</v>
      </c>
      <c r="D457" s="122" t="s">
        <v>2105</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1987</v>
      </c>
      <c r="B458" s="122">
        <v>1</v>
      </c>
      <c r="C458" s="122" t="s">
        <v>2150</v>
      </c>
      <c r="D458" s="122" t="s">
        <v>2106</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1987</v>
      </c>
      <c r="B459" s="122">
        <v>1</v>
      </c>
      <c r="C459" s="122" t="s">
        <v>2150</v>
      </c>
      <c r="D459" s="122" t="s">
        <v>2107</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1987</v>
      </c>
      <c r="B460" s="122">
        <v>1</v>
      </c>
      <c r="C460" s="122" t="s">
        <v>2150</v>
      </c>
      <c r="D460" s="122" t="s">
        <v>2108</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1987</v>
      </c>
      <c r="B461" s="122">
        <v>1</v>
      </c>
      <c r="C461" s="122" t="s">
        <v>2150</v>
      </c>
      <c r="D461" s="122" t="s">
        <v>2109</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1987</v>
      </c>
      <c r="B462" s="122">
        <v>1</v>
      </c>
      <c r="C462" s="122" t="s">
        <v>2150</v>
      </c>
      <c r="D462" s="122" t="s">
        <v>2143</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1987</v>
      </c>
      <c r="B463" s="122">
        <v>1</v>
      </c>
      <c r="C463" s="122" t="s">
        <v>2150</v>
      </c>
      <c r="D463" s="122" t="s">
        <v>2110</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1987</v>
      </c>
      <c r="B464" s="122">
        <v>1</v>
      </c>
      <c r="C464" s="122" t="s">
        <v>2150</v>
      </c>
      <c r="D464" s="122" t="s">
        <v>2111</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1987</v>
      </c>
      <c r="B465" s="122">
        <v>1</v>
      </c>
      <c r="C465" s="122" t="s">
        <v>2150</v>
      </c>
      <c r="D465" s="122" t="s">
        <v>2112</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1987</v>
      </c>
      <c r="B466" s="122">
        <v>1</v>
      </c>
      <c r="C466" s="122" t="s">
        <v>2150</v>
      </c>
      <c r="D466" s="122" t="s">
        <v>2113</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1987</v>
      </c>
      <c r="B467" s="122">
        <v>1</v>
      </c>
      <c r="C467" s="122" t="s">
        <v>2150</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1987</v>
      </c>
      <c r="B468" s="122">
        <v>1</v>
      </c>
      <c r="C468" s="122" t="s">
        <v>2150</v>
      </c>
      <c r="D468" s="122" t="s">
        <v>2114</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1987</v>
      </c>
      <c r="B469" s="122">
        <v>1</v>
      </c>
      <c r="C469" s="122" t="s">
        <v>2150</v>
      </c>
      <c r="D469" s="122" t="s">
        <v>2115</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1987</v>
      </c>
      <c r="B470" s="122">
        <v>1</v>
      </c>
      <c r="C470" s="122" t="s">
        <v>2150</v>
      </c>
      <c r="D470" s="122" t="s">
        <v>2116</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1987</v>
      </c>
      <c r="B471" s="122">
        <v>1</v>
      </c>
      <c r="C471" s="122" t="s">
        <v>2150</v>
      </c>
      <c r="D471" s="122" t="s">
        <v>2117</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1987</v>
      </c>
      <c r="B472" s="122">
        <v>1</v>
      </c>
      <c r="C472" s="122" t="s">
        <v>2150</v>
      </c>
      <c r="D472" s="122" t="s">
        <v>2118</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1987</v>
      </c>
      <c r="B473" s="122">
        <v>1</v>
      </c>
      <c r="C473" s="122" t="s">
        <v>2150</v>
      </c>
      <c r="D473" s="122" t="s">
        <v>2119</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1987</v>
      </c>
      <c r="B474" s="122">
        <v>1</v>
      </c>
      <c r="C474" s="122" t="s">
        <v>2150</v>
      </c>
      <c r="D474" s="122" t="s">
        <v>2120</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1987</v>
      </c>
      <c r="B475" s="122">
        <v>1</v>
      </c>
      <c r="C475" s="122" t="s">
        <v>2150</v>
      </c>
      <c r="D475" s="122" t="s">
        <v>2121</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1987</v>
      </c>
      <c r="B476" s="122">
        <v>1</v>
      </c>
      <c r="C476" s="122" t="s">
        <v>2150</v>
      </c>
      <c r="D476" s="122" t="s">
        <v>2122</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1987</v>
      </c>
      <c r="B477" s="122">
        <v>1</v>
      </c>
      <c r="C477" s="122" t="s">
        <v>2150</v>
      </c>
      <c r="D477" s="122" t="s">
        <v>2144</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1987</v>
      </c>
      <c r="B478" s="122">
        <v>1</v>
      </c>
      <c r="C478" s="122" t="s">
        <v>2150</v>
      </c>
      <c r="D478" s="122" t="s">
        <v>2123</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1987</v>
      </c>
      <c r="B479" s="122">
        <v>1</v>
      </c>
      <c r="C479" s="122" t="s">
        <v>2150</v>
      </c>
      <c r="D479" s="122" t="s">
        <v>2124</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1987</v>
      </c>
      <c r="B480" s="122">
        <v>1</v>
      </c>
      <c r="C480" s="122" t="s">
        <v>2150</v>
      </c>
      <c r="D480" s="122" t="s">
        <v>2125</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1987</v>
      </c>
      <c r="B481" s="122">
        <v>1</v>
      </c>
      <c r="C481" s="122" t="s">
        <v>2150</v>
      </c>
      <c r="D481" s="122" t="s">
        <v>2126</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1987</v>
      </c>
      <c r="B482" s="122">
        <v>1</v>
      </c>
      <c r="C482" s="122" t="s">
        <v>2150</v>
      </c>
      <c r="D482" s="122" t="s">
        <v>2127</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1987</v>
      </c>
      <c r="B483" s="122">
        <v>1</v>
      </c>
      <c r="C483" s="122" t="s">
        <v>2150</v>
      </c>
      <c r="D483" s="122" t="s">
        <v>2145</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1987</v>
      </c>
      <c r="B484" s="122">
        <v>1</v>
      </c>
      <c r="C484" s="122" t="s">
        <v>2150</v>
      </c>
      <c r="D484" s="122" t="s">
        <v>2128</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1987</v>
      </c>
      <c r="B485" s="122">
        <v>1</v>
      </c>
      <c r="C485" s="122" t="s">
        <v>2150</v>
      </c>
      <c r="D485" s="122" t="s">
        <v>2129</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1987</v>
      </c>
      <c r="B486" s="122">
        <v>1</v>
      </c>
      <c r="C486" s="122" t="s">
        <v>2150</v>
      </c>
      <c r="D486" s="122" t="s">
        <v>2146</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1987</v>
      </c>
      <c r="B487" s="122">
        <v>1</v>
      </c>
      <c r="C487" s="122" t="s">
        <v>2150</v>
      </c>
      <c r="D487" s="122" t="s">
        <v>2130</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1987</v>
      </c>
      <c r="B488" s="122">
        <v>1</v>
      </c>
      <c r="C488" s="122" t="s">
        <v>2150</v>
      </c>
      <c r="D488" s="122" t="s">
        <v>2131</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1987</v>
      </c>
      <c r="B489" s="122">
        <v>1</v>
      </c>
      <c r="C489" s="122" t="s">
        <v>2150</v>
      </c>
      <c r="D489" s="122" t="s">
        <v>2132</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1987</v>
      </c>
      <c r="B490" s="122">
        <v>1</v>
      </c>
      <c r="C490" s="122" t="s">
        <v>2150</v>
      </c>
      <c r="D490" s="122" t="s">
        <v>2133</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1987</v>
      </c>
      <c r="B491" s="122">
        <v>1</v>
      </c>
      <c r="C491" s="122" t="s">
        <v>2150</v>
      </c>
      <c r="D491" s="122" t="s">
        <v>2134</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1968</v>
      </c>
      <c r="B492" s="122">
        <v>1</v>
      </c>
      <c r="C492" s="122" t="s">
        <v>2152</v>
      </c>
      <c r="D492" s="122" t="s">
        <v>2086</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1968</v>
      </c>
      <c r="B493" s="122">
        <v>1</v>
      </c>
      <c r="C493" s="122" t="s">
        <v>2152</v>
      </c>
      <c r="D493" s="122" t="s">
        <v>2087</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1968</v>
      </c>
      <c r="B494" s="122">
        <v>1</v>
      </c>
      <c r="C494" s="122" t="s">
        <v>2152</v>
      </c>
      <c r="D494" s="122" t="s">
        <v>2088</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1968</v>
      </c>
      <c r="B495" s="122">
        <v>1</v>
      </c>
      <c r="C495" s="122" t="s">
        <v>2152</v>
      </c>
      <c r="D495" s="122" t="s">
        <v>2141</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1968</v>
      </c>
      <c r="B496" s="122">
        <v>1</v>
      </c>
      <c r="C496" s="122" t="s">
        <v>2152</v>
      </c>
      <c r="D496" s="122" t="s">
        <v>2089</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1968</v>
      </c>
      <c r="B497" s="122">
        <v>1</v>
      </c>
      <c r="C497" s="122" t="s">
        <v>2152</v>
      </c>
      <c r="D497" s="122" t="s">
        <v>2090</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1968</v>
      </c>
      <c r="B498" s="122">
        <v>1</v>
      </c>
      <c r="C498" s="122" t="s">
        <v>2152</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1968</v>
      </c>
      <c r="B499" s="122">
        <v>1</v>
      </c>
      <c r="C499" s="122" t="s">
        <v>2152</v>
      </c>
      <c r="D499" s="122" t="s">
        <v>2091</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1968</v>
      </c>
      <c r="B500" s="122">
        <v>1</v>
      </c>
      <c r="C500" s="122" t="s">
        <v>2152</v>
      </c>
      <c r="D500" s="122" t="s">
        <v>2092</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1968</v>
      </c>
      <c r="B501" s="122">
        <v>1</v>
      </c>
      <c r="C501" s="122" t="s">
        <v>2152</v>
      </c>
      <c r="D501" s="122" t="s">
        <v>2093</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1968</v>
      </c>
      <c r="B502" s="122">
        <v>1</v>
      </c>
      <c r="C502" s="122" t="s">
        <v>2152</v>
      </c>
      <c r="D502" s="122" t="s">
        <v>2094</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1968</v>
      </c>
      <c r="B503" s="122">
        <v>1</v>
      </c>
      <c r="C503" s="122" t="s">
        <v>2152</v>
      </c>
      <c r="D503" s="122" t="s">
        <v>2151</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1968</v>
      </c>
      <c r="B504" s="122">
        <v>1</v>
      </c>
      <c r="C504" s="122" t="s">
        <v>2152</v>
      </c>
      <c r="D504" s="122" t="s">
        <v>2095</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1968</v>
      </c>
      <c r="B505" s="122">
        <v>1</v>
      </c>
      <c r="C505" s="122" t="s">
        <v>2152</v>
      </c>
      <c r="D505" s="122" t="s">
        <v>2142</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1968</v>
      </c>
      <c r="B506" s="122">
        <v>1</v>
      </c>
      <c r="C506" s="122" t="s">
        <v>2152</v>
      </c>
      <c r="D506" s="122" t="s">
        <v>2096</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1968</v>
      </c>
      <c r="B507" s="122">
        <v>1</v>
      </c>
      <c r="C507" s="122" t="s">
        <v>2152</v>
      </c>
      <c r="D507" s="122" t="s">
        <v>2097</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1968</v>
      </c>
      <c r="B508" s="122">
        <v>1</v>
      </c>
      <c r="C508" s="122" t="s">
        <v>2152</v>
      </c>
      <c r="D508" s="122" t="s">
        <v>2098</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1968</v>
      </c>
      <c r="B509" s="122">
        <v>1</v>
      </c>
      <c r="C509" s="122" t="s">
        <v>2152</v>
      </c>
      <c r="D509" s="122" t="s">
        <v>2099</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1968</v>
      </c>
      <c r="B510" s="122">
        <v>1</v>
      </c>
      <c r="C510" s="122" t="s">
        <v>2152</v>
      </c>
      <c r="D510" s="122" t="s">
        <v>2100</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1968</v>
      </c>
      <c r="B511" s="122">
        <v>1</v>
      </c>
      <c r="C511" s="122" t="s">
        <v>2152</v>
      </c>
      <c r="D511" s="122" t="s">
        <v>2101</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1968</v>
      </c>
      <c r="B512" s="122">
        <v>1</v>
      </c>
      <c r="C512" s="122" t="s">
        <v>2152</v>
      </c>
      <c r="D512" s="122" t="s">
        <v>2102</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1968</v>
      </c>
      <c r="B513" s="122">
        <v>1</v>
      </c>
      <c r="C513" s="122" t="s">
        <v>2152</v>
      </c>
      <c r="D513" s="122" t="s">
        <v>2103</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1968</v>
      </c>
      <c r="B514" s="122">
        <v>1</v>
      </c>
      <c r="C514" s="122" t="s">
        <v>2152</v>
      </c>
      <c r="D514" s="122" t="s">
        <v>2104</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1968</v>
      </c>
      <c r="B515" s="122">
        <v>1</v>
      </c>
      <c r="C515" s="122" t="s">
        <v>2152</v>
      </c>
      <c r="D515" s="122" t="s">
        <v>2105</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1968</v>
      </c>
      <c r="B516" s="122">
        <v>1</v>
      </c>
      <c r="C516" s="122" t="s">
        <v>2152</v>
      </c>
      <c r="D516" s="122" t="s">
        <v>2106</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1968</v>
      </c>
      <c r="B517" s="122">
        <v>1</v>
      </c>
      <c r="C517" s="122" t="s">
        <v>2152</v>
      </c>
      <c r="D517" s="122" t="s">
        <v>2107</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1968</v>
      </c>
      <c r="B518" s="122">
        <v>1</v>
      </c>
      <c r="C518" s="122" t="s">
        <v>2152</v>
      </c>
      <c r="D518" s="122" t="s">
        <v>2108</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1968</v>
      </c>
      <c r="B519" s="122">
        <v>1</v>
      </c>
      <c r="C519" s="122" t="s">
        <v>2152</v>
      </c>
      <c r="D519" s="122" t="s">
        <v>2109</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1968</v>
      </c>
      <c r="B520" s="122">
        <v>1</v>
      </c>
      <c r="C520" s="122" t="s">
        <v>2152</v>
      </c>
      <c r="D520" s="122" t="s">
        <v>2143</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1968</v>
      </c>
      <c r="B521" s="122">
        <v>1</v>
      </c>
      <c r="C521" s="122" t="s">
        <v>2152</v>
      </c>
      <c r="D521" s="122" t="s">
        <v>2110</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1968</v>
      </c>
      <c r="B522" s="122">
        <v>1</v>
      </c>
      <c r="C522" s="122" t="s">
        <v>2152</v>
      </c>
      <c r="D522" s="122" t="s">
        <v>2111</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1968</v>
      </c>
      <c r="B523" s="122">
        <v>1</v>
      </c>
      <c r="C523" s="122" t="s">
        <v>2152</v>
      </c>
      <c r="D523" s="122" t="s">
        <v>2112</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1968</v>
      </c>
      <c r="B524" s="122">
        <v>1</v>
      </c>
      <c r="C524" s="122" t="s">
        <v>2152</v>
      </c>
      <c r="D524" s="122" t="s">
        <v>2113</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1968</v>
      </c>
      <c r="B525" s="122">
        <v>1</v>
      </c>
      <c r="C525" s="122" t="s">
        <v>2152</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1968</v>
      </c>
      <c r="B526" s="122">
        <v>1</v>
      </c>
      <c r="C526" s="122" t="s">
        <v>2152</v>
      </c>
      <c r="D526" s="122" t="s">
        <v>2114</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1968</v>
      </c>
      <c r="B527" s="122">
        <v>1</v>
      </c>
      <c r="C527" s="122" t="s">
        <v>2152</v>
      </c>
      <c r="D527" s="122" t="s">
        <v>2115</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1968</v>
      </c>
      <c r="B528" s="122">
        <v>1</v>
      </c>
      <c r="C528" s="122" t="s">
        <v>2152</v>
      </c>
      <c r="D528" s="122" t="s">
        <v>2116</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1968</v>
      </c>
      <c r="B529" s="122">
        <v>1</v>
      </c>
      <c r="C529" s="122" t="s">
        <v>2152</v>
      </c>
      <c r="D529" s="122" t="s">
        <v>2117</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1968</v>
      </c>
      <c r="B530" s="122">
        <v>1</v>
      </c>
      <c r="C530" s="122" t="s">
        <v>2152</v>
      </c>
      <c r="D530" s="122" t="s">
        <v>2118</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1968</v>
      </c>
      <c r="B531" s="122">
        <v>1</v>
      </c>
      <c r="C531" s="122" t="s">
        <v>2152</v>
      </c>
      <c r="D531" s="122" t="s">
        <v>2119</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1968</v>
      </c>
      <c r="B532" s="122">
        <v>1</v>
      </c>
      <c r="C532" s="122" t="s">
        <v>2152</v>
      </c>
      <c r="D532" s="122" t="s">
        <v>2120</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1968</v>
      </c>
      <c r="B533" s="122">
        <v>1</v>
      </c>
      <c r="C533" s="122" t="s">
        <v>2152</v>
      </c>
      <c r="D533" s="122" t="s">
        <v>2121</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1968</v>
      </c>
      <c r="B534" s="122">
        <v>1</v>
      </c>
      <c r="C534" s="122" t="s">
        <v>2152</v>
      </c>
      <c r="D534" s="122" t="s">
        <v>2122</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1968</v>
      </c>
      <c r="B535" s="122">
        <v>1</v>
      </c>
      <c r="C535" s="122" t="s">
        <v>2152</v>
      </c>
      <c r="D535" s="122" t="s">
        <v>2144</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1968</v>
      </c>
      <c r="B536" s="122">
        <v>1</v>
      </c>
      <c r="C536" s="122" t="s">
        <v>2152</v>
      </c>
      <c r="D536" s="122" t="s">
        <v>2123</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1968</v>
      </c>
      <c r="B537" s="122">
        <v>1</v>
      </c>
      <c r="C537" s="122" t="s">
        <v>2152</v>
      </c>
      <c r="D537" s="122" t="s">
        <v>2124</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1968</v>
      </c>
      <c r="B538" s="122">
        <v>1</v>
      </c>
      <c r="C538" s="122" t="s">
        <v>2152</v>
      </c>
      <c r="D538" s="122" t="s">
        <v>2125</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1968</v>
      </c>
      <c r="B539" s="122">
        <v>1</v>
      </c>
      <c r="C539" s="122" t="s">
        <v>2152</v>
      </c>
      <c r="D539" s="122" t="s">
        <v>2126</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1968</v>
      </c>
      <c r="B540" s="122">
        <v>1</v>
      </c>
      <c r="C540" s="122" t="s">
        <v>2152</v>
      </c>
      <c r="D540" s="122" t="s">
        <v>2127</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1968</v>
      </c>
      <c r="B541" s="122">
        <v>1</v>
      </c>
      <c r="C541" s="122" t="s">
        <v>2152</v>
      </c>
      <c r="D541" s="122" t="s">
        <v>2145</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1968</v>
      </c>
      <c r="B542" s="122">
        <v>1</v>
      </c>
      <c r="C542" s="122" t="s">
        <v>2152</v>
      </c>
      <c r="D542" s="122" t="s">
        <v>2128</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1968</v>
      </c>
      <c r="B543" s="122">
        <v>1</v>
      </c>
      <c r="C543" s="122" t="s">
        <v>2152</v>
      </c>
      <c r="D543" s="122" t="s">
        <v>2129</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1968</v>
      </c>
      <c r="B544" s="122">
        <v>1</v>
      </c>
      <c r="C544" s="122" t="s">
        <v>2152</v>
      </c>
      <c r="D544" s="122" t="s">
        <v>2146</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1968</v>
      </c>
      <c r="B545" s="122">
        <v>1</v>
      </c>
      <c r="C545" s="122" t="s">
        <v>2152</v>
      </c>
      <c r="D545" s="122" t="s">
        <v>2130</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1968</v>
      </c>
      <c r="B546" s="122">
        <v>1</v>
      </c>
      <c r="C546" s="122" t="s">
        <v>2152</v>
      </c>
      <c r="D546" s="122" t="s">
        <v>2131</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1968</v>
      </c>
      <c r="B547" s="122">
        <v>1</v>
      </c>
      <c r="C547" s="122" t="s">
        <v>2152</v>
      </c>
      <c r="D547" s="122" t="s">
        <v>2132</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1968</v>
      </c>
      <c r="B548" s="122">
        <v>1</v>
      </c>
      <c r="C548" s="122" t="s">
        <v>2152</v>
      </c>
      <c r="D548" s="122" t="s">
        <v>2133</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1968</v>
      </c>
      <c r="B549" s="122">
        <v>1</v>
      </c>
      <c r="C549" s="122" t="s">
        <v>2152</v>
      </c>
      <c r="D549" s="122" t="s">
        <v>2134</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1983</v>
      </c>
      <c r="B550" s="122">
        <v>1</v>
      </c>
      <c r="C550" s="122" t="s">
        <v>2153</v>
      </c>
      <c r="D550" s="122" t="s">
        <v>2086</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1983</v>
      </c>
      <c r="B551" s="122">
        <v>1</v>
      </c>
      <c r="C551" s="122" t="s">
        <v>2153</v>
      </c>
      <c r="D551" s="122" t="s">
        <v>2087</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1983</v>
      </c>
      <c r="B552" s="122">
        <v>1</v>
      </c>
      <c r="C552" s="122" t="s">
        <v>2153</v>
      </c>
      <c r="D552" s="122" t="s">
        <v>2088</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1983</v>
      </c>
      <c r="B553" s="122">
        <v>1</v>
      </c>
      <c r="C553" s="122" t="s">
        <v>2153</v>
      </c>
      <c r="D553" s="122" t="s">
        <v>2141</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1983</v>
      </c>
      <c r="B554" s="122">
        <v>1</v>
      </c>
      <c r="C554" s="122" t="s">
        <v>2153</v>
      </c>
      <c r="D554" s="122" t="s">
        <v>2089</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1983</v>
      </c>
      <c r="B555" s="122">
        <v>1</v>
      </c>
      <c r="C555" s="122" t="s">
        <v>2153</v>
      </c>
      <c r="D555" s="122" t="s">
        <v>2090</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1983</v>
      </c>
      <c r="B556" s="122">
        <v>1</v>
      </c>
      <c r="C556" s="122" t="s">
        <v>2153</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1983</v>
      </c>
      <c r="B557" s="122">
        <v>1</v>
      </c>
      <c r="C557" s="122" t="s">
        <v>2153</v>
      </c>
      <c r="D557" s="122" t="s">
        <v>2091</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1983</v>
      </c>
      <c r="B558" s="122">
        <v>1</v>
      </c>
      <c r="C558" s="122" t="s">
        <v>2153</v>
      </c>
      <c r="D558" s="122" t="s">
        <v>2092</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1983</v>
      </c>
      <c r="B559" s="122">
        <v>1</v>
      </c>
      <c r="C559" s="122" t="s">
        <v>2153</v>
      </c>
      <c r="D559" s="122" t="s">
        <v>2093</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1983</v>
      </c>
      <c r="B560" s="122">
        <v>1</v>
      </c>
      <c r="C560" s="122" t="s">
        <v>2153</v>
      </c>
      <c r="D560" s="122" t="s">
        <v>2094</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1983</v>
      </c>
      <c r="B561" s="122">
        <v>1</v>
      </c>
      <c r="C561" s="122" t="s">
        <v>2153</v>
      </c>
      <c r="D561" s="122" t="s">
        <v>2095</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1983</v>
      </c>
      <c r="B562" s="122">
        <v>1</v>
      </c>
      <c r="C562" s="122" t="s">
        <v>2153</v>
      </c>
      <c r="D562" s="122" t="s">
        <v>2142</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1983</v>
      </c>
      <c r="B563" s="122">
        <v>1</v>
      </c>
      <c r="C563" s="122" t="s">
        <v>2153</v>
      </c>
      <c r="D563" s="122" t="s">
        <v>2096</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1983</v>
      </c>
      <c r="B564" s="122">
        <v>1</v>
      </c>
      <c r="C564" s="122" t="s">
        <v>2153</v>
      </c>
      <c r="D564" s="122" t="s">
        <v>2097</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1983</v>
      </c>
      <c r="B565" s="122">
        <v>1</v>
      </c>
      <c r="C565" s="122" t="s">
        <v>2153</v>
      </c>
      <c r="D565" s="122" t="s">
        <v>2098</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1983</v>
      </c>
      <c r="B566" s="122">
        <v>1</v>
      </c>
      <c r="C566" s="122" t="s">
        <v>2153</v>
      </c>
      <c r="D566" s="122" t="s">
        <v>2099</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1983</v>
      </c>
      <c r="B567" s="122">
        <v>1</v>
      </c>
      <c r="C567" s="122" t="s">
        <v>2153</v>
      </c>
      <c r="D567" s="122" t="s">
        <v>2100</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1983</v>
      </c>
      <c r="B568" s="122">
        <v>1</v>
      </c>
      <c r="C568" s="122" t="s">
        <v>2153</v>
      </c>
      <c r="D568" s="122" t="s">
        <v>2101</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1983</v>
      </c>
      <c r="B569" s="122">
        <v>1</v>
      </c>
      <c r="C569" s="122" t="s">
        <v>2153</v>
      </c>
      <c r="D569" s="122" t="s">
        <v>2102</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1983</v>
      </c>
      <c r="B570" s="122">
        <v>1</v>
      </c>
      <c r="C570" s="122" t="s">
        <v>2153</v>
      </c>
      <c r="D570" s="122" t="s">
        <v>2103</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1983</v>
      </c>
      <c r="B571" s="122">
        <v>1</v>
      </c>
      <c r="C571" s="122" t="s">
        <v>2153</v>
      </c>
      <c r="D571" s="122" t="s">
        <v>2104</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1983</v>
      </c>
      <c r="B572" s="122">
        <v>1</v>
      </c>
      <c r="C572" s="122" t="s">
        <v>2153</v>
      </c>
      <c r="D572" s="122" t="s">
        <v>2105</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1983</v>
      </c>
      <c r="B573" s="122">
        <v>1</v>
      </c>
      <c r="C573" s="122" t="s">
        <v>2153</v>
      </c>
      <c r="D573" s="122" t="s">
        <v>2106</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1983</v>
      </c>
      <c r="B574" s="122">
        <v>1</v>
      </c>
      <c r="C574" s="122" t="s">
        <v>2153</v>
      </c>
      <c r="D574" s="122" t="s">
        <v>2107</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1983</v>
      </c>
      <c r="B575" s="122">
        <v>1</v>
      </c>
      <c r="C575" s="122" t="s">
        <v>2153</v>
      </c>
      <c r="D575" s="122" t="s">
        <v>2108</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1983</v>
      </c>
      <c r="B576" s="122">
        <v>1</v>
      </c>
      <c r="C576" s="122" t="s">
        <v>2153</v>
      </c>
      <c r="D576" s="122" t="s">
        <v>2109</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1983</v>
      </c>
      <c r="B577" s="122">
        <v>1</v>
      </c>
      <c r="C577" s="122" t="s">
        <v>2153</v>
      </c>
      <c r="D577" s="122" t="s">
        <v>2143</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1983</v>
      </c>
      <c r="B578" s="122">
        <v>1</v>
      </c>
      <c r="C578" s="122" t="s">
        <v>2153</v>
      </c>
      <c r="D578" s="122" t="s">
        <v>2110</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1983</v>
      </c>
      <c r="B579" s="122">
        <v>1</v>
      </c>
      <c r="C579" s="122" t="s">
        <v>2153</v>
      </c>
      <c r="D579" s="122" t="s">
        <v>2111</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1983</v>
      </c>
      <c r="B580" s="122">
        <v>1</v>
      </c>
      <c r="C580" s="122" t="s">
        <v>2153</v>
      </c>
      <c r="D580" s="122" t="s">
        <v>2112</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1983</v>
      </c>
      <c r="B581" s="122">
        <v>1</v>
      </c>
      <c r="C581" s="122" t="s">
        <v>2153</v>
      </c>
      <c r="D581" s="122" t="s">
        <v>2113</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1983</v>
      </c>
      <c r="B582" s="122">
        <v>1</v>
      </c>
      <c r="C582" s="122" t="s">
        <v>2153</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1983</v>
      </c>
      <c r="B583" s="122">
        <v>1</v>
      </c>
      <c r="C583" s="122" t="s">
        <v>2153</v>
      </c>
      <c r="D583" s="122" t="s">
        <v>2114</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1983</v>
      </c>
      <c r="B584" s="122">
        <v>1</v>
      </c>
      <c r="C584" s="122" t="s">
        <v>2153</v>
      </c>
      <c r="D584" s="122" t="s">
        <v>2115</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1983</v>
      </c>
      <c r="B585" s="122">
        <v>1</v>
      </c>
      <c r="C585" s="122" t="s">
        <v>2153</v>
      </c>
      <c r="D585" s="122" t="s">
        <v>2116</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1983</v>
      </c>
      <c r="B586" s="122">
        <v>1</v>
      </c>
      <c r="C586" s="122" t="s">
        <v>2153</v>
      </c>
      <c r="D586" s="122" t="s">
        <v>2117</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1983</v>
      </c>
      <c r="B587" s="122">
        <v>1</v>
      </c>
      <c r="C587" s="122" t="s">
        <v>2153</v>
      </c>
      <c r="D587" s="122" t="s">
        <v>2118</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1983</v>
      </c>
      <c r="B588" s="122">
        <v>1</v>
      </c>
      <c r="C588" s="122" t="s">
        <v>2153</v>
      </c>
      <c r="D588" s="122" t="s">
        <v>2119</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1983</v>
      </c>
      <c r="B589" s="122">
        <v>1</v>
      </c>
      <c r="C589" s="122" t="s">
        <v>2153</v>
      </c>
      <c r="D589" s="122" t="s">
        <v>2120</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1983</v>
      </c>
      <c r="B590" s="122">
        <v>1</v>
      </c>
      <c r="C590" s="122" t="s">
        <v>2153</v>
      </c>
      <c r="D590" s="122" t="s">
        <v>2121</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1983</v>
      </c>
      <c r="B591" s="122">
        <v>1</v>
      </c>
      <c r="C591" s="122" t="s">
        <v>2153</v>
      </c>
      <c r="D591" s="122" t="s">
        <v>2122</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1983</v>
      </c>
      <c r="B592" s="122">
        <v>1</v>
      </c>
      <c r="C592" s="122" t="s">
        <v>2153</v>
      </c>
      <c r="D592" s="122" t="s">
        <v>2144</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1983</v>
      </c>
      <c r="B593" s="122">
        <v>1</v>
      </c>
      <c r="C593" s="122" t="s">
        <v>2153</v>
      </c>
      <c r="D593" s="122" t="s">
        <v>2123</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1983</v>
      </c>
      <c r="B594" s="122">
        <v>1</v>
      </c>
      <c r="C594" s="122" t="s">
        <v>2153</v>
      </c>
      <c r="D594" s="122" t="s">
        <v>2124</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1983</v>
      </c>
      <c r="B595" s="122">
        <v>1</v>
      </c>
      <c r="C595" s="122" t="s">
        <v>2153</v>
      </c>
      <c r="D595" s="122" t="s">
        <v>2125</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1983</v>
      </c>
      <c r="B596" s="122">
        <v>1</v>
      </c>
      <c r="C596" s="122" t="s">
        <v>2153</v>
      </c>
      <c r="D596" s="122" t="s">
        <v>2126</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1983</v>
      </c>
      <c r="B597" s="122">
        <v>1</v>
      </c>
      <c r="C597" s="122" t="s">
        <v>2153</v>
      </c>
      <c r="D597" s="122" t="s">
        <v>2127</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1983</v>
      </c>
      <c r="B598" s="122">
        <v>1</v>
      </c>
      <c r="C598" s="122" t="s">
        <v>2153</v>
      </c>
      <c r="D598" s="122" t="s">
        <v>2145</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1983</v>
      </c>
      <c r="B599" s="122">
        <v>1</v>
      </c>
      <c r="C599" s="122" t="s">
        <v>2153</v>
      </c>
      <c r="D599" s="122" t="s">
        <v>2128</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1983</v>
      </c>
      <c r="B600" s="122">
        <v>1</v>
      </c>
      <c r="C600" s="122" t="s">
        <v>2153</v>
      </c>
      <c r="D600" s="122" t="s">
        <v>2129</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1983</v>
      </c>
      <c r="B601" s="122">
        <v>1</v>
      </c>
      <c r="C601" s="122" t="s">
        <v>2153</v>
      </c>
      <c r="D601" s="122" t="s">
        <v>2146</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1983</v>
      </c>
      <c r="B602" s="122">
        <v>1</v>
      </c>
      <c r="C602" s="122" t="s">
        <v>2153</v>
      </c>
      <c r="D602" s="122" t="s">
        <v>2130</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1983</v>
      </c>
      <c r="B603" s="122">
        <v>1</v>
      </c>
      <c r="C603" s="122" t="s">
        <v>2153</v>
      </c>
      <c r="D603" s="122" t="s">
        <v>2131</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1983</v>
      </c>
      <c r="B604" s="122">
        <v>1</v>
      </c>
      <c r="C604" s="122" t="s">
        <v>2153</v>
      </c>
      <c r="D604" s="122" t="s">
        <v>2132</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1983</v>
      </c>
      <c r="B605" s="122">
        <v>1</v>
      </c>
      <c r="C605" s="122" t="s">
        <v>2153</v>
      </c>
      <c r="D605" s="122" t="s">
        <v>2133</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1983</v>
      </c>
      <c r="B606" s="122">
        <v>1</v>
      </c>
      <c r="C606" s="122" t="s">
        <v>2153</v>
      </c>
      <c r="D606" s="122" t="s">
        <v>2134</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1980</v>
      </c>
      <c r="B607" s="122">
        <v>1</v>
      </c>
      <c r="C607" s="122" t="s">
        <v>2154</v>
      </c>
      <c r="D607" s="122" t="s">
        <v>2086</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1980</v>
      </c>
      <c r="B608" s="122">
        <v>1</v>
      </c>
      <c r="C608" s="122" t="s">
        <v>2154</v>
      </c>
      <c r="D608" s="122" t="s">
        <v>2087</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1980</v>
      </c>
      <c r="B609" s="122">
        <v>1</v>
      </c>
      <c r="C609" s="122" t="s">
        <v>2154</v>
      </c>
      <c r="D609" s="122" t="s">
        <v>2088</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1980</v>
      </c>
      <c r="B610" s="122">
        <v>1</v>
      </c>
      <c r="C610" s="122" t="s">
        <v>2154</v>
      </c>
      <c r="D610" s="122" t="s">
        <v>2141</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1980</v>
      </c>
      <c r="B611" s="122">
        <v>1</v>
      </c>
      <c r="C611" s="122" t="s">
        <v>2154</v>
      </c>
      <c r="D611" s="122" t="s">
        <v>2089</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1980</v>
      </c>
      <c r="B612" s="122">
        <v>1</v>
      </c>
      <c r="C612" s="122" t="s">
        <v>2154</v>
      </c>
      <c r="D612" s="122" t="s">
        <v>2090</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1980</v>
      </c>
      <c r="B613" s="122">
        <v>1</v>
      </c>
      <c r="C613" s="122" t="s">
        <v>2154</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1980</v>
      </c>
      <c r="B614" s="122">
        <v>1</v>
      </c>
      <c r="C614" s="122" t="s">
        <v>2154</v>
      </c>
      <c r="D614" s="122" t="s">
        <v>2091</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1980</v>
      </c>
      <c r="B615" s="122">
        <v>1</v>
      </c>
      <c r="C615" s="122" t="s">
        <v>2154</v>
      </c>
      <c r="D615" s="122" t="s">
        <v>2092</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1980</v>
      </c>
      <c r="B616" s="122">
        <v>1</v>
      </c>
      <c r="C616" s="122" t="s">
        <v>2154</v>
      </c>
      <c r="D616" s="122" t="s">
        <v>2093</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1980</v>
      </c>
      <c r="B617" s="122">
        <v>1</v>
      </c>
      <c r="C617" s="122" t="s">
        <v>2154</v>
      </c>
      <c r="D617" s="122" t="s">
        <v>2094</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1980</v>
      </c>
      <c r="B618" s="122">
        <v>1</v>
      </c>
      <c r="C618" s="122" t="s">
        <v>2154</v>
      </c>
      <c r="D618" s="122" t="s">
        <v>2095</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1980</v>
      </c>
      <c r="B619" s="122">
        <v>1</v>
      </c>
      <c r="C619" s="122" t="s">
        <v>2154</v>
      </c>
      <c r="D619" s="122" t="s">
        <v>2142</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1980</v>
      </c>
      <c r="B620" s="122">
        <v>1</v>
      </c>
      <c r="C620" s="122" t="s">
        <v>2154</v>
      </c>
      <c r="D620" s="122" t="s">
        <v>2096</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1980</v>
      </c>
      <c r="B621" s="122">
        <v>1</v>
      </c>
      <c r="C621" s="122" t="s">
        <v>2154</v>
      </c>
      <c r="D621" s="122" t="s">
        <v>2097</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1980</v>
      </c>
      <c r="B622" s="122">
        <v>1</v>
      </c>
      <c r="C622" s="122" t="s">
        <v>2154</v>
      </c>
      <c r="D622" s="122" t="s">
        <v>2098</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1980</v>
      </c>
      <c r="B623" s="122">
        <v>1</v>
      </c>
      <c r="C623" s="122" t="s">
        <v>2154</v>
      </c>
      <c r="D623" s="122" t="s">
        <v>2099</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1980</v>
      </c>
      <c r="B624" s="122">
        <v>1</v>
      </c>
      <c r="C624" s="122" t="s">
        <v>2154</v>
      </c>
      <c r="D624" s="122" t="s">
        <v>2100</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1980</v>
      </c>
      <c r="B625" s="122">
        <v>1</v>
      </c>
      <c r="C625" s="122" t="s">
        <v>2154</v>
      </c>
      <c r="D625" s="122" t="s">
        <v>2101</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1980</v>
      </c>
      <c r="B626" s="122">
        <v>1</v>
      </c>
      <c r="C626" s="122" t="s">
        <v>2154</v>
      </c>
      <c r="D626" s="122" t="s">
        <v>2102</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1980</v>
      </c>
      <c r="B627" s="122">
        <v>1</v>
      </c>
      <c r="C627" s="122" t="s">
        <v>2154</v>
      </c>
      <c r="D627" s="122" t="s">
        <v>2103</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1980</v>
      </c>
      <c r="B628" s="122">
        <v>1</v>
      </c>
      <c r="C628" s="122" t="s">
        <v>2154</v>
      </c>
      <c r="D628" s="122" t="s">
        <v>2104</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1980</v>
      </c>
      <c r="B629" s="122">
        <v>1</v>
      </c>
      <c r="C629" s="122" t="s">
        <v>2154</v>
      </c>
      <c r="D629" s="122" t="s">
        <v>2105</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1980</v>
      </c>
      <c r="B630" s="122">
        <v>1</v>
      </c>
      <c r="C630" s="122" t="s">
        <v>2154</v>
      </c>
      <c r="D630" s="122" t="s">
        <v>2106</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1980</v>
      </c>
      <c r="B631" s="122">
        <v>1</v>
      </c>
      <c r="C631" s="122" t="s">
        <v>2154</v>
      </c>
      <c r="D631" s="122" t="s">
        <v>2107</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1980</v>
      </c>
      <c r="B632" s="122">
        <v>1</v>
      </c>
      <c r="C632" s="122" t="s">
        <v>2154</v>
      </c>
      <c r="D632" s="122" t="s">
        <v>2108</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1980</v>
      </c>
      <c r="B633" s="122">
        <v>1</v>
      </c>
      <c r="C633" s="122" t="s">
        <v>2154</v>
      </c>
      <c r="D633" s="122" t="s">
        <v>2109</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1980</v>
      </c>
      <c r="B634" s="122">
        <v>1</v>
      </c>
      <c r="C634" s="122" t="s">
        <v>2154</v>
      </c>
      <c r="D634" s="122" t="s">
        <v>2143</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1980</v>
      </c>
      <c r="B635" s="122">
        <v>1</v>
      </c>
      <c r="C635" s="122" t="s">
        <v>2154</v>
      </c>
      <c r="D635" s="122" t="s">
        <v>2110</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1980</v>
      </c>
      <c r="B636" s="122">
        <v>1</v>
      </c>
      <c r="C636" s="122" t="s">
        <v>2154</v>
      </c>
      <c r="D636" s="122" t="s">
        <v>2111</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1980</v>
      </c>
      <c r="B637" s="122">
        <v>1</v>
      </c>
      <c r="C637" s="122" t="s">
        <v>2154</v>
      </c>
      <c r="D637" s="122" t="s">
        <v>2112</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1980</v>
      </c>
      <c r="B638" s="122">
        <v>1</v>
      </c>
      <c r="C638" s="122" t="s">
        <v>2154</v>
      </c>
      <c r="D638" s="122" t="s">
        <v>2113</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1980</v>
      </c>
      <c r="B639" s="122">
        <v>1</v>
      </c>
      <c r="C639" s="122" t="s">
        <v>2154</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1980</v>
      </c>
      <c r="B640" s="122">
        <v>1</v>
      </c>
      <c r="C640" s="122" t="s">
        <v>2154</v>
      </c>
      <c r="D640" s="122" t="s">
        <v>2114</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1980</v>
      </c>
      <c r="B641" s="122">
        <v>1</v>
      </c>
      <c r="C641" s="122" t="s">
        <v>2154</v>
      </c>
      <c r="D641" s="122" t="s">
        <v>2115</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1980</v>
      </c>
      <c r="B642" s="122">
        <v>1</v>
      </c>
      <c r="C642" s="122" t="s">
        <v>2154</v>
      </c>
      <c r="D642" s="122" t="s">
        <v>2116</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1980</v>
      </c>
      <c r="B643" s="122">
        <v>1</v>
      </c>
      <c r="C643" s="122" t="s">
        <v>2154</v>
      </c>
      <c r="D643" s="122" t="s">
        <v>2117</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1980</v>
      </c>
      <c r="B644" s="122">
        <v>1</v>
      </c>
      <c r="C644" s="122" t="s">
        <v>2154</v>
      </c>
      <c r="D644" s="122" t="s">
        <v>2118</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1980</v>
      </c>
      <c r="B645" s="122">
        <v>1</v>
      </c>
      <c r="C645" s="122" t="s">
        <v>2154</v>
      </c>
      <c r="D645" s="122" t="s">
        <v>2119</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1980</v>
      </c>
      <c r="B646" s="122">
        <v>1</v>
      </c>
      <c r="C646" s="122" t="s">
        <v>2154</v>
      </c>
      <c r="D646" s="122" t="s">
        <v>2120</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1980</v>
      </c>
      <c r="B647" s="122">
        <v>1</v>
      </c>
      <c r="C647" s="122" t="s">
        <v>2154</v>
      </c>
      <c r="D647" s="122" t="s">
        <v>2121</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1980</v>
      </c>
      <c r="B648" s="122">
        <v>1</v>
      </c>
      <c r="C648" s="122" t="s">
        <v>2154</v>
      </c>
      <c r="D648" s="122" t="s">
        <v>2122</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1980</v>
      </c>
      <c r="B649" s="122">
        <v>1</v>
      </c>
      <c r="C649" s="122" t="s">
        <v>2154</v>
      </c>
      <c r="D649" s="122" t="s">
        <v>2144</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1980</v>
      </c>
      <c r="B650" s="122">
        <v>1</v>
      </c>
      <c r="C650" s="122" t="s">
        <v>2154</v>
      </c>
      <c r="D650" s="122" t="s">
        <v>2123</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1980</v>
      </c>
      <c r="B651" s="122">
        <v>1</v>
      </c>
      <c r="C651" s="122" t="s">
        <v>2154</v>
      </c>
      <c r="D651" s="122" t="s">
        <v>2124</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1980</v>
      </c>
      <c r="B652" s="122">
        <v>1</v>
      </c>
      <c r="C652" s="122" t="s">
        <v>2154</v>
      </c>
      <c r="D652" s="122" t="s">
        <v>2125</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1980</v>
      </c>
      <c r="B653" s="122">
        <v>1</v>
      </c>
      <c r="C653" s="122" t="s">
        <v>2154</v>
      </c>
      <c r="D653" s="122" t="s">
        <v>2126</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1980</v>
      </c>
      <c r="B654" s="122">
        <v>1</v>
      </c>
      <c r="C654" s="122" t="s">
        <v>2154</v>
      </c>
      <c r="D654" s="122" t="s">
        <v>2127</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1980</v>
      </c>
      <c r="B655" s="122">
        <v>1</v>
      </c>
      <c r="C655" s="122" t="s">
        <v>2154</v>
      </c>
      <c r="D655" s="122" t="s">
        <v>2145</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1980</v>
      </c>
      <c r="B656" s="122">
        <v>1</v>
      </c>
      <c r="C656" s="122" t="s">
        <v>2154</v>
      </c>
      <c r="D656" s="122" t="s">
        <v>2128</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1980</v>
      </c>
      <c r="B657" s="122">
        <v>1</v>
      </c>
      <c r="C657" s="122" t="s">
        <v>2154</v>
      </c>
      <c r="D657" s="122" t="s">
        <v>2129</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1980</v>
      </c>
      <c r="B658" s="122">
        <v>1</v>
      </c>
      <c r="C658" s="122" t="s">
        <v>2154</v>
      </c>
      <c r="D658" s="122" t="s">
        <v>2146</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1980</v>
      </c>
      <c r="B659" s="122">
        <v>1</v>
      </c>
      <c r="C659" s="122" t="s">
        <v>2154</v>
      </c>
      <c r="D659" s="122" t="s">
        <v>2130</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1980</v>
      </c>
      <c r="B660" s="122">
        <v>1</v>
      </c>
      <c r="C660" s="122" t="s">
        <v>2154</v>
      </c>
      <c r="D660" s="122" t="s">
        <v>2131</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1980</v>
      </c>
      <c r="B661" s="122">
        <v>1</v>
      </c>
      <c r="C661" s="122" t="s">
        <v>2154</v>
      </c>
      <c r="D661" s="122" t="s">
        <v>2132</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1980</v>
      </c>
      <c r="B662" s="122">
        <v>1</v>
      </c>
      <c r="C662" s="122" t="s">
        <v>2154</v>
      </c>
      <c r="D662" s="122" t="s">
        <v>2133</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1980</v>
      </c>
      <c r="B663" s="122">
        <v>1</v>
      </c>
      <c r="C663" s="122" t="s">
        <v>2154</v>
      </c>
      <c r="D663" s="122" t="s">
        <v>2134</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1970</v>
      </c>
      <c r="B664" s="122">
        <v>1</v>
      </c>
      <c r="C664" s="122" t="s">
        <v>2155</v>
      </c>
      <c r="D664" s="122" t="s">
        <v>2086</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1970</v>
      </c>
      <c r="B665" s="122">
        <v>1</v>
      </c>
      <c r="C665" s="122" t="s">
        <v>2155</v>
      </c>
      <c r="D665" s="122" t="s">
        <v>2087</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1970</v>
      </c>
      <c r="B666" s="122">
        <v>1</v>
      </c>
      <c r="C666" s="122" t="s">
        <v>2155</v>
      </c>
      <c r="D666" s="122" t="s">
        <v>2088</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1970</v>
      </c>
      <c r="B667" s="122">
        <v>1</v>
      </c>
      <c r="C667" s="122" t="s">
        <v>2155</v>
      </c>
      <c r="D667" s="122" t="s">
        <v>2141</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1970</v>
      </c>
      <c r="B668" s="122">
        <v>1</v>
      </c>
      <c r="C668" s="122" t="s">
        <v>2155</v>
      </c>
      <c r="D668" s="122" t="s">
        <v>2089</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1970</v>
      </c>
      <c r="B669" s="122">
        <v>1</v>
      </c>
      <c r="C669" s="122" t="s">
        <v>2155</v>
      </c>
      <c r="D669" s="122" t="s">
        <v>2090</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1970</v>
      </c>
      <c r="B670" s="122">
        <v>1</v>
      </c>
      <c r="C670" s="122" t="s">
        <v>2155</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1970</v>
      </c>
      <c r="B671" s="122">
        <v>1</v>
      </c>
      <c r="C671" s="122" t="s">
        <v>2155</v>
      </c>
      <c r="D671" s="122" t="s">
        <v>2091</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1970</v>
      </c>
      <c r="B672" s="122">
        <v>1</v>
      </c>
      <c r="C672" s="122" t="s">
        <v>2155</v>
      </c>
      <c r="D672" s="122" t="s">
        <v>2092</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1970</v>
      </c>
      <c r="B673" s="122">
        <v>1</v>
      </c>
      <c r="C673" s="122" t="s">
        <v>2155</v>
      </c>
      <c r="D673" s="122" t="s">
        <v>2093</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1970</v>
      </c>
      <c r="B674" s="122">
        <v>1</v>
      </c>
      <c r="C674" s="122" t="s">
        <v>2155</v>
      </c>
      <c r="D674" s="122" t="s">
        <v>2094</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1970</v>
      </c>
      <c r="B675" s="122">
        <v>1</v>
      </c>
      <c r="C675" s="122" t="s">
        <v>2155</v>
      </c>
      <c r="D675" s="122" t="s">
        <v>2095</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1970</v>
      </c>
      <c r="B676" s="122">
        <v>1</v>
      </c>
      <c r="C676" s="122" t="s">
        <v>2155</v>
      </c>
      <c r="D676" s="122" t="s">
        <v>2142</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1970</v>
      </c>
      <c r="B677" s="122">
        <v>1</v>
      </c>
      <c r="C677" s="122" t="s">
        <v>2155</v>
      </c>
      <c r="D677" s="122" t="s">
        <v>2096</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1970</v>
      </c>
      <c r="B678" s="122">
        <v>1</v>
      </c>
      <c r="C678" s="122" t="s">
        <v>2155</v>
      </c>
      <c r="D678" s="122" t="s">
        <v>2097</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1970</v>
      </c>
      <c r="B679" s="122">
        <v>1</v>
      </c>
      <c r="C679" s="122" t="s">
        <v>2155</v>
      </c>
      <c r="D679" s="122" t="s">
        <v>2098</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1970</v>
      </c>
      <c r="B680" s="122">
        <v>1</v>
      </c>
      <c r="C680" s="122" t="s">
        <v>2155</v>
      </c>
      <c r="D680" s="122" t="s">
        <v>2099</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1970</v>
      </c>
      <c r="B681" s="122">
        <v>1</v>
      </c>
      <c r="C681" s="122" t="s">
        <v>2155</v>
      </c>
      <c r="D681" s="122" t="s">
        <v>2100</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1970</v>
      </c>
      <c r="B682" s="122">
        <v>1</v>
      </c>
      <c r="C682" s="122" t="s">
        <v>2155</v>
      </c>
      <c r="D682" s="122" t="s">
        <v>2101</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1970</v>
      </c>
      <c r="B683" s="122">
        <v>1</v>
      </c>
      <c r="C683" s="122" t="s">
        <v>2155</v>
      </c>
      <c r="D683" s="122" t="s">
        <v>2102</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1970</v>
      </c>
      <c r="B684" s="122">
        <v>1</v>
      </c>
      <c r="C684" s="122" t="s">
        <v>2155</v>
      </c>
      <c r="D684" s="122" t="s">
        <v>2103</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1970</v>
      </c>
      <c r="B685" s="122">
        <v>1</v>
      </c>
      <c r="C685" s="122" t="s">
        <v>2155</v>
      </c>
      <c r="D685" s="122" t="s">
        <v>2104</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1970</v>
      </c>
      <c r="B686" s="122">
        <v>1</v>
      </c>
      <c r="C686" s="122" t="s">
        <v>2155</v>
      </c>
      <c r="D686" s="122" t="s">
        <v>2105</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1970</v>
      </c>
      <c r="B687" s="122">
        <v>1</v>
      </c>
      <c r="C687" s="122" t="s">
        <v>2155</v>
      </c>
      <c r="D687" s="122" t="s">
        <v>2106</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1970</v>
      </c>
      <c r="B688" s="122">
        <v>1</v>
      </c>
      <c r="C688" s="122" t="s">
        <v>2155</v>
      </c>
      <c r="D688" s="122" t="s">
        <v>2107</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1970</v>
      </c>
      <c r="B689" s="122">
        <v>1</v>
      </c>
      <c r="C689" s="122" t="s">
        <v>2155</v>
      </c>
      <c r="D689" s="122" t="s">
        <v>2108</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1970</v>
      </c>
      <c r="B690" s="122">
        <v>1</v>
      </c>
      <c r="C690" s="122" t="s">
        <v>2155</v>
      </c>
      <c r="D690" s="122" t="s">
        <v>2109</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1970</v>
      </c>
      <c r="B691" s="122">
        <v>1</v>
      </c>
      <c r="C691" s="122" t="s">
        <v>2155</v>
      </c>
      <c r="D691" s="122" t="s">
        <v>2143</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1970</v>
      </c>
      <c r="B692" s="122">
        <v>1</v>
      </c>
      <c r="C692" s="122" t="s">
        <v>2155</v>
      </c>
      <c r="D692" s="122" t="s">
        <v>2110</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1970</v>
      </c>
      <c r="B693" s="122">
        <v>1</v>
      </c>
      <c r="C693" s="122" t="s">
        <v>2155</v>
      </c>
      <c r="D693" s="122" t="s">
        <v>2111</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1970</v>
      </c>
      <c r="B694" s="122">
        <v>1</v>
      </c>
      <c r="C694" s="122" t="s">
        <v>2155</v>
      </c>
      <c r="D694" s="122" t="s">
        <v>2112</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1970</v>
      </c>
      <c r="B695" s="122">
        <v>1</v>
      </c>
      <c r="C695" s="122" t="s">
        <v>2155</v>
      </c>
      <c r="D695" s="122" t="s">
        <v>2113</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1970</v>
      </c>
      <c r="B696" s="122">
        <v>1</v>
      </c>
      <c r="C696" s="122" t="s">
        <v>2155</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1970</v>
      </c>
      <c r="B697" s="122">
        <v>1</v>
      </c>
      <c r="C697" s="122" t="s">
        <v>2155</v>
      </c>
      <c r="D697" s="122" t="s">
        <v>2114</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1970</v>
      </c>
      <c r="B698" s="122">
        <v>1</v>
      </c>
      <c r="C698" s="122" t="s">
        <v>2155</v>
      </c>
      <c r="D698" s="122" t="s">
        <v>2115</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1970</v>
      </c>
      <c r="B699" s="122">
        <v>1</v>
      </c>
      <c r="C699" s="122" t="s">
        <v>2155</v>
      </c>
      <c r="D699" s="122" t="s">
        <v>2116</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1970</v>
      </c>
      <c r="B700" s="122">
        <v>1</v>
      </c>
      <c r="C700" s="122" t="s">
        <v>2155</v>
      </c>
      <c r="D700" s="122" t="s">
        <v>2117</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1970</v>
      </c>
      <c r="B701" s="122">
        <v>1</v>
      </c>
      <c r="C701" s="122" t="s">
        <v>2155</v>
      </c>
      <c r="D701" s="122" t="s">
        <v>2118</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1970</v>
      </c>
      <c r="B702" s="122">
        <v>1</v>
      </c>
      <c r="C702" s="122" t="s">
        <v>2155</v>
      </c>
      <c r="D702" s="122" t="s">
        <v>2119</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1970</v>
      </c>
      <c r="B703" s="122">
        <v>1</v>
      </c>
      <c r="C703" s="122" t="s">
        <v>2155</v>
      </c>
      <c r="D703" s="122" t="s">
        <v>2120</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1970</v>
      </c>
      <c r="B704" s="122">
        <v>1</v>
      </c>
      <c r="C704" s="122" t="s">
        <v>2155</v>
      </c>
      <c r="D704" s="122" t="s">
        <v>2121</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1970</v>
      </c>
      <c r="B705" s="122">
        <v>1</v>
      </c>
      <c r="C705" s="122" t="s">
        <v>2155</v>
      </c>
      <c r="D705" s="122" t="s">
        <v>2122</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1970</v>
      </c>
      <c r="B706" s="122">
        <v>1</v>
      </c>
      <c r="C706" s="122" t="s">
        <v>2155</v>
      </c>
      <c r="D706" s="122" t="s">
        <v>2144</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1970</v>
      </c>
      <c r="B707" s="122">
        <v>1</v>
      </c>
      <c r="C707" s="122" t="s">
        <v>2155</v>
      </c>
      <c r="D707" s="122" t="s">
        <v>2123</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1970</v>
      </c>
      <c r="B708" s="122">
        <v>1</v>
      </c>
      <c r="C708" s="122" t="s">
        <v>2155</v>
      </c>
      <c r="D708" s="122" t="s">
        <v>2124</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1970</v>
      </c>
      <c r="B709" s="122">
        <v>1</v>
      </c>
      <c r="C709" s="122" t="s">
        <v>2155</v>
      </c>
      <c r="D709" s="122" t="s">
        <v>2125</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1970</v>
      </c>
      <c r="B710" s="122">
        <v>1</v>
      </c>
      <c r="C710" s="122" t="s">
        <v>2155</v>
      </c>
      <c r="D710" s="122" t="s">
        <v>2126</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1970</v>
      </c>
      <c r="B711" s="122">
        <v>1</v>
      </c>
      <c r="C711" s="122" t="s">
        <v>2155</v>
      </c>
      <c r="D711" s="122" t="s">
        <v>2127</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1970</v>
      </c>
      <c r="B712" s="122">
        <v>1</v>
      </c>
      <c r="C712" s="122" t="s">
        <v>2155</v>
      </c>
      <c r="D712" s="122" t="s">
        <v>2145</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1970</v>
      </c>
      <c r="B713" s="122">
        <v>1</v>
      </c>
      <c r="C713" s="122" t="s">
        <v>2155</v>
      </c>
      <c r="D713" s="122" t="s">
        <v>2128</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1970</v>
      </c>
      <c r="B714" s="122">
        <v>1</v>
      </c>
      <c r="C714" s="122" t="s">
        <v>2155</v>
      </c>
      <c r="D714" s="122" t="s">
        <v>2129</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1970</v>
      </c>
      <c r="B715" s="122">
        <v>1</v>
      </c>
      <c r="C715" s="122" t="s">
        <v>2155</v>
      </c>
      <c r="D715" s="122" t="s">
        <v>2146</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1970</v>
      </c>
      <c r="B716" s="122">
        <v>1</v>
      </c>
      <c r="C716" s="122" t="s">
        <v>2155</v>
      </c>
      <c r="D716" s="122" t="s">
        <v>2130</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1970</v>
      </c>
      <c r="B717" s="122">
        <v>1</v>
      </c>
      <c r="C717" s="122" t="s">
        <v>2155</v>
      </c>
      <c r="D717" s="122" t="s">
        <v>2131</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1970</v>
      </c>
      <c r="B718" s="122">
        <v>1</v>
      </c>
      <c r="C718" s="122" t="s">
        <v>2155</v>
      </c>
      <c r="D718" s="122" t="s">
        <v>2132</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1970</v>
      </c>
      <c r="B719" s="122">
        <v>1</v>
      </c>
      <c r="C719" s="122" t="s">
        <v>2155</v>
      </c>
      <c r="D719" s="122" t="s">
        <v>2133</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1970</v>
      </c>
      <c r="B720" s="122">
        <v>1</v>
      </c>
      <c r="C720" s="122" t="s">
        <v>2155</v>
      </c>
      <c r="D720" s="122" t="s">
        <v>2134</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1975</v>
      </c>
      <c r="B721" s="122">
        <v>1</v>
      </c>
      <c r="C721" s="122" t="s">
        <v>2156</v>
      </c>
      <c r="D721" s="122" t="s">
        <v>2086</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1975</v>
      </c>
      <c r="B722" s="122">
        <v>1</v>
      </c>
      <c r="C722" s="122" t="s">
        <v>2156</v>
      </c>
      <c r="D722" s="122" t="s">
        <v>2087</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1975</v>
      </c>
      <c r="B723" s="122">
        <v>1</v>
      </c>
      <c r="C723" s="122" t="s">
        <v>2156</v>
      </c>
      <c r="D723" s="122" t="s">
        <v>2088</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1975</v>
      </c>
      <c r="B724" s="122">
        <v>1</v>
      </c>
      <c r="C724" s="122" t="s">
        <v>2156</v>
      </c>
      <c r="D724" s="122" t="s">
        <v>2089</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1975</v>
      </c>
      <c r="B725" s="122">
        <v>1</v>
      </c>
      <c r="C725" s="122" t="s">
        <v>2156</v>
      </c>
      <c r="D725" s="122" t="s">
        <v>2090</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1975</v>
      </c>
      <c r="B726" s="122">
        <v>1</v>
      </c>
      <c r="C726" s="122" t="s">
        <v>2156</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1975</v>
      </c>
      <c r="B727" s="122">
        <v>1</v>
      </c>
      <c r="C727" s="122" t="s">
        <v>2156</v>
      </c>
      <c r="D727" s="122" t="s">
        <v>2091</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1975</v>
      </c>
      <c r="B728" s="122">
        <v>1</v>
      </c>
      <c r="C728" s="122" t="s">
        <v>2156</v>
      </c>
      <c r="D728" s="122" t="s">
        <v>2092</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1975</v>
      </c>
      <c r="B729" s="122">
        <v>1</v>
      </c>
      <c r="C729" s="122" t="s">
        <v>2156</v>
      </c>
      <c r="D729" s="122" t="s">
        <v>2093</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1975</v>
      </c>
      <c r="B730" s="122">
        <v>1</v>
      </c>
      <c r="C730" s="122" t="s">
        <v>2156</v>
      </c>
      <c r="D730" s="122" t="s">
        <v>2094</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1975</v>
      </c>
      <c r="B731" s="122">
        <v>1</v>
      </c>
      <c r="C731" s="122" t="s">
        <v>2156</v>
      </c>
      <c r="D731" s="122" t="s">
        <v>2095</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1975</v>
      </c>
      <c r="B732" s="122">
        <v>1</v>
      </c>
      <c r="C732" s="122" t="s">
        <v>2156</v>
      </c>
      <c r="D732" s="122" t="s">
        <v>2096</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1975</v>
      </c>
      <c r="B733" s="122">
        <v>1</v>
      </c>
      <c r="C733" s="122" t="s">
        <v>2156</v>
      </c>
      <c r="D733" s="122" t="s">
        <v>2097</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1975</v>
      </c>
      <c r="B734" s="122">
        <v>1</v>
      </c>
      <c r="C734" s="122" t="s">
        <v>2156</v>
      </c>
      <c r="D734" s="122" t="s">
        <v>2098</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1975</v>
      </c>
      <c r="B735" s="122">
        <v>1</v>
      </c>
      <c r="C735" s="122" t="s">
        <v>2156</v>
      </c>
      <c r="D735" s="122" t="s">
        <v>2099</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1975</v>
      </c>
      <c r="B736" s="122">
        <v>1</v>
      </c>
      <c r="C736" s="122" t="s">
        <v>2156</v>
      </c>
      <c r="D736" s="122" t="s">
        <v>2100</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1975</v>
      </c>
      <c r="B737" s="122">
        <v>1</v>
      </c>
      <c r="C737" s="122" t="s">
        <v>2156</v>
      </c>
      <c r="D737" s="122" t="s">
        <v>2101</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1975</v>
      </c>
      <c r="B738" s="122">
        <v>1</v>
      </c>
      <c r="C738" s="122" t="s">
        <v>2156</v>
      </c>
      <c r="D738" s="122" t="s">
        <v>2102</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1975</v>
      </c>
      <c r="B739" s="122">
        <v>1</v>
      </c>
      <c r="C739" s="122" t="s">
        <v>2156</v>
      </c>
      <c r="D739" s="122" t="s">
        <v>2103</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1975</v>
      </c>
      <c r="B740" s="122">
        <v>1</v>
      </c>
      <c r="C740" s="122" t="s">
        <v>2156</v>
      </c>
      <c r="D740" s="122" t="s">
        <v>2104</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1975</v>
      </c>
      <c r="B741" s="122">
        <v>1</v>
      </c>
      <c r="C741" s="122" t="s">
        <v>2156</v>
      </c>
      <c r="D741" s="122" t="s">
        <v>2105</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1975</v>
      </c>
      <c r="B742" s="122">
        <v>1</v>
      </c>
      <c r="C742" s="122" t="s">
        <v>2156</v>
      </c>
      <c r="D742" s="122" t="s">
        <v>2106</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1975</v>
      </c>
      <c r="B743" s="122">
        <v>1</v>
      </c>
      <c r="C743" s="122" t="s">
        <v>2156</v>
      </c>
      <c r="D743" s="122" t="s">
        <v>2107</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1975</v>
      </c>
      <c r="B744" s="122">
        <v>1</v>
      </c>
      <c r="C744" s="122" t="s">
        <v>2156</v>
      </c>
      <c r="D744" s="122" t="s">
        <v>2108</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1975</v>
      </c>
      <c r="B745" s="122">
        <v>1</v>
      </c>
      <c r="C745" s="122" t="s">
        <v>2156</v>
      </c>
      <c r="D745" s="122" t="s">
        <v>2109</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1975</v>
      </c>
      <c r="B746" s="122">
        <v>1</v>
      </c>
      <c r="C746" s="122" t="s">
        <v>2156</v>
      </c>
      <c r="D746" s="122" t="s">
        <v>2110</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1975</v>
      </c>
      <c r="B747" s="122">
        <v>1</v>
      </c>
      <c r="C747" s="122" t="s">
        <v>2156</v>
      </c>
      <c r="D747" s="122" t="s">
        <v>2111</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1975</v>
      </c>
      <c r="B748" s="122">
        <v>1</v>
      </c>
      <c r="C748" s="122" t="s">
        <v>2156</v>
      </c>
      <c r="D748" s="122" t="s">
        <v>2112</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1975</v>
      </c>
      <c r="B749" s="122">
        <v>1</v>
      </c>
      <c r="C749" s="122" t="s">
        <v>2156</v>
      </c>
      <c r="D749" s="122" t="s">
        <v>2113</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1975</v>
      </c>
      <c r="B750" s="122">
        <v>1</v>
      </c>
      <c r="C750" s="122" t="s">
        <v>2156</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1975</v>
      </c>
      <c r="B751" s="122">
        <v>1</v>
      </c>
      <c r="C751" s="122" t="s">
        <v>2156</v>
      </c>
      <c r="D751" s="122" t="s">
        <v>2114</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1975</v>
      </c>
      <c r="B752" s="122">
        <v>1</v>
      </c>
      <c r="C752" s="122" t="s">
        <v>2156</v>
      </c>
      <c r="D752" s="122" t="s">
        <v>2115</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1975</v>
      </c>
      <c r="B753" s="122">
        <v>1</v>
      </c>
      <c r="C753" s="122" t="s">
        <v>2156</v>
      </c>
      <c r="D753" s="122" t="s">
        <v>2116</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1975</v>
      </c>
      <c r="B754" s="122">
        <v>1</v>
      </c>
      <c r="C754" s="122" t="s">
        <v>2156</v>
      </c>
      <c r="D754" s="122" t="s">
        <v>2117</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1975</v>
      </c>
      <c r="B755" s="122">
        <v>1</v>
      </c>
      <c r="C755" s="122" t="s">
        <v>2156</v>
      </c>
      <c r="D755" s="122" t="s">
        <v>2118</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1975</v>
      </c>
      <c r="B756" s="122">
        <v>1</v>
      </c>
      <c r="C756" s="122" t="s">
        <v>2156</v>
      </c>
      <c r="D756" s="122" t="s">
        <v>2119</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1975</v>
      </c>
      <c r="B757" s="122">
        <v>1</v>
      </c>
      <c r="C757" s="122" t="s">
        <v>2156</v>
      </c>
      <c r="D757" s="122" t="s">
        <v>2120</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1975</v>
      </c>
      <c r="B758" s="122">
        <v>1</v>
      </c>
      <c r="C758" s="122" t="s">
        <v>2156</v>
      </c>
      <c r="D758" s="122" t="s">
        <v>2121</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1975</v>
      </c>
      <c r="B759" s="122">
        <v>1</v>
      </c>
      <c r="C759" s="122" t="s">
        <v>2156</v>
      </c>
      <c r="D759" s="122" t="s">
        <v>2122</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1975</v>
      </c>
      <c r="B760" s="122">
        <v>1</v>
      </c>
      <c r="C760" s="122" t="s">
        <v>2156</v>
      </c>
      <c r="D760" s="122" t="s">
        <v>2123</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1975</v>
      </c>
      <c r="B761" s="122">
        <v>1</v>
      </c>
      <c r="C761" s="122" t="s">
        <v>2156</v>
      </c>
      <c r="D761" s="122" t="s">
        <v>2124</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1975</v>
      </c>
      <c r="B762" s="122">
        <v>1</v>
      </c>
      <c r="C762" s="122" t="s">
        <v>2156</v>
      </c>
      <c r="D762" s="122" t="s">
        <v>2125</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1975</v>
      </c>
      <c r="B763" s="122">
        <v>1</v>
      </c>
      <c r="C763" s="122" t="s">
        <v>2156</v>
      </c>
      <c r="D763" s="122" t="s">
        <v>2126</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1975</v>
      </c>
      <c r="B764" s="122">
        <v>1</v>
      </c>
      <c r="C764" s="122" t="s">
        <v>2156</v>
      </c>
      <c r="D764" s="122" t="s">
        <v>2127</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1975</v>
      </c>
      <c r="B765" s="122">
        <v>1</v>
      </c>
      <c r="C765" s="122" t="s">
        <v>2156</v>
      </c>
      <c r="D765" s="122" t="s">
        <v>2128</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1975</v>
      </c>
      <c r="B766" s="122">
        <v>1</v>
      </c>
      <c r="C766" s="122" t="s">
        <v>2156</v>
      </c>
      <c r="D766" s="122" t="s">
        <v>2129</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1975</v>
      </c>
      <c r="B767" s="122">
        <v>1</v>
      </c>
      <c r="C767" s="122" t="s">
        <v>2156</v>
      </c>
      <c r="D767" s="122" t="s">
        <v>2130</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1975</v>
      </c>
      <c r="B768" s="122">
        <v>1</v>
      </c>
      <c r="C768" s="122" t="s">
        <v>2156</v>
      </c>
      <c r="D768" s="122" t="s">
        <v>2131</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1975</v>
      </c>
      <c r="B769" s="122">
        <v>1</v>
      </c>
      <c r="C769" s="122" t="s">
        <v>2156</v>
      </c>
      <c r="D769" s="122" t="s">
        <v>2132</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1975</v>
      </c>
      <c r="B770" s="122">
        <v>1</v>
      </c>
      <c r="C770" s="122" t="s">
        <v>2156</v>
      </c>
      <c r="D770" s="122" t="s">
        <v>2133</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1975</v>
      </c>
      <c r="B771" s="122">
        <v>1</v>
      </c>
      <c r="C771" s="122" t="s">
        <v>2156</v>
      </c>
      <c r="D771" s="122" t="s">
        <v>2134</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1971</v>
      </c>
      <c r="B772" s="122">
        <v>1</v>
      </c>
      <c r="C772" s="122" t="s">
        <v>2157</v>
      </c>
      <c r="D772" s="122" t="s">
        <v>2086</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1971</v>
      </c>
      <c r="B773" s="122">
        <v>1</v>
      </c>
      <c r="C773" s="122" t="s">
        <v>2157</v>
      </c>
      <c r="D773" s="122" t="s">
        <v>2087</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1971</v>
      </c>
      <c r="B774" s="122">
        <v>1</v>
      </c>
      <c r="C774" s="122" t="s">
        <v>2157</v>
      </c>
      <c r="D774" s="122" t="s">
        <v>2088</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1971</v>
      </c>
      <c r="B775" s="122">
        <v>1</v>
      </c>
      <c r="C775" s="122" t="s">
        <v>2157</v>
      </c>
      <c r="D775" s="122" t="s">
        <v>2141</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1971</v>
      </c>
      <c r="B776" s="122">
        <v>1</v>
      </c>
      <c r="C776" s="122" t="s">
        <v>2157</v>
      </c>
      <c r="D776" s="122" t="s">
        <v>2089</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1971</v>
      </c>
      <c r="B777" s="122">
        <v>1</v>
      </c>
      <c r="C777" s="122" t="s">
        <v>2157</v>
      </c>
      <c r="D777" s="122" t="s">
        <v>2090</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1971</v>
      </c>
      <c r="B778" s="122">
        <v>1</v>
      </c>
      <c r="C778" s="122" t="s">
        <v>2157</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1971</v>
      </c>
      <c r="B779" s="122">
        <v>1</v>
      </c>
      <c r="C779" s="122" t="s">
        <v>2157</v>
      </c>
      <c r="D779" s="122" t="s">
        <v>2091</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1971</v>
      </c>
      <c r="B780" s="122">
        <v>1</v>
      </c>
      <c r="C780" s="122" t="s">
        <v>2157</v>
      </c>
      <c r="D780" s="122" t="s">
        <v>2092</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1971</v>
      </c>
      <c r="B781" s="122">
        <v>1</v>
      </c>
      <c r="C781" s="122" t="s">
        <v>2157</v>
      </c>
      <c r="D781" s="122" t="s">
        <v>2093</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1971</v>
      </c>
      <c r="B782" s="122">
        <v>1</v>
      </c>
      <c r="C782" s="122" t="s">
        <v>2157</v>
      </c>
      <c r="D782" s="122" t="s">
        <v>2094</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1971</v>
      </c>
      <c r="B783" s="122">
        <v>1</v>
      </c>
      <c r="C783" s="122" t="s">
        <v>2157</v>
      </c>
      <c r="D783" s="122" t="s">
        <v>2095</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1971</v>
      </c>
      <c r="B784" s="122">
        <v>1</v>
      </c>
      <c r="C784" s="122" t="s">
        <v>2157</v>
      </c>
      <c r="D784" s="122" t="s">
        <v>2142</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1971</v>
      </c>
      <c r="B785" s="122">
        <v>1</v>
      </c>
      <c r="C785" s="122" t="s">
        <v>2157</v>
      </c>
      <c r="D785" s="122" t="s">
        <v>2096</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1971</v>
      </c>
      <c r="B786" s="122">
        <v>1</v>
      </c>
      <c r="C786" s="122" t="s">
        <v>2157</v>
      </c>
      <c r="D786" s="122" t="s">
        <v>2097</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1971</v>
      </c>
      <c r="B787" s="122">
        <v>1</v>
      </c>
      <c r="C787" s="122" t="s">
        <v>2157</v>
      </c>
      <c r="D787" s="122" t="s">
        <v>2098</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1971</v>
      </c>
      <c r="B788" s="122">
        <v>1</v>
      </c>
      <c r="C788" s="122" t="s">
        <v>2157</v>
      </c>
      <c r="D788" s="122" t="s">
        <v>2099</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1971</v>
      </c>
      <c r="B789" s="122">
        <v>1</v>
      </c>
      <c r="C789" s="122" t="s">
        <v>2157</v>
      </c>
      <c r="D789" s="122" t="s">
        <v>2100</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1971</v>
      </c>
      <c r="B790" s="122">
        <v>1</v>
      </c>
      <c r="C790" s="122" t="s">
        <v>2157</v>
      </c>
      <c r="D790" s="122" t="s">
        <v>2101</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1971</v>
      </c>
      <c r="B791" s="122">
        <v>1</v>
      </c>
      <c r="C791" s="122" t="s">
        <v>2157</v>
      </c>
      <c r="D791" s="122" t="s">
        <v>2102</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1971</v>
      </c>
      <c r="B792" s="122">
        <v>1</v>
      </c>
      <c r="C792" s="122" t="s">
        <v>2157</v>
      </c>
      <c r="D792" s="122" t="s">
        <v>2103</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1971</v>
      </c>
      <c r="B793" s="122">
        <v>1</v>
      </c>
      <c r="C793" s="122" t="s">
        <v>2157</v>
      </c>
      <c r="D793" s="122" t="s">
        <v>2104</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1971</v>
      </c>
      <c r="B794" s="122">
        <v>1</v>
      </c>
      <c r="C794" s="122" t="s">
        <v>2157</v>
      </c>
      <c r="D794" s="122" t="s">
        <v>2105</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1971</v>
      </c>
      <c r="B795" s="122">
        <v>1</v>
      </c>
      <c r="C795" s="122" t="s">
        <v>2157</v>
      </c>
      <c r="D795" s="122" t="s">
        <v>2106</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1971</v>
      </c>
      <c r="B796" s="122">
        <v>1</v>
      </c>
      <c r="C796" s="122" t="s">
        <v>2157</v>
      </c>
      <c r="D796" s="122" t="s">
        <v>2107</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1971</v>
      </c>
      <c r="B797" s="122">
        <v>1</v>
      </c>
      <c r="C797" s="122" t="s">
        <v>2157</v>
      </c>
      <c r="D797" s="122" t="s">
        <v>2108</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1971</v>
      </c>
      <c r="B798" s="122">
        <v>1</v>
      </c>
      <c r="C798" s="122" t="s">
        <v>2157</v>
      </c>
      <c r="D798" s="122" t="s">
        <v>2109</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1971</v>
      </c>
      <c r="B799" s="122">
        <v>1</v>
      </c>
      <c r="C799" s="122" t="s">
        <v>2157</v>
      </c>
      <c r="D799" s="122" t="s">
        <v>2143</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1971</v>
      </c>
      <c r="B800" s="122">
        <v>1</v>
      </c>
      <c r="C800" s="122" t="s">
        <v>2157</v>
      </c>
      <c r="D800" s="122" t="s">
        <v>2110</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1971</v>
      </c>
      <c r="B801" s="122">
        <v>1</v>
      </c>
      <c r="C801" s="122" t="s">
        <v>2157</v>
      </c>
      <c r="D801" s="122" t="s">
        <v>2111</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1971</v>
      </c>
      <c r="B802" s="122">
        <v>1</v>
      </c>
      <c r="C802" s="122" t="s">
        <v>2157</v>
      </c>
      <c r="D802" s="122" t="s">
        <v>2112</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1971</v>
      </c>
      <c r="B803" s="122">
        <v>1</v>
      </c>
      <c r="C803" s="122" t="s">
        <v>2157</v>
      </c>
      <c r="D803" s="122" t="s">
        <v>2113</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1971</v>
      </c>
      <c r="B804" s="122">
        <v>1</v>
      </c>
      <c r="C804" s="122" t="s">
        <v>2157</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1971</v>
      </c>
      <c r="B805" s="122">
        <v>1</v>
      </c>
      <c r="C805" s="122" t="s">
        <v>2157</v>
      </c>
      <c r="D805" s="122" t="s">
        <v>2114</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1971</v>
      </c>
      <c r="B806" s="122">
        <v>1</v>
      </c>
      <c r="C806" s="122" t="s">
        <v>2157</v>
      </c>
      <c r="D806" s="122" t="s">
        <v>2115</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1971</v>
      </c>
      <c r="B807" s="122">
        <v>1</v>
      </c>
      <c r="C807" s="122" t="s">
        <v>2157</v>
      </c>
      <c r="D807" s="122" t="s">
        <v>2116</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1971</v>
      </c>
      <c r="B808" s="122">
        <v>1</v>
      </c>
      <c r="C808" s="122" t="s">
        <v>2157</v>
      </c>
      <c r="D808" s="122" t="s">
        <v>2117</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1971</v>
      </c>
      <c r="B809" s="122">
        <v>1</v>
      </c>
      <c r="C809" s="122" t="s">
        <v>2157</v>
      </c>
      <c r="D809" s="122" t="s">
        <v>2118</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1971</v>
      </c>
      <c r="B810" s="122">
        <v>1</v>
      </c>
      <c r="C810" s="122" t="s">
        <v>2157</v>
      </c>
      <c r="D810" s="122" t="s">
        <v>2119</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1971</v>
      </c>
      <c r="B811" s="122">
        <v>1</v>
      </c>
      <c r="C811" s="122" t="s">
        <v>2157</v>
      </c>
      <c r="D811" s="122" t="s">
        <v>2120</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1971</v>
      </c>
      <c r="B812" s="122">
        <v>1</v>
      </c>
      <c r="C812" s="122" t="s">
        <v>2157</v>
      </c>
      <c r="D812" s="122" t="s">
        <v>2121</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1971</v>
      </c>
      <c r="B813" s="122">
        <v>1</v>
      </c>
      <c r="C813" s="122" t="s">
        <v>2157</v>
      </c>
      <c r="D813" s="122" t="s">
        <v>2122</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1971</v>
      </c>
      <c r="B814" s="122">
        <v>1</v>
      </c>
      <c r="C814" s="122" t="s">
        <v>2157</v>
      </c>
      <c r="D814" s="122" t="s">
        <v>2144</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1971</v>
      </c>
      <c r="B815" s="122">
        <v>1</v>
      </c>
      <c r="C815" s="122" t="s">
        <v>2157</v>
      </c>
      <c r="D815" s="122" t="s">
        <v>2123</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1971</v>
      </c>
      <c r="B816" s="122">
        <v>1</v>
      </c>
      <c r="C816" s="122" t="s">
        <v>2157</v>
      </c>
      <c r="D816" s="122" t="s">
        <v>2124</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1971</v>
      </c>
      <c r="B817" s="122">
        <v>1</v>
      </c>
      <c r="C817" s="122" t="s">
        <v>2157</v>
      </c>
      <c r="D817" s="122" t="s">
        <v>2125</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1971</v>
      </c>
      <c r="B818" s="122">
        <v>1</v>
      </c>
      <c r="C818" s="122" t="s">
        <v>2157</v>
      </c>
      <c r="D818" s="122" t="s">
        <v>2126</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1971</v>
      </c>
      <c r="B819" s="122">
        <v>1</v>
      </c>
      <c r="C819" s="122" t="s">
        <v>2157</v>
      </c>
      <c r="D819" s="122" t="s">
        <v>2127</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1971</v>
      </c>
      <c r="B820" s="122">
        <v>1</v>
      </c>
      <c r="C820" s="122" t="s">
        <v>2157</v>
      </c>
      <c r="D820" s="122" t="s">
        <v>2145</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1971</v>
      </c>
      <c r="B821" s="122">
        <v>1</v>
      </c>
      <c r="C821" s="122" t="s">
        <v>2157</v>
      </c>
      <c r="D821" s="122" t="s">
        <v>2128</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1971</v>
      </c>
      <c r="B822" s="122">
        <v>1</v>
      </c>
      <c r="C822" s="122" t="s">
        <v>2157</v>
      </c>
      <c r="D822" s="122" t="s">
        <v>2129</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1971</v>
      </c>
      <c r="B823" s="122">
        <v>1</v>
      </c>
      <c r="C823" s="122" t="s">
        <v>2157</v>
      </c>
      <c r="D823" s="122" t="s">
        <v>2146</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1971</v>
      </c>
      <c r="B824" s="122">
        <v>1</v>
      </c>
      <c r="C824" s="122" t="s">
        <v>2157</v>
      </c>
      <c r="D824" s="122" t="s">
        <v>2130</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1971</v>
      </c>
      <c r="B825" s="122">
        <v>1</v>
      </c>
      <c r="C825" s="122" t="s">
        <v>2157</v>
      </c>
      <c r="D825" s="122" t="s">
        <v>2131</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1971</v>
      </c>
      <c r="B826" s="122">
        <v>1</v>
      </c>
      <c r="C826" s="122" t="s">
        <v>2157</v>
      </c>
      <c r="D826" s="122" t="s">
        <v>2132</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1971</v>
      </c>
      <c r="B827" s="122">
        <v>1</v>
      </c>
      <c r="C827" s="122" t="s">
        <v>2157</v>
      </c>
      <c r="D827" s="122" t="s">
        <v>2133</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1971</v>
      </c>
      <c r="B828" s="122">
        <v>1</v>
      </c>
      <c r="C828" s="122" t="s">
        <v>2157</v>
      </c>
      <c r="D828" s="122" t="s">
        <v>2134</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1992</v>
      </c>
      <c r="B829" s="122">
        <v>1</v>
      </c>
      <c r="C829" s="122" t="s">
        <v>2158</v>
      </c>
      <c r="D829" s="122" t="s">
        <v>2086</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1992</v>
      </c>
      <c r="B830" s="122">
        <v>1</v>
      </c>
      <c r="C830" s="122" t="s">
        <v>2158</v>
      </c>
      <c r="D830" s="122" t="s">
        <v>2087</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1992</v>
      </c>
      <c r="B831" s="122">
        <v>1</v>
      </c>
      <c r="C831" s="122" t="s">
        <v>2158</v>
      </c>
      <c r="D831" s="122" t="s">
        <v>2088</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1992</v>
      </c>
      <c r="B832" s="122">
        <v>1</v>
      </c>
      <c r="C832" s="122" t="s">
        <v>2158</v>
      </c>
      <c r="D832" s="122" t="s">
        <v>2141</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1992</v>
      </c>
      <c r="B833" s="122">
        <v>1</v>
      </c>
      <c r="C833" s="122" t="s">
        <v>2158</v>
      </c>
      <c r="D833" s="122" t="s">
        <v>2089</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1992</v>
      </c>
      <c r="B834" s="122">
        <v>1</v>
      </c>
      <c r="C834" s="122" t="s">
        <v>2158</v>
      </c>
      <c r="D834" s="122" t="s">
        <v>2090</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1992</v>
      </c>
      <c r="B835" s="122">
        <v>1</v>
      </c>
      <c r="C835" s="122" t="s">
        <v>2158</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1992</v>
      </c>
      <c r="B836" s="122">
        <v>1</v>
      </c>
      <c r="C836" s="122" t="s">
        <v>2158</v>
      </c>
      <c r="D836" s="122" t="s">
        <v>2091</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1992</v>
      </c>
      <c r="B837" s="122">
        <v>1</v>
      </c>
      <c r="C837" s="122" t="s">
        <v>2158</v>
      </c>
      <c r="D837" s="122" t="s">
        <v>2092</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1992</v>
      </c>
      <c r="B838" s="122">
        <v>1</v>
      </c>
      <c r="C838" s="122" t="s">
        <v>2158</v>
      </c>
      <c r="D838" s="122" t="s">
        <v>2093</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1992</v>
      </c>
      <c r="B839" s="122">
        <v>1</v>
      </c>
      <c r="C839" s="122" t="s">
        <v>2158</v>
      </c>
      <c r="D839" s="122" t="s">
        <v>2094</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1992</v>
      </c>
      <c r="B840" s="122">
        <v>1</v>
      </c>
      <c r="C840" s="122" t="s">
        <v>2158</v>
      </c>
      <c r="D840" s="122" t="s">
        <v>2095</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1992</v>
      </c>
      <c r="B841" s="122">
        <v>1</v>
      </c>
      <c r="C841" s="122" t="s">
        <v>2158</v>
      </c>
      <c r="D841" s="122" t="s">
        <v>2142</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1992</v>
      </c>
      <c r="B842" s="122">
        <v>1</v>
      </c>
      <c r="C842" s="122" t="s">
        <v>2158</v>
      </c>
      <c r="D842" s="122" t="s">
        <v>2096</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1992</v>
      </c>
      <c r="B843" s="122">
        <v>1</v>
      </c>
      <c r="C843" s="122" t="s">
        <v>2158</v>
      </c>
      <c r="D843" s="122" t="s">
        <v>2097</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1992</v>
      </c>
      <c r="B844" s="122">
        <v>1</v>
      </c>
      <c r="C844" s="122" t="s">
        <v>2158</v>
      </c>
      <c r="D844" s="122" t="s">
        <v>2098</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1992</v>
      </c>
      <c r="B845" s="122">
        <v>1</v>
      </c>
      <c r="C845" s="122" t="s">
        <v>2158</v>
      </c>
      <c r="D845" s="122" t="s">
        <v>2099</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1992</v>
      </c>
      <c r="B846" s="122">
        <v>1</v>
      </c>
      <c r="C846" s="122" t="s">
        <v>2158</v>
      </c>
      <c r="D846" s="122" t="s">
        <v>2100</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1992</v>
      </c>
      <c r="B847" s="122">
        <v>1</v>
      </c>
      <c r="C847" s="122" t="s">
        <v>2158</v>
      </c>
      <c r="D847" s="122" t="s">
        <v>2101</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1992</v>
      </c>
      <c r="B848" s="122">
        <v>1</v>
      </c>
      <c r="C848" s="122" t="s">
        <v>2158</v>
      </c>
      <c r="D848" s="122" t="s">
        <v>2102</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1992</v>
      </c>
      <c r="B849" s="122">
        <v>1</v>
      </c>
      <c r="C849" s="122" t="s">
        <v>2158</v>
      </c>
      <c r="D849" s="122" t="s">
        <v>2103</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1992</v>
      </c>
      <c r="B850" s="122">
        <v>1</v>
      </c>
      <c r="C850" s="122" t="s">
        <v>2158</v>
      </c>
      <c r="D850" s="122" t="s">
        <v>2104</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1992</v>
      </c>
      <c r="B851" s="122">
        <v>1</v>
      </c>
      <c r="C851" s="122" t="s">
        <v>2158</v>
      </c>
      <c r="D851" s="122" t="s">
        <v>2105</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1992</v>
      </c>
      <c r="B852" s="122">
        <v>1</v>
      </c>
      <c r="C852" s="122" t="s">
        <v>2158</v>
      </c>
      <c r="D852" s="122" t="s">
        <v>2106</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1992</v>
      </c>
      <c r="B853" s="122">
        <v>1</v>
      </c>
      <c r="C853" s="122" t="s">
        <v>2158</v>
      </c>
      <c r="D853" s="122" t="s">
        <v>2107</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1992</v>
      </c>
      <c r="B854" s="122">
        <v>1</v>
      </c>
      <c r="C854" s="122" t="s">
        <v>2158</v>
      </c>
      <c r="D854" s="122" t="s">
        <v>2108</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1992</v>
      </c>
      <c r="B855" s="122">
        <v>1</v>
      </c>
      <c r="C855" s="122" t="s">
        <v>2158</v>
      </c>
      <c r="D855" s="122" t="s">
        <v>2109</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1992</v>
      </c>
      <c r="B856" s="122">
        <v>1</v>
      </c>
      <c r="C856" s="122" t="s">
        <v>2158</v>
      </c>
      <c r="D856" s="122" t="s">
        <v>2143</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1992</v>
      </c>
      <c r="B857" s="122">
        <v>1</v>
      </c>
      <c r="C857" s="122" t="s">
        <v>2158</v>
      </c>
      <c r="D857" s="122" t="s">
        <v>2110</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1992</v>
      </c>
      <c r="B858" s="122">
        <v>1</v>
      </c>
      <c r="C858" s="122" t="s">
        <v>2158</v>
      </c>
      <c r="D858" s="122" t="s">
        <v>2111</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1992</v>
      </c>
      <c r="B859" s="122">
        <v>1</v>
      </c>
      <c r="C859" s="122" t="s">
        <v>2158</v>
      </c>
      <c r="D859" s="122" t="s">
        <v>2112</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1992</v>
      </c>
      <c r="B860" s="122">
        <v>1</v>
      </c>
      <c r="C860" s="122" t="s">
        <v>2158</v>
      </c>
      <c r="D860" s="122" t="s">
        <v>2113</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1992</v>
      </c>
      <c r="B861" s="122">
        <v>1</v>
      </c>
      <c r="C861" s="122" t="s">
        <v>2158</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1992</v>
      </c>
      <c r="B862" s="122">
        <v>1</v>
      </c>
      <c r="C862" s="122" t="s">
        <v>2158</v>
      </c>
      <c r="D862" s="122" t="s">
        <v>2114</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1992</v>
      </c>
      <c r="B863" s="122">
        <v>1</v>
      </c>
      <c r="C863" s="122" t="s">
        <v>2158</v>
      </c>
      <c r="D863" s="122" t="s">
        <v>2115</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1992</v>
      </c>
      <c r="B864" s="122">
        <v>1</v>
      </c>
      <c r="C864" s="122" t="s">
        <v>2158</v>
      </c>
      <c r="D864" s="122" t="s">
        <v>2116</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1992</v>
      </c>
      <c r="B865" s="122">
        <v>1</v>
      </c>
      <c r="C865" s="122" t="s">
        <v>2158</v>
      </c>
      <c r="D865" s="122" t="s">
        <v>2117</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1992</v>
      </c>
      <c r="B866" s="122">
        <v>1</v>
      </c>
      <c r="C866" s="122" t="s">
        <v>2158</v>
      </c>
      <c r="D866" s="122" t="s">
        <v>2118</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1992</v>
      </c>
      <c r="B867" s="122">
        <v>1</v>
      </c>
      <c r="C867" s="122" t="s">
        <v>2158</v>
      </c>
      <c r="D867" s="122" t="s">
        <v>2119</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1992</v>
      </c>
      <c r="B868" s="122">
        <v>1</v>
      </c>
      <c r="C868" s="122" t="s">
        <v>2158</v>
      </c>
      <c r="D868" s="122" t="s">
        <v>2120</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1992</v>
      </c>
      <c r="B869" s="122">
        <v>1</v>
      </c>
      <c r="C869" s="122" t="s">
        <v>2158</v>
      </c>
      <c r="D869" s="122" t="s">
        <v>2121</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1992</v>
      </c>
      <c r="B870" s="122">
        <v>1</v>
      </c>
      <c r="C870" s="122" t="s">
        <v>2158</v>
      </c>
      <c r="D870" s="122" t="s">
        <v>2122</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1992</v>
      </c>
      <c r="B871" s="122">
        <v>1</v>
      </c>
      <c r="C871" s="122" t="s">
        <v>2158</v>
      </c>
      <c r="D871" s="122" t="s">
        <v>2144</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1992</v>
      </c>
      <c r="B872" s="122">
        <v>1</v>
      </c>
      <c r="C872" s="122" t="s">
        <v>2158</v>
      </c>
      <c r="D872" s="122" t="s">
        <v>2123</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1992</v>
      </c>
      <c r="B873" s="122">
        <v>1</v>
      </c>
      <c r="C873" s="122" t="s">
        <v>2158</v>
      </c>
      <c r="D873" s="122" t="s">
        <v>2124</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1992</v>
      </c>
      <c r="B874" s="122">
        <v>1</v>
      </c>
      <c r="C874" s="122" t="s">
        <v>2158</v>
      </c>
      <c r="D874" s="122" t="s">
        <v>2125</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1992</v>
      </c>
      <c r="B875" s="122">
        <v>1</v>
      </c>
      <c r="C875" s="122" t="s">
        <v>2158</v>
      </c>
      <c r="D875" s="122" t="s">
        <v>2126</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1992</v>
      </c>
      <c r="B876" s="122">
        <v>1</v>
      </c>
      <c r="C876" s="122" t="s">
        <v>2158</v>
      </c>
      <c r="D876" s="122" t="s">
        <v>2127</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1992</v>
      </c>
      <c r="B877" s="122">
        <v>1</v>
      </c>
      <c r="C877" s="122" t="s">
        <v>2158</v>
      </c>
      <c r="D877" s="122" t="s">
        <v>2145</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1992</v>
      </c>
      <c r="B878" s="122">
        <v>1</v>
      </c>
      <c r="C878" s="122" t="s">
        <v>2158</v>
      </c>
      <c r="D878" s="122" t="s">
        <v>2128</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1992</v>
      </c>
      <c r="B879" s="122">
        <v>1</v>
      </c>
      <c r="C879" s="122" t="s">
        <v>2158</v>
      </c>
      <c r="D879" s="122" t="s">
        <v>2129</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1992</v>
      </c>
      <c r="B880" s="122">
        <v>1</v>
      </c>
      <c r="C880" s="122" t="s">
        <v>2158</v>
      </c>
      <c r="D880" s="122" t="s">
        <v>2146</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1992</v>
      </c>
      <c r="B881" s="122">
        <v>1</v>
      </c>
      <c r="C881" s="122" t="s">
        <v>2158</v>
      </c>
      <c r="D881" s="122" t="s">
        <v>2130</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1992</v>
      </c>
      <c r="B882" s="122">
        <v>1</v>
      </c>
      <c r="C882" s="122" t="s">
        <v>2158</v>
      </c>
      <c r="D882" s="122" t="s">
        <v>2131</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1992</v>
      </c>
      <c r="B883" s="122">
        <v>1</v>
      </c>
      <c r="C883" s="122" t="s">
        <v>2158</v>
      </c>
      <c r="D883" s="122" t="s">
        <v>2132</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1992</v>
      </c>
      <c r="B884" s="122">
        <v>1</v>
      </c>
      <c r="C884" s="122" t="s">
        <v>2158</v>
      </c>
      <c r="D884" s="122" t="s">
        <v>2133</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1992</v>
      </c>
      <c r="B885" s="122">
        <v>1</v>
      </c>
      <c r="C885" s="122" t="s">
        <v>2158</v>
      </c>
      <c r="D885" s="122" t="s">
        <v>2134</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1974</v>
      </c>
      <c r="B886" s="122">
        <v>1</v>
      </c>
      <c r="C886" s="122" t="s">
        <v>2159</v>
      </c>
      <c r="D886" s="122" t="s">
        <v>2086</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1974</v>
      </c>
      <c r="B887" s="122">
        <v>1</v>
      </c>
      <c r="C887" s="122" t="s">
        <v>2159</v>
      </c>
      <c r="D887" s="122" t="s">
        <v>2087</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1974</v>
      </c>
      <c r="B888" s="122">
        <v>1</v>
      </c>
      <c r="C888" s="122" t="s">
        <v>2159</v>
      </c>
      <c r="D888" s="122" t="s">
        <v>2088</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1974</v>
      </c>
      <c r="B889" s="122">
        <v>1</v>
      </c>
      <c r="C889" s="122" t="s">
        <v>2159</v>
      </c>
      <c r="D889" s="122" t="s">
        <v>2141</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1974</v>
      </c>
      <c r="B890" s="122">
        <v>1</v>
      </c>
      <c r="C890" s="122" t="s">
        <v>2159</v>
      </c>
      <c r="D890" s="122" t="s">
        <v>2089</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1974</v>
      </c>
      <c r="B891" s="122">
        <v>1</v>
      </c>
      <c r="C891" s="122" t="s">
        <v>2159</v>
      </c>
      <c r="D891" s="122" t="s">
        <v>2090</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1974</v>
      </c>
      <c r="B892" s="122">
        <v>1</v>
      </c>
      <c r="C892" s="122" t="s">
        <v>2159</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1974</v>
      </c>
      <c r="B893" s="122">
        <v>1</v>
      </c>
      <c r="C893" s="122" t="s">
        <v>2159</v>
      </c>
      <c r="D893" s="122" t="s">
        <v>2091</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1974</v>
      </c>
      <c r="B894" s="122">
        <v>1</v>
      </c>
      <c r="C894" s="122" t="s">
        <v>2159</v>
      </c>
      <c r="D894" s="122" t="s">
        <v>2092</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1974</v>
      </c>
      <c r="B895" s="122">
        <v>1</v>
      </c>
      <c r="C895" s="122" t="s">
        <v>2159</v>
      </c>
      <c r="D895" s="122" t="s">
        <v>2093</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1974</v>
      </c>
      <c r="B896" s="122">
        <v>1</v>
      </c>
      <c r="C896" s="122" t="s">
        <v>2159</v>
      </c>
      <c r="D896" s="122" t="s">
        <v>2094</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1974</v>
      </c>
      <c r="B897" s="122">
        <v>1</v>
      </c>
      <c r="C897" s="122" t="s">
        <v>2159</v>
      </c>
      <c r="D897" s="122" t="s">
        <v>2095</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1974</v>
      </c>
      <c r="B898" s="122">
        <v>1</v>
      </c>
      <c r="C898" s="122" t="s">
        <v>2159</v>
      </c>
      <c r="D898" s="122" t="s">
        <v>2142</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1974</v>
      </c>
      <c r="B899" s="122">
        <v>1</v>
      </c>
      <c r="C899" s="122" t="s">
        <v>2159</v>
      </c>
      <c r="D899" s="122" t="s">
        <v>2096</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1974</v>
      </c>
      <c r="B900" s="122">
        <v>1</v>
      </c>
      <c r="C900" s="122" t="s">
        <v>2159</v>
      </c>
      <c r="D900" s="122" t="s">
        <v>2097</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1974</v>
      </c>
      <c r="B901" s="122">
        <v>1</v>
      </c>
      <c r="C901" s="122" t="s">
        <v>2159</v>
      </c>
      <c r="D901" s="122" t="s">
        <v>2098</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1974</v>
      </c>
      <c r="B902" s="122">
        <v>1</v>
      </c>
      <c r="C902" s="122" t="s">
        <v>2159</v>
      </c>
      <c r="D902" s="122" t="s">
        <v>2099</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1974</v>
      </c>
      <c r="B903" s="122">
        <v>1</v>
      </c>
      <c r="C903" s="122" t="s">
        <v>2159</v>
      </c>
      <c r="D903" s="122" t="s">
        <v>2100</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1974</v>
      </c>
      <c r="B904" s="122">
        <v>1</v>
      </c>
      <c r="C904" s="122" t="s">
        <v>2159</v>
      </c>
      <c r="D904" s="122" t="s">
        <v>2101</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1974</v>
      </c>
      <c r="B905" s="122">
        <v>1</v>
      </c>
      <c r="C905" s="122" t="s">
        <v>2159</v>
      </c>
      <c r="D905" s="122" t="s">
        <v>2102</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1974</v>
      </c>
      <c r="B906" s="122">
        <v>1</v>
      </c>
      <c r="C906" s="122" t="s">
        <v>2159</v>
      </c>
      <c r="D906" s="122" t="s">
        <v>2103</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1974</v>
      </c>
      <c r="B907" s="122">
        <v>1</v>
      </c>
      <c r="C907" s="122" t="s">
        <v>2159</v>
      </c>
      <c r="D907" s="122" t="s">
        <v>2104</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1974</v>
      </c>
      <c r="B908" s="122">
        <v>1</v>
      </c>
      <c r="C908" s="122" t="s">
        <v>2159</v>
      </c>
      <c r="D908" s="122" t="s">
        <v>2105</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1974</v>
      </c>
      <c r="B909" s="122">
        <v>1</v>
      </c>
      <c r="C909" s="122" t="s">
        <v>2159</v>
      </c>
      <c r="D909" s="122" t="s">
        <v>2106</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1974</v>
      </c>
      <c r="B910" s="122">
        <v>1</v>
      </c>
      <c r="C910" s="122" t="s">
        <v>2159</v>
      </c>
      <c r="D910" s="122" t="s">
        <v>2107</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1974</v>
      </c>
      <c r="B911" s="122">
        <v>1</v>
      </c>
      <c r="C911" s="122" t="s">
        <v>2159</v>
      </c>
      <c r="D911" s="122" t="s">
        <v>2108</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1974</v>
      </c>
      <c r="B912" s="122">
        <v>1</v>
      </c>
      <c r="C912" s="122" t="s">
        <v>2159</v>
      </c>
      <c r="D912" s="122" t="s">
        <v>2109</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1974</v>
      </c>
      <c r="B913" s="122">
        <v>1</v>
      </c>
      <c r="C913" s="122" t="s">
        <v>2159</v>
      </c>
      <c r="D913" s="122" t="s">
        <v>2143</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1974</v>
      </c>
      <c r="B914" s="122">
        <v>1</v>
      </c>
      <c r="C914" s="122" t="s">
        <v>2159</v>
      </c>
      <c r="D914" s="122" t="s">
        <v>2110</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1974</v>
      </c>
      <c r="B915" s="122">
        <v>1</v>
      </c>
      <c r="C915" s="122" t="s">
        <v>2159</v>
      </c>
      <c r="D915" s="122" t="s">
        <v>2111</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1974</v>
      </c>
      <c r="B916" s="122">
        <v>1</v>
      </c>
      <c r="C916" s="122" t="s">
        <v>2159</v>
      </c>
      <c r="D916" s="122" t="s">
        <v>2112</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1974</v>
      </c>
      <c r="B917" s="122">
        <v>1</v>
      </c>
      <c r="C917" s="122" t="s">
        <v>2159</v>
      </c>
      <c r="D917" s="122" t="s">
        <v>2113</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1974</v>
      </c>
      <c r="B918" s="122">
        <v>1</v>
      </c>
      <c r="C918" s="122" t="s">
        <v>2159</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1974</v>
      </c>
      <c r="B919" s="122">
        <v>1</v>
      </c>
      <c r="C919" s="122" t="s">
        <v>2159</v>
      </c>
      <c r="D919" s="122" t="s">
        <v>2114</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1974</v>
      </c>
      <c r="B920" s="122">
        <v>1</v>
      </c>
      <c r="C920" s="122" t="s">
        <v>2159</v>
      </c>
      <c r="D920" s="122" t="s">
        <v>2115</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1974</v>
      </c>
      <c r="B921" s="122">
        <v>1</v>
      </c>
      <c r="C921" s="122" t="s">
        <v>2159</v>
      </c>
      <c r="D921" s="122" t="s">
        <v>2116</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1974</v>
      </c>
      <c r="B922" s="122">
        <v>1</v>
      </c>
      <c r="C922" s="122" t="s">
        <v>2159</v>
      </c>
      <c r="D922" s="122" t="s">
        <v>2117</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1974</v>
      </c>
      <c r="B923" s="122">
        <v>1</v>
      </c>
      <c r="C923" s="122" t="s">
        <v>2159</v>
      </c>
      <c r="D923" s="122" t="s">
        <v>2118</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1974</v>
      </c>
      <c r="B924" s="122">
        <v>1</v>
      </c>
      <c r="C924" s="122" t="s">
        <v>2159</v>
      </c>
      <c r="D924" s="122" t="s">
        <v>2119</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1974</v>
      </c>
      <c r="B925" s="122">
        <v>1</v>
      </c>
      <c r="C925" s="122" t="s">
        <v>2159</v>
      </c>
      <c r="D925" s="122" t="s">
        <v>2120</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1974</v>
      </c>
      <c r="B926" s="122">
        <v>1</v>
      </c>
      <c r="C926" s="122" t="s">
        <v>2159</v>
      </c>
      <c r="D926" s="122" t="s">
        <v>2121</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1974</v>
      </c>
      <c r="B927" s="122">
        <v>1</v>
      </c>
      <c r="C927" s="122" t="s">
        <v>2159</v>
      </c>
      <c r="D927" s="122" t="s">
        <v>2122</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1974</v>
      </c>
      <c r="B928" s="122">
        <v>1</v>
      </c>
      <c r="C928" s="122" t="s">
        <v>2159</v>
      </c>
      <c r="D928" s="122" t="s">
        <v>2144</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1974</v>
      </c>
      <c r="B929" s="122">
        <v>1</v>
      </c>
      <c r="C929" s="122" t="s">
        <v>2159</v>
      </c>
      <c r="D929" s="122" t="s">
        <v>2123</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1974</v>
      </c>
      <c r="B930" s="122">
        <v>1</v>
      </c>
      <c r="C930" s="122" t="s">
        <v>2159</v>
      </c>
      <c r="D930" s="122" t="s">
        <v>2124</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1974</v>
      </c>
      <c r="B931" s="122">
        <v>1</v>
      </c>
      <c r="C931" s="122" t="s">
        <v>2159</v>
      </c>
      <c r="D931" s="122" t="s">
        <v>2125</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1974</v>
      </c>
      <c r="B932" s="122">
        <v>1</v>
      </c>
      <c r="C932" s="122" t="s">
        <v>2159</v>
      </c>
      <c r="D932" s="122" t="s">
        <v>2126</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1974</v>
      </c>
      <c r="B933" s="122">
        <v>1</v>
      </c>
      <c r="C933" s="122" t="s">
        <v>2159</v>
      </c>
      <c r="D933" s="122" t="s">
        <v>2127</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1974</v>
      </c>
      <c r="B934" s="122">
        <v>1</v>
      </c>
      <c r="C934" s="122" t="s">
        <v>2159</v>
      </c>
      <c r="D934" s="122" t="s">
        <v>2145</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1974</v>
      </c>
      <c r="B935" s="122">
        <v>1</v>
      </c>
      <c r="C935" s="122" t="s">
        <v>2159</v>
      </c>
      <c r="D935" s="122" t="s">
        <v>2128</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1974</v>
      </c>
      <c r="B936" s="122">
        <v>1</v>
      </c>
      <c r="C936" s="122" t="s">
        <v>2159</v>
      </c>
      <c r="D936" s="122" t="s">
        <v>2129</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1974</v>
      </c>
      <c r="B937" s="122">
        <v>1</v>
      </c>
      <c r="C937" s="122" t="s">
        <v>2159</v>
      </c>
      <c r="D937" s="122" t="s">
        <v>2146</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1974</v>
      </c>
      <c r="B938" s="122">
        <v>1</v>
      </c>
      <c r="C938" s="122" t="s">
        <v>2159</v>
      </c>
      <c r="D938" s="122" t="s">
        <v>2130</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1974</v>
      </c>
      <c r="B939" s="122">
        <v>1</v>
      </c>
      <c r="C939" s="122" t="s">
        <v>2159</v>
      </c>
      <c r="D939" s="122" t="s">
        <v>2131</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1974</v>
      </c>
      <c r="B940" s="122">
        <v>1</v>
      </c>
      <c r="C940" s="122" t="s">
        <v>2159</v>
      </c>
      <c r="D940" s="122" t="s">
        <v>2132</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1974</v>
      </c>
      <c r="B941" s="122">
        <v>1</v>
      </c>
      <c r="C941" s="122" t="s">
        <v>2159</v>
      </c>
      <c r="D941" s="122" t="s">
        <v>2133</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1974</v>
      </c>
      <c r="B942" s="122">
        <v>1</v>
      </c>
      <c r="C942" s="122" t="s">
        <v>2159</v>
      </c>
      <c r="D942" s="122" t="s">
        <v>2134</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1981</v>
      </c>
      <c r="B943" s="122">
        <v>1</v>
      </c>
      <c r="C943" s="122" t="s">
        <v>2160</v>
      </c>
      <c r="D943" s="122" t="s">
        <v>2086</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1981</v>
      </c>
      <c r="B944" s="122">
        <v>1</v>
      </c>
      <c r="C944" s="122" t="s">
        <v>2160</v>
      </c>
      <c r="D944" s="122" t="s">
        <v>2087</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1981</v>
      </c>
      <c r="B945" s="122">
        <v>1</v>
      </c>
      <c r="C945" s="122" t="s">
        <v>2160</v>
      </c>
      <c r="D945" s="122" t="s">
        <v>2088</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1981</v>
      </c>
      <c r="B946" s="122">
        <v>1</v>
      </c>
      <c r="C946" s="122" t="s">
        <v>2160</v>
      </c>
      <c r="D946" s="122" t="s">
        <v>2141</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1981</v>
      </c>
      <c r="B947" s="122">
        <v>1</v>
      </c>
      <c r="C947" s="122" t="s">
        <v>2160</v>
      </c>
      <c r="D947" s="122" t="s">
        <v>2089</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1981</v>
      </c>
      <c r="B948" s="122">
        <v>1</v>
      </c>
      <c r="C948" s="122" t="s">
        <v>2160</v>
      </c>
      <c r="D948" s="122" t="s">
        <v>2090</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1981</v>
      </c>
      <c r="B949" s="122">
        <v>1</v>
      </c>
      <c r="C949" s="122" t="s">
        <v>2160</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1981</v>
      </c>
      <c r="B950" s="122">
        <v>1</v>
      </c>
      <c r="C950" s="122" t="s">
        <v>2160</v>
      </c>
      <c r="D950" s="122" t="s">
        <v>2091</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1981</v>
      </c>
      <c r="B951" s="122">
        <v>1</v>
      </c>
      <c r="C951" s="122" t="s">
        <v>2160</v>
      </c>
      <c r="D951" s="122" t="s">
        <v>2092</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1981</v>
      </c>
      <c r="B952" s="122">
        <v>1</v>
      </c>
      <c r="C952" s="122" t="s">
        <v>2160</v>
      </c>
      <c r="D952" s="122" t="s">
        <v>2093</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1981</v>
      </c>
      <c r="B953" s="122">
        <v>1</v>
      </c>
      <c r="C953" s="122" t="s">
        <v>2160</v>
      </c>
      <c r="D953" s="122" t="s">
        <v>2094</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1981</v>
      </c>
      <c r="B954" s="122">
        <v>1</v>
      </c>
      <c r="C954" s="122" t="s">
        <v>2160</v>
      </c>
      <c r="D954" s="122" t="s">
        <v>2095</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1981</v>
      </c>
      <c r="B955" s="122">
        <v>1</v>
      </c>
      <c r="C955" s="122" t="s">
        <v>2160</v>
      </c>
      <c r="D955" s="122" t="s">
        <v>2142</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1981</v>
      </c>
      <c r="B956" s="122">
        <v>1</v>
      </c>
      <c r="C956" s="122" t="s">
        <v>2160</v>
      </c>
      <c r="D956" s="122" t="s">
        <v>2096</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1981</v>
      </c>
      <c r="B957" s="122">
        <v>1</v>
      </c>
      <c r="C957" s="122" t="s">
        <v>2160</v>
      </c>
      <c r="D957" s="122" t="s">
        <v>2097</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1981</v>
      </c>
      <c r="B958" s="122">
        <v>1</v>
      </c>
      <c r="C958" s="122" t="s">
        <v>2160</v>
      </c>
      <c r="D958" s="122" t="s">
        <v>2098</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1981</v>
      </c>
      <c r="B959" s="122">
        <v>1</v>
      </c>
      <c r="C959" s="122" t="s">
        <v>2160</v>
      </c>
      <c r="D959" s="122" t="s">
        <v>2099</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1981</v>
      </c>
      <c r="B960" s="122">
        <v>1</v>
      </c>
      <c r="C960" s="122" t="s">
        <v>2160</v>
      </c>
      <c r="D960" s="122" t="s">
        <v>2100</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1981</v>
      </c>
      <c r="B961" s="122">
        <v>1</v>
      </c>
      <c r="C961" s="122" t="s">
        <v>2160</v>
      </c>
      <c r="D961" s="122" t="s">
        <v>2101</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1981</v>
      </c>
      <c r="B962" s="122">
        <v>1</v>
      </c>
      <c r="C962" s="122" t="s">
        <v>2160</v>
      </c>
      <c r="D962" s="122" t="s">
        <v>2102</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1981</v>
      </c>
      <c r="B963" s="122">
        <v>1</v>
      </c>
      <c r="C963" s="122" t="s">
        <v>2160</v>
      </c>
      <c r="D963" s="122" t="s">
        <v>2103</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1981</v>
      </c>
      <c r="B964" s="122">
        <v>1</v>
      </c>
      <c r="C964" s="122" t="s">
        <v>2160</v>
      </c>
      <c r="D964" s="122" t="s">
        <v>2104</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1981</v>
      </c>
      <c r="B965" s="122">
        <v>1</v>
      </c>
      <c r="C965" s="122" t="s">
        <v>2160</v>
      </c>
      <c r="D965" s="122" t="s">
        <v>2105</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1981</v>
      </c>
      <c r="B966" s="122">
        <v>1</v>
      </c>
      <c r="C966" s="122" t="s">
        <v>2160</v>
      </c>
      <c r="D966" s="122" t="s">
        <v>2106</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1981</v>
      </c>
      <c r="B967" s="122">
        <v>1</v>
      </c>
      <c r="C967" s="122" t="s">
        <v>2160</v>
      </c>
      <c r="D967" s="122" t="s">
        <v>2107</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1981</v>
      </c>
      <c r="B968" s="122">
        <v>1</v>
      </c>
      <c r="C968" s="122" t="s">
        <v>2160</v>
      </c>
      <c r="D968" s="122" t="s">
        <v>2108</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1981</v>
      </c>
      <c r="B969" s="122">
        <v>1</v>
      </c>
      <c r="C969" s="122" t="s">
        <v>2160</v>
      </c>
      <c r="D969" s="122" t="s">
        <v>2109</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1981</v>
      </c>
      <c r="B970" s="122">
        <v>1</v>
      </c>
      <c r="C970" s="122" t="s">
        <v>2160</v>
      </c>
      <c r="D970" s="122" t="s">
        <v>2143</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1981</v>
      </c>
      <c r="B971" s="122">
        <v>1</v>
      </c>
      <c r="C971" s="122" t="s">
        <v>2160</v>
      </c>
      <c r="D971" s="122" t="s">
        <v>2110</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1981</v>
      </c>
      <c r="B972" s="122">
        <v>1</v>
      </c>
      <c r="C972" s="122" t="s">
        <v>2160</v>
      </c>
      <c r="D972" s="122" t="s">
        <v>2111</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1981</v>
      </c>
      <c r="B973" s="122">
        <v>1</v>
      </c>
      <c r="C973" s="122" t="s">
        <v>2160</v>
      </c>
      <c r="D973" s="122" t="s">
        <v>2112</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1981</v>
      </c>
      <c r="B974" s="122">
        <v>1</v>
      </c>
      <c r="C974" s="122" t="s">
        <v>2160</v>
      </c>
      <c r="D974" s="122" t="s">
        <v>2113</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1981</v>
      </c>
      <c r="B975" s="122">
        <v>1</v>
      </c>
      <c r="C975" s="122" t="s">
        <v>2160</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1981</v>
      </c>
      <c r="B976" s="122">
        <v>1</v>
      </c>
      <c r="C976" s="122" t="s">
        <v>2160</v>
      </c>
      <c r="D976" s="122" t="s">
        <v>2114</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1981</v>
      </c>
      <c r="B977" s="122">
        <v>1</v>
      </c>
      <c r="C977" s="122" t="s">
        <v>2160</v>
      </c>
      <c r="D977" s="122" t="s">
        <v>2115</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1981</v>
      </c>
      <c r="B978" s="122">
        <v>1</v>
      </c>
      <c r="C978" s="122" t="s">
        <v>2160</v>
      </c>
      <c r="D978" s="122" t="s">
        <v>2116</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1981</v>
      </c>
      <c r="B979" s="122">
        <v>1</v>
      </c>
      <c r="C979" s="122" t="s">
        <v>2160</v>
      </c>
      <c r="D979" s="122" t="s">
        <v>2117</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1981</v>
      </c>
      <c r="B980" s="122">
        <v>1</v>
      </c>
      <c r="C980" s="122" t="s">
        <v>2160</v>
      </c>
      <c r="D980" s="122" t="s">
        <v>2118</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1981</v>
      </c>
      <c r="B981" s="122">
        <v>1</v>
      </c>
      <c r="C981" s="122" t="s">
        <v>2160</v>
      </c>
      <c r="D981" s="122" t="s">
        <v>2119</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1981</v>
      </c>
      <c r="B982" s="122">
        <v>1</v>
      </c>
      <c r="C982" s="122" t="s">
        <v>2160</v>
      </c>
      <c r="D982" s="122" t="s">
        <v>2120</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1981</v>
      </c>
      <c r="B983" s="122">
        <v>1</v>
      </c>
      <c r="C983" s="122" t="s">
        <v>2160</v>
      </c>
      <c r="D983" s="122" t="s">
        <v>2121</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1981</v>
      </c>
      <c r="B984" s="122">
        <v>1</v>
      </c>
      <c r="C984" s="122" t="s">
        <v>2160</v>
      </c>
      <c r="D984" s="122" t="s">
        <v>2122</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1981</v>
      </c>
      <c r="B985" s="122">
        <v>1</v>
      </c>
      <c r="C985" s="122" t="s">
        <v>2160</v>
      </c>
      <c r="D985" s="122" t="s">
        <v>2144</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1981</v>
      </c>
      <c r="B986" s="122">
        <v>1</v>
      </c>
      <c r="C986" s="122" t="s">
        <v>2160</v>
      </c>
      <c r="D986" s="122" t="s">
        <v>2123</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1981</v>
      </c>
      <c r="B987" s="122">
        <v>1</v>
      </c>
      <c r="C987" s="122" t="s">
        <v>2160</v>
      </c>
      <c r="D987" s="122" t="s">
        <v>2124</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1981</v>
      </c>
      <c r="B988" s="122">
        <v>1</v>
      </c>
      <c r="C988" s="122" t="s">
        <v>2160</v>
      </c>
      <c r="D988" s="122" t="s">
        <v>2125</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1981</v>
      </c>
      <c r="B989" s="122">
        <v>1</v>
      </c>
      <c r="C989" s="122" t="s">
        <v>2160</v>
      </c>
      <c r="D989" s="122" t="s">
        <v>2126</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1981</v>
      </c>
      <c r="B990" s="122">
        <v>1</v>
      </c>
      <c r="C990" s="122" t="s">
        <v>2160</v>
      </c>
      <c r="D990" s="122" t="s">
        <v>2127</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1981</v>
      </c>
      <c r="B991" s="122">
        <v>1</v>
      </c>
      <c r="C991" s="122" t="s">
        <v>2160</v>
      </c>
      <c r="D991" s="122" t="s">
        <v>2145</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1981</v>
      </c>
      <c r="B992" s="122">
        <v>1</v>
      </c>
      <c r="C992" s="122" t="s">
        <v>2160</v>
      </c>
      <c r="D992" s="122" t="s">
        <v>2128</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1981</v>
      </c>
      <c r="B993" s="122">
        <v>1</v>
      </c>
      <c r="C993" s="122" t="s">
        <v>2160</v>
      </c>
      <c r="D993" s="122" t="s">
        <v>2129</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1981</v>
      </c>
      <c r="B994" s="122">
        <v>1</v>
      </c>
      <c r="C994" s="122" t="s">
        <v>2160</v>
      </c>
      <c r="D994" s="122" t="s">
        <v>2146</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1981</v>
      </c>
      <c r="B995" s="122">
        <v>1</v>
      </c>
      <c r="C995" s="122" t="s">
        <v>2160</v>
      </c>
      <c r="D995" s="122" t="s">
        <v>2130</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1981</v>
      </c>
      <c r="B996" s="122">
        <v>1</v>
      </c>
      <c r="C996" s="122" t="s">
        <v>2160</v>
      </c>
      <c r="D996" s="122" t="s">
        <v>2131</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1981</v>
      </c>
      <c r="B997" s="122">
        <v>1</v>
      </c>
      <c r="C997" s="122" t="s">
        <v>2160</v>
      </c>
      <c r="D997" s="122" t="s">
        <v>2132</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1981</v>
      </c>
      <c r="B998" s="122">
        <v>1</v>
      </c>
      <c r="C998" s="122" t="s">
        <v>2160</v>
      </c>
      <c r="D998" s="122" t="s">
        <v>2133</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1981</v>
      </c>
      <c r="B999" s="122">
        <v>1</v>
      </c>
      <c r="C999" s="122" t="s">
        <v>2160</v>
      </c>
      <c r="D999" s="122" t="s">
        <v>2134</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1991</v>
      </c>
      <c r="B1000" s="122">
        <v>1</v>
      </c>
      <c r="C1000" s="122" t="s">
        <v>2161</v>
      </c>
      <c r="D1000" s="122" t="s">
        <v>2086</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1991</v>
      </c>
      <c r="B1001" s="122">
        <v>1</v>
      </c>
      <c r="C1001" s="122" t="s">
        <v>2161</v>
      </c>
      <c r="D1001" s="122" t="s">
        <v>2087</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1991</v>
      </c>
      <c r="B1002" s="122">
        <v>1</v>
      </c>
      <c r="C1002" s="122" t="s">
        <v>2161</v>
      </c>
      <c r="D1002" s="122" t="s">
        <v>2088</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1991</v>
      </c>
      <c r="B1003" s="122">
        <v>1</v>
      </c>
      <c r="C1003" s="122" t="s">
        <v>2161</v>
      </c>
      <c r="D1003" s="122" t="s">
        <v>2141</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1991</v>
      </c>
      <c r="B1004" s="122">
        <v>1</v>
      </c>
      <c r="C1004" s="122" t="s">
        <v>2161</v>
      </c>
      <c r="D1004" s="122" t="s">
        <v>2089</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1991</v>
      </c>
      <c r="B1005" s="122">
        <v>1</v>
      </c>
      <c r="C1005" s="122" t="s">
        <v>2161</v>
      </c>
      <c r="D1005" s="122" t="s">
        <v>2090</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1991</v>
      </c>
      <c r="B1006" s="122">
        <v>1</v>
      </c>
      <c r="C1006" s="122" t="s">
        <v>2161</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1991</v>
      </c>
      <c r="B1007" s="122">
        <v>1</v>
      </c>
      <c r="C1007" s="122" t="s">
        <v>2161</v>
      </c>
      <c r="D1007" s="122" t="s">
        <v>2091</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1991</v>
      </c>
      <c r="B1008" s="122">
        <v>1</v>
      </c>
      <c r="C1008" s="122" t="s">
        <v>2161</v>
      </c>
      <c r="D1008" s="122" t="s">
        <v>2092</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1991</v>
      </c>
      <c r="B1009" s="122">
        <v>1</v>
      </c>
      <c r="C1009" s="122" t="s">
        <v>2161</v>
      </c>
      <c r="D1009" s="122" t="s">
        <v>2093</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1991</v>
      </c>
      <c r="B1010" s="122">
        <v>1</v>
      </c>
      <c r="C1010" s="122" t="s">
        <v>2161</v>
      </c>
      <c r="D1010" s="122" t="s">
        <v>2094</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1991</v>
      </c>
      <c r="B1011" s="122">
        <v>1</v>
      </c>
      <c r="C1011" s="122" t="s">
        <v>2161</v>
      </c>
      <c r="D1011" s="122" t="s">
        <v>2095</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1991</v>
      </c>
      <c r="B1012" s="122">
        <v>1</v>
      </c>
      <c r="C1012" s="122" t="s">
        <v>2161</v>
      </c>
      <c r="D1012" s="122" t="s">
        <v>2142</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1991</v>
      </c>
      <c r="B1013" s="122">
        <v>1</v>
      </c>
      <c r="C1013" s="122" t="s">
        <v>2161</v>
      </c>
      <c r="D1013" s="122" t="s">
        <v>2096</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1991</v>
      </c>
      <c r="B1014" s="122">
        <v>1</v>
      </c>
      <c r="C1014" s="122" t="s">
        <v>2161</v>
      </c>
      <c r="D1014" s="122" t="s">
        <v>2097</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1991</v>
      </c>
      <c r="B1015" s="122">
        <v>1</v>
      </c>
      <c r="C1015" s="122" t="s">
        <v>2161</v>
      </c>
      <c r="D1015" s="122" t="s">
        <v>2098</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1991</v>
      </c>
      <c r="B1016" s="122">
        <v>1</v>
      </c>
      <c r="C1016" s="122" t="s">
        <v>2161</v>
      </c>
      <c r="D1016" s="122" t="s">
        <v>2099</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1991</v>
      </c>
      <c r="B1017" s="122">
        <v>1</v>
      </c>
      <c r="C1017" s="122" t="s">
        <v>2161</v>
      </c>
      <c r="D1017" s="122" t="s">
        <v>2100</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1991</v>
      </c>
      <c r="B1018" s="122">
        <v>1</v>
      </c>
      <c r="C1018" s="122" t="s">
        <v>2161</v>
      </c>
      <c r="D1018" s="122" t="s">
        <v>2101</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1991</v>
      </c>
      <c r="B1019" s="122">
        <v>1</v>
      </c>
      <c r="C1019" s="122" t="s">
        <v>2161</v>
      </c>
      <c r="D1019" s="122" t="s">
        <v>2102</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1991</v>
      </c>
      <c r="B1020" s="122">
        <v>1</v>
      </c>
      <c r="C1020" s="122" t="s">
        <v>2161</v>
      </c>
      <c r="D1020" s="122" t="s">
        <v>2103</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1991</v>
      </c>
      <c r="B1021" s="122">
        <v>1</v>
      </c>
      <c r="C1021" s="122" t="s">
        <v>2161</v>
      </c>
      <c r="D1021" s="122" t="s">
        <v>2104</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1991</v>
      </c>
      <c r="B1022" s="122">
        <v>1</v>
      </c>
      <c r="C1022" s="122" t="s">
        <v>2161</v>
      </c>
      <c r="D1022" s="122" t="s">
        <v>2105</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1991</v>
      </c>
      <c r="B1023" s="122">
        <v>1</v>
      </c>
      <c r="C1023" s="122" t="s">
        <v>2161</v>
      </c>
      <c r="D1023" s="122" t="s">
        <v>2106</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1991</v>
      </c>
      <c r="B1024" s="122">
        <v>1</v>
      </c>
      <c r="C1024" s="122" t="s">
        <v>2161</v>
      </c>
      <c r="D1024" s="122" t="s">
        <v>2107</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1991</v>
      </c>
      <c r="B1025" s="122">
        <v>1</v>
      </c>
      <c r="C1025" s="122" t="s">
        <v>2161</v>
      </c>
      <c r="D1025" s="122" t="s">
        <v>2108</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1991</v>
      </c>
      <c r="B1026" s="122">
        <v>1</v>
      </c>
      <c r="C1026" s="122" t="s">
        <v>2161</v>
      </c>
      <c r="D1026" s="122" t="s">
        <v>2109</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1991</v>
      </c>
      <c r="B1027" s="122">
        <v>1</v>
      </c>
      <c r="C1027" s="122" t="s">
        <v>2161</v>
      </c>
      <c r="D1027" s="122" t="s">
        <v>2143</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1991</v>
      </c>
      <c r="B1028" s="122">
        <v>1</v>
      </c>
      <c r="C1028" s="122" t="s">
        <v>2161</v>
      </c>
      <c r="D1028" s="122" t="s">
        <v>2110</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1991</v>
      </c>
      <c r="B1029" s="122">
        <v>1</v>
      </c>
      <c r="C1029" s="122" t="s">
        <v>2161</v>
      </c>
      <c r="D1029" s="122" t="s">
        <v>2111</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1991</v>
      </c>
      <c r="B1030" s="122">
        <v>1</v>
      </c>
      <c r="C1030" s="122" t="s">
        <v>2161</v>
      </c>
      <c r="D1030" s="122" t="s">
        <v>2112</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1991</v>
      </c>
      <c r="B1031" s="122">
        <v>1</v>
      </c>
      <c r="C1031" s="122" t="s">
        <v>2161</v>
      </c>
      <c r="D1031" s="122" t="s">
        <v>2113</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1991</v>
      </c>
      <c r="B1032" s="122">
        <v>1</v>
      </c>
      <c r="C1032" s="122" t="s">
        <v>2161</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1991</v>
      </c>
      <c r="B1033" s="122">
        <v>1</v>
      </c>
      <c r="C1033" s="122" t="s">
        <v>2161</v>
      </c>
      <c r="D1033" s="122" t="s">
        <v>2114</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1991</v>
      </c>
      <c r="B1034" s="122">
        <v>1</v>
      </c>
      <c r="C1034" s="122" t="s">
        <v>2161</v>
      </c>
      <c r="D1034" s="122" t="s">
        <v>2115</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1991</v>
      </c>
      <c r="B1035" s="122">
        <v>1</v>
      </c>
      <c r="C1035" s="122" t="s">
        <v>2161</v>
      </c>
      <c r="D1035" s="122" t="s">
        <v>2116</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1991</v>
      </c>
      <c r="B1036" s="122">
        <v>1</v>
      </c>
      <c r="C1036" s="122" t="s">
        <v>2161</v>
      </c>
      <c r="D1036" s="122" t="s">
        <v>2117</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1991</v>
      </c>
      <c r="B1037" s="122">
        <v>1</v>
      </c>
      <c r="C1037" s="122" t="s">
        <v>2161</v>
      </c>
      <c r="D1037" s="122" t="s">
        <v>2118</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1991</v>
      </c>
      <c r="B1038" s="122">
        <v>1</v>
      </c>
      <c r="C1038" s="122" t="s">
        <v>2161</v>
      </c>
      <c r="D1038" s="122" t="s">
        <v>2119</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1991</v>
      </c>
      <c r="B1039" s="122">
        <v>1</v>
      </c>
      <c r="C1039" s="122" t="s">
        <v>2161</v>
      </c>
      <c r="D1039" s="122" t="s">
        <v>2120</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1991</v>
      </c>
      <c r="B1040" s="122">
        <v>1</v>
      </c>
      <c r="C1040" s="122" t="s">
        <v>2161</v>
      </c>
      <c r="D1040" s="122" t="s">
        <v>2121</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1991</v>
      </c>
      <c r="B1041" s="122">
        <v>1</v>
      </c>
      <c r="C1041" s="122" t="s">
        <v>2161</v>
      </c>
      <c r="D1041" s="122" t="s">
        <v>2122</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1991</v>
      </c>
      <c r="B1042" s="122">
        <v>1</v>
      </c>
      <c r="C1042" s="122" t="s">
        <v>2161</v>
      </c>
      <c r="D1042" s="122" t="s">
        <v>2144</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1991</v>
      </c>
      <c r="B1043" s="122">
        <v>1</v>
      </c>
      <c r="C1043" s="122" t="s">
        <v>2161</v>
      </c>
      <c r="D1043" s="122" t="s">
        <v>2123</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1991</v>
      </c>
      <c r="B1044" s="122">
        <v>1</v>
      </c>
      <c r="C1044" s="122" t="s">
        <v>2161</v>
      </c>
      <c r="D1044" s="122" t="s">
        <v>2124</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1991</v>
      </c>
      <c r="B1045" s="122">
        <v>1</v>
      </c>
      <c r="C1045" s="122" t="s">
        <v>2161</v>
      </c>
      <c r="D1045" s="122" t="s">
        <v>2125</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1991</v>
      </c>
      <c r="B1046" s="122">
        <v>1</v>
      </c>
      <c r="C1046" s="122" t="s">
        <v>2161</v>
      </c>
      <c r="D1046" s="122" t="s">
        <v>2126</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1991</v>
      </c>
      <c r="B1047" s="122">
        <v>1</v>
      </c>
      <c r="C1047" s="122" t="s">
        <v>2161</v>
      </c>
      <c r="D1047" s="122" t="s">
        <v>2127</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1991</v>
      </c>
      <c r="B1048" s="122">
        <v>1</v>
      </c>
      <c r="C1048" s="122" t="s">
        <v>2161</v>
      </c>
      <c r="D1048" s="122" t="s">
        <v>2145</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1991</v>
      </c>
      <c r="B1049" s="122">
        <v>1</v>
      </c>
      <c r="C1049" s="122" t="s">
        <v>2161</v>
      </c>
      <c r="D1049" s="122" t="s">
        <v>2128</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1991</v>
      </c>
      <c r="B1050" s="122">
        <v>1</v>
      </c>
      <c r="C1050" s="122" t="s">
        <v>2161</v>
      </c>
      <c r="D1050" s="122" t="s">
        <v>2129</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1991</v>
      </c>
      <c r="B1051" s="122">
        <v>1</v>
      </c>
      <c r="C1051" s="122" t="s">
        <v>2161</v>
      </c>
      <c r="D1051" s="122" t="s">
        <v>2146</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1991</v>
      </c>
      <c r="B1052" s="122">
        <v>1</v>
      </c>
      <c r="C1052" s="122" t="s">
        <v>2161</v>
      </c>
      <c r="D1052" s="122" t="s">
        <v>2130</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1991</v>
      </c>
      <c r="B1053" s="122">
        <v>1</v>
      </c>
      <c r="C1053" s="122" t="s">
        <v>2161</v>
      </c>
      <c r="D1053" s="122" t="s">
        <v>2131</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1991</v>
      </c>
      <c r="B1054" s="122">
        <v>1</v>
      </c>
      <c r="C1054" s="122" t="s">
        <v>2161</v>
      </c>
      <c r="D1054" s="122" t="s">
        <v>2132</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1991</v>
      </c>
      <c r="B1055" s="122">
        <v>1</v>
      </c>
      <c r="C1055" s="122" t="s">
        <v>2161</v>
      </c>
      <c r="D1055" s="122" t="s">
        <v>2133</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1991</v>
      </c>
      <c r="B1056" s="122">
        <v>1</v>
      </c>
      <c r="C1056" s="122" t="s">
        <v>2161</v>
      </c>
      <c r="D1056" s="122" t="s">
        <v>2134</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1979</v>
      </c>
      <c r="B1057" s="122">
        <v>1</v>
      </c>
      <c r="C1057" s="122" t="s">
        <v>2162</v>
      </c>
      <c r="D1057" s="122" t="s">
        <v>2086</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1979</v>
      </c>
      <c r="B1058" s="122">
        <v>1</v>
      </c>
      <c r="C1058" s="122" t="s">
        <v>2162</v>
      </c>
      <c r="D1058" s="122" t="s">
        <v>2087</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1979</v>
      </c>
      <c r="B1059" s="122">
        <v>1</v>
      </c>
      <c r="C1059" s="122" t="s">
        <v>2162</v>
      </c>
      <c r="D1059" s="122" t="s">
        <v>2088</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1979</v>
      </c>
      <c r="B1060" s="122">
        <v>1</v>
      </c>
      <c r="C1060" s="122" t="s">
        <v>2162</v>
      </c>
      <c r="D1060" s="122" t="s">
        <v>2141</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1979</v>
      </c>
      <c r="B1061" s="122">
        <v>1</v>
      </c>
      <c r="C1061" s="122" t="s">
        <v>2162</v>
      </c>
      <c r="D1061" s="122" t="s">
        <v>2089</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1979</v>
      </c>
      <c r="B1062" s="122">
        <v>1</v>
      </c>
      <c r="C1062" s="122" t="s">
        <v>2162</v>
      </c>
      <c r="D1062" s="122" t="s">
        <v>2090</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1979</v>
      </c>
      <c r="B1063" s="122">
        <v>1</v>
      </c>
      <c r="C1063" s="122" t="s">
        <v>2162</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1979</v>
      </c>
      <c r="B1064" s="122">
        <v>1</v>
      </c>
      <c r="C1064" s="122" t="s">
        <v>2162</v>
      </c>
      <c r="D1064" s="122" t="s">
        <v>2091</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1979</v>
      </c>
      <c r="B1065" s="122">
        <v>1</v>
      </c>
      <c r="C1065" s="122" t="s">
        <v>2162</v>
      </c>
      <c r="D1065" s="122" t="s">
        <v>2092</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1979</v>
      </c>
      <c r="B1066" s="122">
        <v>1</v>
      </c>
      <c r="C1066" s="122" t="s">
        <v>2162</v>
      </c>
      <c r="D1066" s="122" t="s">
        <v>2093</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1979</v>
      </c>
      <c r="B1067" s="122">
        <v>1</v>
      </c>
      <c r="C1067" s="122" t="s">
        <v>2162</v>
      </c>
      <c r="D1067" s="122" t="s">
        <v>2094</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1979</v>
      </c>
      <c r="B1068" s="122">
        <v>1</v>
      </c>
      <c r="C1068" s="122" t="s">
        <v>2162</v>
      </c>
      <c r="D1068" s="122" t="s">
        <v>2095</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1979</v>
      </c>
      <c r="B1069" s="122">
        <v>1</v>
      </c>
      <c r="C1069" s="122" t="s">
        <v>2162</v>
      </c>
      <c r="D1069" s="122" t="s">
        <v>2142</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1979</v>
      </c>
      <c r="B1070" s="122">
        <v>1</v>
      </c>
      <c r="C1070" s="122" t="s">
        <v>2162</v>
      </c>
      <c r="D1070" s="122" t="s">
        <v>2096</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1979</v>
      </c>
      <c r="B1071" s="122">
        <v>1</v>
      </c>
      <c r="C1071" s="122" t="s">
        <v>2162</v>
      </c>
      <c r="D1071" s="122" t="s">
        <v>2097</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1979</v>
      </c>
      <c r="B1072" s="122">
        <v>1</v>
      </c>
      <c r="C1072" s="122" t="s">
        <v>2162</v>
      </c>
      <c r="D1072" s="122" t="s">
        <v>2098</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1979</v>
      </c>
      <c r="B1073" s="122">
        <v>1</v>
      </c>
      <c r="C1073" s="122" t="s">
        <v>2162</v>
      </c>
      <c r="D1073" s="122" t="s">
        <v>2099</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1979</v>
      </c>
      <c r="B1074" s="122">
        <v>1</v>
      </c>
      <c r="C1074" s="122" t="s">
        <v>2162</v>
      </c>
      <c r="D1074" s="122" t="s">
        <v>2100</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1979</v>
      </c>
      <c r="B1075" s="122">
        <v>1</v>
      </c>
      <c r="C1075" s="122" t="s">
        <v>2162</v>
      </c>
      <c r="D1075" s="122" t="s">
        <v>2101</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1979</v>
      </c>
      <c r="B1076" s="122">
        <v>1</v>
      </c>
      <c r="C1076" s="122" t="s">
        <v>2162</v>
      </c>
      <c r="D1076" s="122" t="s">
        <v>2102</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1979</v>
      </c>
      <c r="B1077" s="122">
        <v>1</v>
      </c>
      <c r="C1077" s="122" t="s">
        <v>2162</v>
      </c>
      <c r="D1077" s="122" t="s">
        <v>2103</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1979</v>
      </c>
      <c r="B1078" s="122">
        <v>1</v>
      </c>
      <c r="C1078" s="122" t="s">
        <v>2162</v>
      </c>
      <c r="D1078" s="122" t="s">
        <v>2104</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1979</v>
      </c>
      <c r="B1079" s="122">
        <v>1</v>
      </c>
      <c r="C1079" s="122" t="s">
        <v>2162</v>
      </c>
      <c r="D1079" s="122" t="s">
        <v>2105</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1979</v>
      </c>
      <c r="B1080" s="122">
        <v>1</v>
      </c>
      <c r="C1080" s="122" t="s">
        <v>2162</v>
      </c>
      <c r="D1080" s="122" t="s">
        <v>2106</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1979</v>
      </c>
      <c r="B1081" s="122">
        <v>1</v>
      </c>
      <c r="C1081" s="122" t="s">
        <v>2162</v>
      </c>
      <c r="D1081" s="122" t="s">
        <v>2107</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1979</v>
      </c>
      <c r="B1082" s="122">
        <v>1</v>
      </c>
      <c r="C1082" s="122" t="s">
        <v>2162</v>
      </c>
      <c r="D1082" s="122" t="s">
        <v>2108</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1979</v>
      </c>
      <c r="B1083" s="122">
        <v>1</v>
      </c>
      <c r="C1083" s="122" t="s">
        <v>2162</v>
      </c>
      <c r="D1083" s="122" t="s">
        <v>2109</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1979</v>
      </c>
      <c r="B1084" s="122">
        <v>1</v>
      </c>
      <c r="C1084" s="122" t="s">
        <v>2162</v>
      </c>
      <c r="D1084" s="122" t="s">
        <v>2143</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1979</v>
      </c>
      <c r="B1085" s="122">
        <v>1</v>
      </c>
      <c r="C1085" s="122" t="s">
        <v>2162</v>
      </c>
      <c r="D1085" s="122" t="s">
        <v>2110</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1979</v>
      </c>
      <c r="B1086" s="122">
        <v>1</v>
      </c>
      <c r="C1086" s="122" t="s">
        <v>2162</v>
      </c>
      <c r="D1086" s="122" t="s">
        <v>2111</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1979</v>
      </c>
      <c r="B1087" s="122">
        <v>1</v>
      </c>
      <c r="C1087" s="122" t="s">
        <v>2162</v>
      </c>
      <c r="D1087" s="122" t="s">
        <v>2112</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1979</v>
      </c>
      <c r="B1088" s="122">
        <v>1</v>
      </c>
      <c r="C1088" s="122" t="s">
        <v>2162</v>
      </c>
      <c r="D1088" s="122" t="s">
        <v>2113</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1979</v>
      </c>
      <c r="B1089" s="122">
        <v>1</v>
      </c>
      <c r="C1089" s="122" t="s">
        <v>2162</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1979</v>
      </c>
      <c r="B1090" s="122">
        <v>1</v>
      </c>
      <c r="C1090" s="122" t="s">
        <v>2162</v>
      </c>
      <c r="D1090" s="122" t="s">
        <v>2114</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1979</v>
      </c>
      <c r="B1091" s="122">
        <v>1</v>
      </c>
      <c r="C1091" s="122" t="s">
        <v>2162</v>
      </c>
      <c r="D1091" s="122" t="s">
        <v>2115</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1979</v>
      </c>
      <c r="B1092" s="122">
        <v>1</v>
      </c>
      <c r="C1092" s="122" t="s">
        <v>2162</v>
      </c>
      <c r="D1092" s="122" t="s">
        <v>2116</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1979</v>
      </c>
      <c r="B1093" s="122">
        <v>1</v>
      </c>
      <c r="C1093" s="122" t="s">
        <v>2162</v>
      </c>
      <c r="D1093" s="122" t="s">
        <v>2117</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1979</v>
      </c>
      <c r="B1094" s="122">
        <v>1</v>
      </c>
      <c r="C1094" s="122" t="s">
        <v>2162</v>
      </c>
      <c r="D1094" s="122" t="s">
        <v>2118</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1979</v>
      </c>
      <c r="B1095" s="122">
        <v>1</v>
      </c>
      <c r="C1095" s="122" t="s">
        <v>2162</v>
      </c>
      <c r="D1095" s="122" t="s">
        <v>2119</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1979</v>
      </c>
      <c r="B1096" s="122">
        <v>1</v>
      </c>
      <c r="C1096" s="122" t="s">
        <v>2162</v>
      </c>
      <c r="D1096" s="122" t="s">
        <v>2120</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1979</v>
      </c>
      <c r="B1097" s="122">
        <v>1</v>
      </c>
      <c r="C1097" s="122" t="s">
        <v>2162</v>
      </c>
      <c r="D1097" s="122" t="s">
        <v>2121</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1979</v>
      </c>
      <c r="B1098" s="122">
        <v>1</v>
      </c>
      <c r="C1098" s="122" t="s">
        <v>2162</v>
      </c>
      <c r="D1098" s="122" t="s">
        <v>2122</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1979</v>
      </c>
      <c r="B1099" s="122">
        <v>1</v>
      </c>
      <c r="C1099" s="122" t="s">
        <v>2162</v>
      </c>
      <c r="D1099" s="122" t="s">
        <v>2144</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1979</v>
      </c>
      <c r="B1100" s="122">
        <v>1</v>
      </c>
      <c r="C1100" s="122" t="s">
        <v>2162</v>
      </c>
      <c r="D1100" s="122" t="s">
        <v>2123</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1979</v>
      </c>
      <c r="B1101" s="122">
        <v>1</v>
      </c>
      <c r="C1101" s="122" t="s">
        <v>2162</v>
      </c>
      <c r="D1101" s="122" t="s">
        <v>2124</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1979</v>
      </c>
      <c r="B1102" s="122">
        <v>1</v>
      </c>
      <c r="C1102" s="122" t="s">
        <v>2162</v>
      </c>
      <c r="D1102" s="122" t="s">
        <v>2125</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1979</v>
      </c>
      <c r="B1103" s="122">
        <v>1</v>
      </c>
      <c r="C1103" s="122" t="s">
        <v>2162</v>
      </c>
      <c r="D1103" s="122" t="s">
        <v>2126</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1979</v>
      </c>
      <c r="B1104" s="122">
        <v>1</v>
      </c>
      <c r="C1104" s="122" t="s">
        <v>2162</v>
      </c>
      <c r="D1104" s="122" t="s">
        <v>2127</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1979</v>
      </c>
      <c r="B1105" s="122">
        <v>1</v>
      </c>
      <c r="C1105" s="122" t="s">
        <v>2162</v>
      </c>
      <c r="D1105" s="122" t="s">
        <v>2145</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1979</v>
      </c>
      <c r="B1106" s="122">
        <v>1</v>
      </c>
      <c r="C1106" s="122" t="s">
        <v>2162</v>
      </c>
      <c r="D1106" s="122" t="s">
        <v>2128</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1979</v>
      </c>
      <c r="B1107" s="122">
        <v>1</v>
      </c>
      <c r="C1107" s="122" t="s">
        <v>2162</v>
      </c>
      <c r="D1107" s="122" t="s">
        <v>2129</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1979</v>
      </c>
      <c r="B1108" s="122">
        <v>1</v>
      </c>
      <c r="C1108" s="122" t="s">
        <v>2162</v>
      </c>
      <c r="D1108" s="122" t="s">
        <v>2146</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1979</v>
      </c>
      <c r="B1109" s="122">
        <v>1</v>
      </c>
      <c r="C1109" s="122" t="s">
        <v>2162</v>
      </c>
      <c r="D1109" s="122" t="s">
        <v>2130</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1979</v>
      </c>
      <c r="B1110" s="122">
        <v>1</v>
      </c>
      <c r="C1110" s="122" t="s">
        <v>2162</v>
      </c>
      <c r="D1110" s="122" t="s">
        <v>2131</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1979</v>
      </c>
      <c r="B1111" s="122">
        <v>1</v>
      </c>
      <c r="C1111" s="122" t="s">
        <v>2162</v>
      </c>
      <c r="D1111" s="122" t="s">
        <v>2132</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1979</v>
      </c>
      <c r="B1112" s="122">
        <v>1</v>
      </c>
      <c r="C1112" s="122" t="s">
        <v>2162</v>
      </c>
      <c r="D1112" s="122" t="s">
        <v>2133</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1979</v>
      </c>
      <c r="B1113" s="122">
        <v>1</v>
      </c>
      <c r="C1113" s="122" t="s">
        <v>2162</v>
      </c>
      <c r="D1113" s="122" t="s">
        <v>2134</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1973</v>
      </c>
      <c r="B1114" s="122">
        <v>1</v>
      </c>
      <c r="C1114" s="122" t="s">
        <v>2163</v>
      </c>
      <c r="D1114" s="122" t="s">
        <v>2086</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1973</v>
      </c>
      <c r="B1115" s="122">
        <v>1</v>
      </c>
      <c r="C1115" s="122" t="s">
        <v>2163</v>
      </c>
      <c r="D1115" s="122" t="s">
        <v>2087</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1973</v>
      </c>
      <c r="B1116" s="122">
        <v>1</v>
      </c>
      <c r="C1116" s="122" t="s">
        <v>2163</v>
      </c>
      <c r="D1116" s="122" t="s">
        <v>2088</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1973</v>
      </c>
      <c r="B1117" s="122">
        <v>1</v>
      </c>
      <c r="C1117" s="122" t="s">
        <v>2163</v>
      </c>
      <c r="D1117" s="122" t="s">
        <v>2141</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1973</v>
      </c>
      <c r="B1118" s="122">
        <v>1</v>
      </c>
      <c r="C1118" s="122" t="s">
        <v>2163</v>
      </c>
      <c r="D1118" s="122" t="s">
        <v>2089</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1973</v>
      </c>
      <c r="B1119" s="122">
        <v>1</v>
      </c>
      <c r="C1119" s="122" t="s">
        <v>2163</v>
      </c>
      <c r="D1119" s="122" t="s">
        <v>2090</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1973</v>
      </c>
      <c r="B1120" s="122">
        <v>1</v>
      </c>
      <c r="C1120" s="122" t="s">
        <v>2163</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1973</v>
      </c>
      <c r="B1121" s="122">
        <v>1</v>
      </c>
      <c r="C1121" s="122" t="s">
        <v>2163</v>
      </c>
      <c r="D1121" s="122" t="s">
        <v>2091</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1973</v>
      </c>
      <c r="B1122" s="122">
        <v>1</v>
      </c>
      <c r="C1122" s="122" t="s">
        <v>2163</v>
      </c>
      <c r="D1122" s="122" t="s">
        <v>2092</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1973</v>
      </c>
      <c r="B1123" s="122">
        <v>1</v>
      </c>
      <c r="C1123" s="122" t="s">
        <v>2163</v>
      </c>
      <c r="D1123" s="122" t="s">
        <v>2093</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1973</v>
      </c>
      <c r="B1124" s="122">
        <v>1</v>
      </c>
      <c r="C1124" s="122" t="s">
        <v>2163</v>
      </c>
      <c r="D1124" s="122" t="s">
        <v>2094</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1973</v>
      </c>
      <c r="B1125" s="122">
        <v>1</v>
      </c>
      <c r="C1125" s="122" t="s">
        <v>2163</v>
      </c>
      <c r="D1125" s="122" t="s">
        <v>2095</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1973</v>
      </c>
      <c r="B1126" s="122">
        <v>1</v>
      </c>
      <c r="C1126" s="122" t="s">
        <v>2163</v>
      </c>
      <c r="D1126" s="122" t="s">
        <v>2142</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1973</v>
      </c>
      <c r="B1127" s="122">
        <v>1</v>
      </c>
      <c r="C1127" s="122" t="s">
        <v>2163</v>
      </c>
      <c r="D1127" s="122" t="s">
        <v>2096</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1973</v>
      </c>
      <c r="B1128" s="122">
        <v>1</v>
      </c>
      <c r="C1128" s="122" t="s">
        <v>2163</v>
      </c>
      <c r="D1128" s="122" t="s">
        <v>2097</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1973</v>
      </c>
      <c r="B1129" s="122">
        <v>1</v>
      </c>
      <c r="C1129" s="122" t="s">
        <v>2163</v>
      </c>
      <c r="D1129" s="122" t="s">
        <v>2098</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1973</v>
      </c>
      <c r="B1130" s="122">
        <v>1</v>
      </c>
      <c r="C1130" s="122" t="s">
        <v>2163</v>
      </c>
      <c r="D1130" s="122" t="s">
        <v>2099</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1973</v>
      </c>
      <c r="B1131" s="122">
        <v>1</v>
      </c>
      <c r="C1131" s="122" t="s">
        <v>2163</v>
      </c>
      <c r="D1131" s="122" t="s">
        <v>2100</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1973</v>
      </c>
      <c r="B1132" s="122">
        <v>1</v>
      </c>
      <c r="C1132" s="122" t="s">
        <v>2163</v>
      </c>
      <c r="D1132" s="122" t="s">
        <v>2101</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1973</v>
      </c>
      <c r="B1133" s="122">
        <v>1</v>
      </c>
      <c r="C1133" s="122" t="s">
        <v>2163</v>
      </c>
      <c r="D1133" s="122" t="s">
        <v>2102</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1973</v>
      </c>
      <c r="B1134" s="122">
        <v>1</v>
      </c>
      <c r="C1134" s="122" t="s">
        <v>2163</v>
      </c>
      <c r="D1134" s="122" t="s">
        <v>2103</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1973</v>
      </c>
      <c r="B1135" s="122">
        <v>1</v>
      </c>
      <c r="C1135" s="122" t="s">
        <v>2163</v>
      </c>
      <c r="D1135" s="122" t="s">
        <v>2104</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1973</v>
      </c>
      <c r="B1136" s="122">
        <v>1</v>
      </c>
      <c r="C1136" s="122" t="s">
        <v>2163</v>
      </c>
      <c r="D1136" s="122" t="s">
        <v>2105</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1973</v>
      </c>
      <c r="B1137" s="122">
        <v>1</v>
      </c>
      <c r="C1137" s="122" t="s">
        <v>2163</v>
      </c>
      <c r="D1137" s="122" t="s">
        <v>2106</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1973</v>
      </c>
      <c r="B1138" s="122">
        <v>1</v>
      </c>
      <c r="C1138" s="122" t="s">
        <v>2163</v>
      </c>
      <c r="D1138" s="122" t="s">
        <v>2107</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1973</v>
      </c>
      <c r="B1139" s="122">
        <v>1</v>
      </c>
      <c r="C1139" s="122" t="s">
        <v>2163</v>
      </c>
      <c r="D1139" s="122" t="s">
        <v>2108</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1973</v>
      </c>
      <c r="B1140" s="122">
        <v>1</v>
      </c>
      <c r="C1140" s="122" t="s">
        <v>2163</v>
      </c>
      <c r="D1140" s="122" t="s">
        <v>2109</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1973</v>
      </c>
      <c r="B1141" s="122">
        <v>1</v>
      </c>
      <c r="C1141" s="122" t="s">
        <v>2163</v>
      </c>
      <c r="D1141" s="122" t="s">
        <v>2143</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1973</v>
      </c>
      <c r="B1142" s="122">
        <v>1</v>
      </c>
      <c r="C1142" s="122" t="s">
        <v>2163</v>
      </c>
      <c r="D1142" s="122" t="s">
        <v>2110</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1973</v>
      </c>
      <c r="B1143" s="122">
        <v>1</v>
      </c>
      <c r="C1143" s="122" t="s">
        <v>2163</v>
      </c>
      <c r="D1143" s="122" t="s">
        <v>2111</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1973</v>
      </c>
      <c r="B1144" s="122">
        <v>1</v>
      </c>
      <c r="C1144" s="122" t="s">
        <v>2163</v>
      </c>
      <c r="D1144" s="122" t="s">
        <v>2112</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1973</v>
      </c>
      <c r="B1145" s="122">
        <v>1</v>
      </c>
      <c r="C1145" s="122" t="s">
        <v>2163</v>
      </c>
      <c r="D1145" s="122" t="s">
        <v>2113</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1973</v>
      </c>
      <c r="B1146" s="122">
        <v>1</v>
      </c>
      <c r="C1146" s="122" t="s">
        <v>2163</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1973</v>
      </c>
      <c r="B1147" s="122">
        <v>1</v>
      </c>
      <c r="C1147" s="122" t="s">
        <v>2163</v>
      </c>
      <c r="D1147" s="122" t="s">
        <v>2114</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1973</v>
      </c>
      <c r="B1148" s="122">
        <v>1</v>
      </c>
      <c r="C1148" s="122" t="s">
        <v>2163</v>
      </c>
      <c r="D1148" s="122" t="s">
        <v>2115</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1973</v>
      </c>
      <c r="B1149" s="122">
        <v>1</v>
      </c>
      <c r="C1149" s="122" t="s">
        <v>2163</v>
      </c>
      <c r="D1149" s="122" t="s">
        <v>2116</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1973</v>
      </c>
      <c r="B1150" s="122">
        <v>1</v>
      </c>
      <c r="C1150" s="122" t="s">
        <v>2163</v>
      </c>
      <c r="D1150" s="122" t="s">
        <v>2117</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1973</v>
      </c>
      <c r="B1151" s="122">
        <v>1</v>
      </c>
      <c r="C1151" s="122" t="s">
        <v>2163</v>
      </c>
      <c r="D1151" s="122" t="s">
        <v>2118</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1973</v>
      </c>
      <c r="B1152" s="122">
        <v>1</v>
      </c>
      <c r="C1152" s="122" t="s">
        <v>2163</v>
      </c>
      <c r="D1152" s="122" t="s">
        <v>2119</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1973</v>
      </c>
      <c r="B1153" s="122">
        <v>1</v>
      </c>
      <c r="C1153" s="122" t="s">
        <v>2163</v>
      </c>
      <c r="D1153" s="122" t="s">
        <v>2120</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1973</v>
      </c>
      <c r="B1154" s="122">
        <v>1</v>
      </c>
      <c r="C1154" s="122" t="s">
        <v>2163</v>
      </c>
      <c r="D1154" s="122" t="s">
        <v>2121</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1973</v>
      </c>
      <c r="B1155" s="122">
        <v>1</v>
      </c>
      <c r="C1155" s="122" t="s">
        <v>2163</v>
      </c>
      <c r="D1155" s="122" t="s">
        <v>2122</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1973</v>
      </c>
      <c r="B1156" s="122">
        <v>1</v>
      </c>
      <c r="C1156" s="122" t="s">
        <v>2163</v>
      </c>
      <c r="D1156" s="122" t="s">
        <v>2144</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1973</v>
      </c>
      <c r="B1157" s="122">
        <v>1</v>
      </c>
      <c r="C1157" s="122" t="s">
        <v>2163</v>
      </c>
      <c r="D1157" s="122" t="s">
        <v>2123</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1973</v>
      </c>
      <c r="B1158" s="122">
        <v>1</v>
      </c>
      <c r="C1158" s="122" t="s">
        <v>2163</v>
      </c>
      <c r="D1158" s="122" t="s">
        <v>2124</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1973</v>
      </c>
      <c r="B1159" s="122">
        <v>1</v>
      </c>
      <c r="C1159" s="122" t="s">
        <v>2163</v>
      </c>
      <c r="D1159" s="122" t="s">
        <v>2125</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1973</v>
      </c>
      <c r="B1160" s="122">
        <v>1</v>
      </c>
      <c r="C1160" s="122" t="s">
        <v>2163</v>
      </c>
      <c r="D1160" s="122" t="s">
        <v>2126</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1973</v>
      </c>
      <c r="B1161" s="122">
        <v>1</v>
      </c>
      <c r="C1161" s="122" t="s">
        <v>2163</v>
      </c>
      <c r="D1161" s="122" t="s">
        <v>2127</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1973</v>
      </c>
      <c r="B1162" s="122">
        <v>1</v>
      </c>
      <c r="C1162" s="122" t="s">
        <v>2163</v>
      </c>
      <c r="D1162" s="122" t="s">
        <v>2145</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1973</v>
      </c>
      <c r="B1163" s="122">
        <v>1</v>
      </c>
      <c r="C1163" s="122" t="s">
        <v>2163</v>
      </c>
      <c r="D1163" s="122" t="s">
        <v>2128</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1973</v>
      </c>
      <c r="B1164" s="122">
        <v>1</v>
      </c>
      <c r="C1164" s="122" t="s">
        <v>2163</v>
      </c>
      <c r="D1164" s="122" t="s">
        <v>2129</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1973</v>
      </c>
      <c r="B1165" s="122">
        <v>1</v>
      </c>
      <c r="C1165" s="122" t="s">
        <v>2163</v>
      </c>
      <c r="D1165" s="122" t="s">
        <v>2146</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1973</v>
      </c>
      <c r="B1166" s="122">
        <v>1</v>
      </c>
      <c r="C1166" s="122" t="s">
        <v>2163</v>
      </c>
      <c r="D1166" s="122" t="s">
        <v>2130</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1973</v>
      </c>
      <c r="B1167" s="122">
        <v>1</v>
      </c>
      <c r="C1167" s="122" t="s">
        <v>2163</v>
      </c>
      <c r="D1167" s="122" t="s">
        <v>2131</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1973</v>
      </c>
      <c r="B1168" s="122">
        <v>1</v>
      </c>
      <c r="C1168" s="122" t="s">
        <v>2163</v>
      </c>
      <c r="D1168" s="122" t="s">
        <v>2132</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1973</v>
      </c>
      <c r="B1169" s="122">
        <v>1</v>
      </c>
      <c r="C1169" s="122" t="s">
        <v>2163</v>
      </c>
      <c r="D1169" s="122" t="s">
        <v>2133</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1973</v>
      </c>
      <c r="B1170" s="122">
        <v>1</v>
      </c>
      <c r="C1170" s="122" t="s">
        <v>2163</v>
      </c>
      <c r="D1170" s="122" t="s">
        <v>2134</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1976</v>
      </c>
      <c r="B1171" s="122">
        <v>1</v>
      </c>
      <c r="C1171" s="122" t="s">
        <v>2164</v>
      </c>
      <c r="D1171" s="122" t="s">
        <v>2086</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1976</v>
      </c>
      <c r="B1172" s="122">
        <v>1</v>
      </c>
      <c r="C1172" s="122" t="s">
        <v>2164</v>
      </c>
      <c r="D1172" s="122" t="s">
        <v>2087</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1976</v>
      </c>
      <c r="B1173" s="122">
        <v>1</v>
      </c>
      <c r="C1173" s="122" t="s">
        <v>2164</v>
      </c>
      <c r="D1173" s="122" t="s">
        <v>2088</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1976</v>
      </c>
      <c r="B1174" s="122">
        <v>1</v>
      </c>
      <c r="C1174" s="122" t="s">
        <v>2164</v>
      </c>
      <c r="D1174" s="122" t="s">
        <v>2141</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1976</v>
      </c>
      <c r="B1175" s="122">
        <v>1</v>
      </c>
      <c r="C1175" s="122" t="s">
        <v>2164</v>
      </c>
      <c r="D1175" s="122" t="s">
        <v>2089</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1976</v>
      </c>
      <c r="B1176" s="122">
        <v>1</v>
      </c>
      <c r="C1176" s="122" t="s">
        <v>2164</v>
      </c>
      <c r="D1176" s="122" t="s">
        <v>2090</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1976</v>
      </c>
      <c r="B1177" s="122">
        <v>1</v>
      </c>
      <c r="C1177" s="122" t="s">
        <v>2164</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1976</v>
      </c>
      <c r="B1178" s="122">
        <v>1</v>
      </c>
      <c r="C1178" s="122" t="s">
        <v>2164</v>
      </c>
      <c r="D1178" s="122" t="s">
        <v>2091</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1976</v>
      </c>
      <c r="B1179" s="122">
        <v>1</v>
      </c>
      <c r="C1179" s="122" t="s">
        <v>2164</v>
      </c>
      <c r="D1179" s="122" t="s">
        <v>2092</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1976</v>
      </c>
      <c r="B1180" s="122">
        <v>1</v>
      </c>
      <c r="C1180" s="122" t="s">
        <v>2164</v>
      </c>
      <c r="D1180" s="122" t="s">
        <v>2093</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1976</v>
      </c>
      <c r="B1181" s="122">
        <v>1</v>
      </c>
      <c r="C1181" s="122" t="s">
        <v>2164</v>
      </c>
      <c r="D1181" s="122" t="s">
        <v>2094</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1976</v>
      </c>
      <c r="B1182" s="122">
        <v>1</v>
      </c>
      <c r="C1182" s="122" t="s">
        <v>2164</v>
      </c>
      <c r="D1182" s="122" t="s">
        <v>2095</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1976</v>
      </c>
      <c r="B1183" s="122">
        <v>1</v>
      </c>
      <c r="C1183" s="122" t="s">
        <v>2164</v>
      </c>
      <c r="D1183" s="122" t="s">
        <v>2142</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1976</v>
      </c>
      <c r="B1184" s="122">
        <v>1</v>
      </c>
      <c r="C1184" s="122" t="s">
        <v>2164</v>
      </c>
      <c r="D1184" s="122" t="s">
        <v>2096</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1976</v>
      </c>
      <c r="B1185" s="122">
        <v>1</v>
      </c>
      <c r="C1185" s="122" t="s">
        <v>2164</v>
      </c>
      <c r="D1185" s="122" t="s">
        <v>2097</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1976</v>
      </c>
      <c r="B1186" s="122">
        <v>1</v>
      </c>
      <c r="C1186" s="122" t="s">
        <v>2164</v>
      </c>
      <c r="D1186" s="122" t="s">
        <v>2098</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1976</v>
      </c>
      <c r="B1187" s="122">
        <v>1</v>
      </c>
      <c r="C1187" s="122" t="s">
        <v>2164</v>
      </c>
      <c r="D1187" s="122" t="s">
        <v>2099</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1976</v>
      </c>
      <c r="B1188" s="122">
        <v>1</v>
      </c>
      <c r="C1188" s="122" t="s">
        <v>2164</v>
      </c>
      <c r="D1188" s="122" t="s">
        <v>2100</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1976</v>
      </c>
      <c r="B1189" s="122">
        <v>1</v>
      </c>
      <c r="C1189" s="122" t="s">
        <v>2164</v>
      </c>
      <c r="D1189" s="122" t="s">
        <v>2101</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1976</v>
      </c>
      <c r="B1190" s="122">
        <v>1</v>
      </c>
      <c r="C1190" s="122" t="s">
        <v>2164</v>
      </c>
      <c r="D1190" s="122" t="s">
        <v>2102</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1976</v>
      </c>
      <c r="B1191" s="122">
        <v>1</v>
      </c>
      <c r="C1191" s="122" t="s">
        <v>2164</v>
      </c>
      <c r="D1191" s="122" t="s">
        <v>2103</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1976</v>
      </c>
      <c r="B1192" s="122">
        <v>1</v>
      </c>
      <c r="C1192" s="122" t="s">
        <v>2164</v>
      </c>
      <c r="D1192" s="122" t="s">
        <v>2104</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1976</v>
      </c>
      <c r="B1193" s="122">
        <v>1</v>
      </c>
      <c r="C1193" s="122" t="s">
        <v>2164</v>
      </c>
      <c r="D1193" s="122" t="s">
        <v>2105</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1976</v>
      </c>
      <c r="B1194" s="122">
        <v>1</v>
      </c>
      <c r="C1194" s="122" t="s">
        <v>2164</v>
      </c>
      <c r="D1194" s="122" t="s">
        <v>2106</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1976</v>
      </c>
      <c r="B1195" s="122">
        <v>1</v>
      </c>
      <c r="C1195" s="122" t="s">
        <v>2164</v>
      </c>
      <c r="D1195" s="122" t="s">
        <v>2107</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1976</v>
      </c>
      <c r="B1196" s="122">
        <v>1</v>
      </c>
      <c r="C1196" s="122" t="s">
        <v>2164</v>
      </c>
      <c r="D1196" s="122" t="s">
        <v>2108</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1976</v>
      </c>
      <c r="B1197" s="122">
        <v>1</v>
      </c>
      <c r="C1197" s="122" t="s">
        <v>2164</v>
      </c>
      <c r="D1197" s="122" t="s">
        <v>2109</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1976</v>
      </c>
      <c r="B1198" s="122">
        <v>1</v>
      </c>
      <c r="C1198" s="122" t="s">
        <v>2164</v>
      </c>
      <c r="D1198" s="122" t="s">
        <v>2143</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1976</v>
      </c>
      <c r="B1199" s="122">
        <v>1</v>
      </c>
      <c r="C1199" s="122" t="s">
        <v>2164</v>
      </c>
      <c r="D1199" s="122" t="s">
        <v>2110</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1976</v>
      </c>
      <c r="B1200" s="122">
        <v>1</v>
      </c>
      <c r="C1200" s="122" t="s">
        <v>2164</v>
      </c>
      <c r="D1200" s="122" t="s">
        <v>2111</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1976</v>
      </c>
      <c r="B1201" s="122">
        <v>1</v>
      </c>
      <c r="C1201" s="122" t="s">
        <v>2164</v>
      </c>
      <c r="D1201" s="122" t="s">
        <v>2112</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1976</v>
      </c>
      <c r="B1202" s="122">
        <v>1</v>
      </c>
      <c r="C1202" s="122" t="s">
        <v>2164</v>
      </c>
      <c r="D1202" s="122" t="s">
        <v>2113</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1976</v>
      </c>
      <c r="B1203" s="122">
        <v>1</v>
      </c>
      <c r="C1203" s="122" t="s">
        <v>2164</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1976</v>
      </c>
      <c r="B1204" s="122">
        <v>1</v>
      </c>
      <c r="C1204" s="122" t="s">
        <v>2164</v>
      </c>
      <c r="D1204" s="122" t="s">
        <v>2114</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1976</v>
      </c>
      <c r="B1205" s="122">
        <v>1</v>
      </c>
      <c r="C1205" s="122" t="s">
        <v>2164</v>
      </c>
      <c r="D1205" s="122" t="s">
        <v>2115</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1976</v>
      </c>
      <c r="B1206" s="122">
        <v>1</v>
      </c>
      <c r="C1206" s="122" t="s">
        <v>2164</v>
      </c>
      <c r="D1206" s="122" t="s">
        <v>2116</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1976</v>
      </c>
      <c r="B1207" s="122">
        <v>1</v>
      </c>
      <c r="C1207" s="122" t="s">
        <v>2164</v>
      </c>
      <c r="D1207" s="122" t="s">
        <v>2117</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1976</v>
      </c>
      <c r="B1208" s="122">
        <v>1</v>
      </c>
      <c r="C1208" s="122" t="s">
        <v>2164</v>
      </c>
      <c r="D1208" s="122" t="s">
        <v>2118</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1976</v>
      </c>
      <c r="B1209" s="122">
        <v>1</v>
      </c>
      <c r="C1209" s="122" t="s">
        <v>2164</v>
      </c>
      <c r="D1209" s="122" t="s">
        <v>2119</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1976</v>
      </c>
      <c r="B1210" s="122">
        <v>1</v>
      </c>
      <c r="C1210" s="122" t="s">
        <v>2164</v>
      </c>
      <c r="D1210" s="122" t="s">
        <v>2120</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1976</v>
      </c>
      <c r="B1211" s="122">
        <v>1</v>
      </c>
      <c r="C1211" s="122" t="s">
        <v>2164</v>
      </c>
      <c r="D1211" s="122" t="s">
        <v>2121</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1976</v>
      </c>
      <c r="B1212" s="122">
        <v>1</v>
      </c>
      <c r="C1212" s="122" t="s">
        <v>2164</v>
      </c>
      <c r="D1212" s="122" t="s">
        <v>2122</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1976</v>
      </c>
      <c r="B1213" s="122">
        <v>1</v>
      </c>
      <c r="C1213" s="122" t="s">
        <v>2164</v>
      </c>
      <c r="D1213" s="122" t="s">
        <v>2144</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1976</v>
      </c>
      <c r="B1214" s="122">
        <v>1</v>
      </c>
      <c r="C1214" s="122" t="s">
        <v>2164</v>
      </c>
      <c r="D1214" s="122" t="s">
        <v>2123</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1976</v>
      </c>
      <c r="B1215" s="122">
        <v>1</v>
      </c>
      <c r="C1215" s="122" t="s">
        <v>2164</v>
      </c>
      <c r="D1215" s="122" t="s">
        <v>2124</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1976</v>
      </c>
      <c r="B1216" s="122">
        <v>1</v>
      </c>
      <c r="C1216" s="122" t="s">
        <v>2164</v>
      </c>
      <c r="D1216" s="122" t="s">
        <v>2125</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1976</v>
      </c>
      <c r="B1217" s="122">
        <v>1</v>
      </c>
      <c r="C1217" s="122" t="s">
        <v>2164</v>
      </c>
      <c r="D1217" s="122" t="s">
        <v>2126</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1976</v>
      </c>
      <c r="B1218" s="122">
        <v>1</v>
      </c>
      <c r="C1218" s="122" t="s">
        <v>2164</v>
      </c>
      <c r="D1218" s="122" t="s">
        <v>2127</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1976</v>
      </c>
      <c r="B1219" s="122">
        <v>1</v>
      </c>
      <c r="C1219" s="122" t="s">
        <v>2164</v>
      </c>
      <c r="D1219" s="122" t="s">
        <v>2145</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1976</v>
      </c>
      <c r="B1220" s="122">
        <v>1</v>
      </c>
      <c r="C1220" s="122" t="s">
        <v>2164</v>
      </c>
      <c r="D1220" s="122" t="s">
        <v>2128</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1976</v>
      </c>
      <c r="B1221" s="122">
        <v>1</v>
      </c>
      <c r="C1221" s="122" t="s">
        <v>2164</v>
      </c>
      <c r="D1221" s="122" t="s">
        <v>2129</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1976</v>
      </c>
      <c r="B1222" s="122">
        <v>1</v>
      </c>
      <c r="C1222" s="122" t="s">
        <v>2164</v>
      </c>
      <c r="D1222" s="122" t="s">
        <v>2146</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1976</v>
      </c>
      <c r="B1223" s="122">
        <v>1</v>
      </c>
      <c r="C1223" s="122" t="s">
        <v>2164</v>
      </c>
      <c r="D1223" s="122" t="s">
        <v>2130</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1976</v>
      </c>
      <c r="B1224" s="122">
        <v>1</v>
      </c>
      <c r="C1224" s="122" t="s">
        <v>2164</v>
      </c>
      <c r="D1224" s="122" t="s">
        <v>2131</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1976</v>
      </c>
      <c r="B1225" s="122">
        <v>1</v>
      </c>
      <c r="C1225" s="122" t="s">
        <v>2164</v>
      </c>
      <c r="D1225" s="122" t="s">
        <v>2132</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1976</v>
      </c>
      <c r="B1226" s="122">
        <v>1</v>
      </c>
      <c r="C1226" s="122" t="s">
        <v>2164</v>
      </c>
      <c r="D1226" s="122" t="s">
        <v>2133</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1976</v>
      </c>
      <c r="B1227" s="122">
        <v>1</v>
      </c>
      <c r="C1227" s="122" t="s">
        <v>2164</v>
      </c>
      <c r="D1227" s="122" t="s">
        <v>2134</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1977</v>
      </c>
      <c r="B1228" s="122">
        <v>1</v>
      </c>
      <c r="C1228" s="122" t="s">
        <v>2165</v>
      </c>
      <c r="D1228" s="122" t="s">
        <v>2086</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1977</v>
      </c>
      <c r="B1229" s="122">
        <v>1</v>
      </c>
      <c r="C1229" s="122" t="s">
        <v>2165</v>
      </c>
      <c r="D1229" s="122" t="s">
        <v>2087</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1977</v>
      </c>
      <c r="B1230" s="122">
        <v>1</v>
      </c>
      <c r="C1230" s="122" t="s">
        <v>2165</v>
      </c>
      <c r="D1230" s="122" t="s">
        <v>2088</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1977</v>
      </c>
      <c r="B1231" s="122">
        <v>1</v>
      </c>
      <c r="C1231" s="122" t="s">
        <v>2165</v>
      </c>
      <c r="D1231" s="122" t="s">
        <v>2141</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1977</v>
      </c>
      <c r="B1232" s="122">
        <v>1</v>
      </c>
      <c r="C1232" s="122" t="s">
        <v>2165</v>
      </c>
      <c r="D1232" s="122" t="s">
        <v>2089</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1977</v>
      </c>
      <c r="B1233" s="122">
        <v>1</v>
      </c>
      <c r="C1233" s="122" t="s">
        <v>2165</v>
      </c>
      <c r="D1233" s="122" t="s">
        <v>2090</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1977</v>
      </c>
      <c r="B1234" s="122">
        <v>1</v>
      </c>
      <c r="C1234" s="122" t="s">
        <v>2165</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1977</v>
      </c>
      <c r="B1235" s="122">
        <v>1</v>
      </c>
      <c r="C1235" s="122" t="s">
        <v>2165</v>
      </c>
      <c r="D1235" s="122" t="s">
        <v>2091</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1977</v>
      </c>
      <c r="B1236" s="122">
        <v>1</v>
      </c>
      <c r="C1236" s="122" t="s">
        <v>2165</v>
      </c>
      <c r="D1236" s="122" t="s">
        <v>2092</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1977</v>
      </c>
      <c r="B1237" s="122">
        <v>1</v>
      </c>
      <c r="C1237" s="122" t="s">
        <v>2165</v>
      </c>
      <c r="D1237" s="122" t="s">
        <v>2093</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1977</v>
      </c>
      <c r="B1238" s="122">
        <v>1</v>
      </c>
      <c r="C1238" s="122" t="s">
        <v>2165</v>
      </c>
      <c r="D1238" s="122" t="s">
        <v>2094</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1977</v>
      </c>
      <c r="B1239" s="122">
        <v>1</v>
      </c>
      <c r="C1239" s="122" t="s">
        <v>2165</v>
      </c>
      <c r="D1239" s="122" t="s">
        <v>2095</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1977</v>
      </c>
      <c r="B1240" s="122">
        <v>1</v>
      </c>
      <c r="C1240" s="122" t="s">
        <v>2165</v>
      </c>
      <c r="D1240" s="122" t="s">
        <v>2142</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1977</v>
      </c>
      <c r="B1241" s="122">
        <v>1</v>
      </c>
      <c r="C1241" s="122" t="s">
        <v>2165</v>
      </c>
      <c r="D1241" s="122" t="s">
        <v>2096</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1977</v>
      </c>
      <c r="B1242" s="122">
        <v>1</v>
      </c>
      <c r="C1242" s="122" t="s">
        <v>2165</v>
      </c>
      <c r="D1242" s="122" t="s">
        <v>2097</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1977</v>
      </c>
      <c r="B1243" s="122">
        <v>1</v>
      </c>
      <c r="C1243" s="122" t="s">
        <v>2165</v>
      </c>
      <c r="D1243" s="122" t="s">
        <v>2098</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1977</v>
      </c>
      <c r="B1244" s="122">
        <v>1</v>
      </c>
      <c r="C1244" s="122" t="s">
        <v>2165</v>
      </c>
      <c r="D1244" s="122" t="s">
        <v>2099</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1977</v>
      </c>
      <c r="B1245" s="122">
        <v>1</v>
      </c>
      <c r="C1245" s="122" t="s">
        <v>2165</v>
      </c>
      <c r="D1245" s="122" t="s">
        <v>2100</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1977</v>
      </c>
      <c r="B1246" s="122">
        <v>1</v>
      </c>
      <c r="C1246" s="122" t="s">
        <v>2165</v>
      </c>
      <c r="D1246" s="122" t="s">
        <v>2101</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1977</v>
      </c>
      <c r="B1247" s="122">
        <v>1</v>
      </c>
      <c r="C1247" s="122" t="s">
        <v>2165</v>
      </c>
      <c r="D1247" s="122" t="s">
        <v>2102</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1977</v>
      </c>
      <c r="B1248" s="122">
        <v>1</v>
      </c>
      <c r="C1248" s="122" t="s">
        <v>2165</v>
      </c>
      <c r="D1248" s="122" t="s">
        <v>2103</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1977</v>
      </c>
      <c r="B1249" s="122">
        <v>1</v>
      </c>
      <c r="C1249" s="122" t="s">
        <v>2165</v>
      </c>
      <c r="D1249" s="122" t="s">
        <v>2104</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1977</v>
      </c>
      <c r="B1250" s="122">
        <v>1</v>
      </c>
      <c r="C1250" s="122" t="s">
        <v>2165</v>
      </c>
      <c r="D1250" s="122" t="s">
        <v>2105</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1977</v>
      </c>
      <c r="B1251" s="122">
        <v>1</v>
      </c>
      <c r="C1251" s="122" t="s">
        <v>2165</v>
      </c>
      <c r="D1251" s="122" t="s">
        <v>2106</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1977</v>
      </c>
      <c r="B1252" s="122">
        <v>1</v>
      </c>
      <c r="C1252" s="122" t="s">
        <v>2165</v>
      </c>
      <c r="D1252" s="122" t="s">
        <v>2107</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1977</v>
      </c>
      <c r="B1253" s="122">
        <v>1</v>
      </c>
      <c r="C1253" s="122" t="s">
        <v>2165</v>
      </c>
      <c r="D1253" s="122" t="s">
        <v>2108</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1977</v>
      </c>
      <c r="B1254" s="122">
        <v>1</v>
      </c>
      <c r="C1254" s="122" t="s">
        <v>2165</v>
      </c>
      <c r="D1254" s="122" t="s">
        <v>2109</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1977</v>
      </c>
      <c r="B1255" s="122">
        <v>1</v>
      </c>
      <c r="C1255" s="122" t="s">
        <v>2165</v>
      </c>
      <c r="D1255" s="122" t="s">
        <v>2143</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1977</v>
      </c>
      <c r="B1256" s="122">
        <v>1</v>
      </c>
      <c r="C1256" s="122" t="s">
        <v>2165</v>
      </c>
      <c r="D1256" s="122" t="s">
        <v>2110</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1977</v>
      </c>
      <c r="B1257" s="122">
        <v>1</v>
      </c>
      <c r="C1257" s="122" t="s">
        <v>2165</v>
      </c>
      <c r="D1257" s="122" t="s">
        <v>2111</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1977</v>
      </c>
      <c r="B1258" s="122">
        <v>1</v>
      </c>
      <c r="C1258" s="122" t="s">
        <v>2165</v>
      </c>
      <c r="D1258" s="122" t="s">
        <v>2112</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1977</v>
      </c>
      <c r="B1259" s="122">
        <v>1</v>
      </c>
      <c r="C1259" s="122" t="s">
        <v>2165</v>
      </c>
      <c r="D1259" s="122" t="s">
        <v>2113</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1977</v>
      </c>
      <c r="B1260" s="122">
        <v>1</v>
      </c>
      <c r="C1260" s="122" t="s">
        <v>2165</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1977</v>
      </c>
      <c r="B1261" s="122">
        <v>1</v>
      </c>
      <c r="C1261" s="122" t="s">
        <v>2165</v>
      </c>
      <c r="D1261" s="122" t="s">
        <v>2114</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1977</v>
      </c>
      <c r="B1262" s="122">
        <v>1</v>
      </c>
      <c r="C1262" s="122" t="s">
        <v>2165</v>
      </c>
      <c r="D1262" s="122" t="s">
        <v>2115</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1977</v>
      </c>
      <c r="B1263" s="122">
        <v>1</v>
      </c>
      <c r="C1263" s="122" t="s">
        <v>2165</v>
      </c>
      <c r="D1263" s="122" t="s">
        <v>2116</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1977</v>
      </c>
      <c r="B1264" s="122">
        <v>1</v>
      </c>
      <c r="C1264" s="122" t="s">
        <v>2165</v>
      </c>
      <c r="D1264" s="122" t="s">
        <v>2117</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1977</v>
      </c>
      <c r="B1265" s="122">
        <v>1</v>
      </c>
      <c r="C1265" s="122" t="s">
        <v>2165</v>
      </c>
      <c r="D1265" s="122" t="s">
        <v>2118</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1977</v>
      </c>
      <c r="B1266" s="122">
        <v>1</v>
      </c>
      <c r="C1266" s="122" t="s">
        <v>2165</v>
      </c>
      <c r="D1266" s="122" t="s">
        <v>2119</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1977</v>
      </c>
      <c r="B1267" s="122">
        <v>1</v>
      </c>
      <c r="C1267" s="122" t="s">
        <v>2165</v>
      </c>
      <c r="D1267" s="122" t="s">
        <v>2120</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1977</v>
      </c>
      <c r="B1268" s="122">
        <v>1</v>
      </c>
      <c r="C1268" s="122" t="s">
        <v>2165</v>
      </c>
      <c r="D1268" s="122" t="s">
        <v>2121</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1977</v>
      </c>
      <c r="B1269" s="122">
        <v>1</v>
      </c>
      <c r="C1269" s="122" t="s">
        <v>2165</v>
      </c>
      <c r="D1269" s="122" t="s">
        <v>2122</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1977</v>
      </c>
      <c r="B1270" s="122">
        <v>1</v>
      </c>
      <c r="C1270" s="122" t="s">
        <v>2165</v>
      </c>
      <c r="D1270" s="122" t="s">
        <v>2144</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1977</v>
      </c>
      <c r="B1271" s="122">
        <v>1</v>
      </c>
      <c r="C1271" s="122" t="s">
        <v>2165</v>
      </c>
      <c r="D1271" s="122" t="s">
        <v>2123</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1977</v>
      </c>
      <c r="B1272" s="122">
        <v>1</v>
      </c>
      <c r="C1272" s="122" t="s">
        <v>2165</v>
      </c>
      <c r="D1272" s="122" t="s">
        <v>2124</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1977</v>
      </c>
      <c r="B1273" s="122">
        <v>1</v>
      </c>
      <c r="C1273" s="122" t="s">
        <v>2165</v>
      </c>
      <c r="D1273" s="122" t="s">
        <v>2125</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1977</v>
      </c>
      <c r="B1274" s="122">
        <v>1</v>
      </c>
      <c r="C1274" s="122" t="s">
        <v>2165</v>
      </c>
      <c r="D1274" s="122" t="s">
        <v>2126</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1977</v>
      </c>
      <c r="B1275" s="122">
        <v>1</v>
      </c>
      <c r="C1275" s="122" t="s">
        <v>2165</v>
      </c>
      <c r="D1275" s="122" t="s">
        <v>2127</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1977</v>
      </c>
      <c r="B1276" s="122">
        <v>1</v>
      </c>
      <c r="C1276" s="122" t="s">
        <v>2165</v>
      </c>
      <c r="D1276" s="122" t="s">
        <v>2145</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1977</v>
      </c>
      <c r="B1277" s="122">
        <v>1</v>
      </c>
      <c r="C1277" s="122" t="s">
        <v>2165</v>
      </c>
      <c r="D1277" s="122" t="s">
        <v>2128</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1977</v>
      </c>
      <c r="B1278" s="122">
        <v>1</v>
      </c>
      <c r="C1278" s="122" t="s">
        <v>2165</v>
      </c>
      <c r="D1278" s="122" t="s">
        <v>2129</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1977</v>
      </c>
      <c r="B1279" s="122">
        <v>1</v>
      </c>
      <c r="C1279" s="122" t="s">
        <v>2165</v>
      </c>
      <c r="D1279" s="122" t="s">
        <v>2146</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1977</v>
      </c>
      <c r="B1280" s="122">
        <v>1</v>
      </c>
      <c r="C1280" s="122" t="s">
        <v>2165</v>
      </c>
      <c r="D1280" s="122" t="s">
        <v>2130</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1977</v>
      </c>
      <c r="B1281" s="122">
        <v>1</v>
      </c>
      <c r="C1281" s="122" t="s">
        <v>2165</v>
      </c>
      <c r="D1281" s="122" t="s">
        <v>2131</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1977</v>
      </c>
      <c r="B1282" s="122">
        <v>1</v>
      </c>
      <c r="C1282" s="122" t="s">
        <v>2165</v>
      </c>
      <c r="D1282" s="122" t="s">
        <v>2132</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1977</v>
      </c>
      <c r="B1283" s="122">
        <v>1</v>
      </c>
      <c r="C1283" s="122" t="s">
        <v>2165</v>
      </c>
      <c r="D1283" s="122" t="s">
        <v>2133</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1977</v>
      </c>
      <c r="B1284" s="122">
        <v>1</v>
      </c>
      <c r="C1284" s="122" t="s">
        <v>2165</v>
      </c>
      <c r="D1284" s="122" t="s">
        <v>2134</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1972</v>
      </c>
      <c r="B1285" s="122">
        <v>1</v>
      </c>
      <c r="C1285" s="122" t="s">
        <v>2166</v>
      </c>
      <c r="D1285" s="122" t="s">
        <v>2086</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1972</v>
      </c>
      <c r="B1286" s="122">
        <v>1</v>
      </c>
      <c r="C1286" s="122" t="s">
        <v>2166</v>
      </c>
      <c r="D1286" s="122" t="s">
        <v>2087</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1972</v>
      </c>
      <c r="B1287" s="122">
        <v>1</v>
      </c>
      <c r="C1287" s="122" t="s">
        <v>2166</v>
      </c>
      <c r="D1287" s="122" t="s">
        <v>2088</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1972</v>
      </c>
      <c r="B1288" s="122">
        <v>1</v>
      </c>
      <c r="C1288" s="122" t="s">
        <v>2166</v>
      </c>
      <c r="D1288" s="122" t="s">
        <v>2141</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1972</v>
      </c>
      <c r="B1289" s="122">
        <v>1</v>
      </c>
      <c r="C1289" s="122" t="s">
        <v>2166</v>
      </c>
      <c r="D1289" s="122" t="s">
        <v>2089</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1972</v>
      </c>
      <c r="B1290" s="122">
        <v>1</v>
      </c>
      <c r="C1290" s="122" t="s">
        <v>2166</v>
      </c>
      <c r="D1290" s="122" t="s">
        <v>2090</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1972</v>
      </c>
      <c r="B1291" s="122">
        <v>1</v>
      </c>
      <c r="C1291" s="122" t="s">
        <v>2166</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1972</v>
      </c>
      <c r="B1292" s="122">
        <v>1</v>
      </c>
      <c r="C1292" s="122" t="s">
        <v>2166</v>
      </c>
      <c r="D1292" s="122" t="s">
        <v>2091</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1972</v>
      </c>
      <c r="B1293" s="122">
        <v>1</v>
      </c>
      <c r="C1293" s="122" t="s">
        <v>2166</v>
      </c>
      <c r="D1293" s="122" t="s">
        <v>2092</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1972</v>
      </c>
      <c r="B1294" s="122">
        <v>1</v>
      </c>
      <c r="C1294" s="122" t="s">
        <v>2166</v>
      </c>
      <c r="D1294" s="122" t="s">
        <v>2093</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1972</v>
      </c>
      <c r="B1295" s="122">
        <v>1</v>
      </c>
      <c r="C1295" s="122" t="s">
        <v>2166</v>
      </c>
      <c r="D1295" s="122" t="s">
        <v>2094</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1972</v>
      </c>
      <c r="B1296" s="122">
        <v>1</v>
      </c>
      <c r="C1296" s="122" t="s">
        <v>2166</v>
      </c>
      <c r="D1296" s="122" t="s">
        <v>2095</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1972</v>
      </c>
      <c r="B1297" s="122">
        <v>1</v>
      </c>
      <c r="C1297" s="122" t="s">
        <v>2166</v>
      </c>
      <c r="D1297" s="122" t="s">
        <v>2142</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1972</v>
      </c>
      <c r="B1298" s="122">
        <v>1</v>
      </c>
      <c r="C1298" s="122" t="s">
        <v>2166</v>
      </c>
      <c r="D1298" s="122" t="s">
        <v>2096</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1972</v>
      </c>
      <c r="B1299" s="122">
        <v>1</v>
      </c>
      <c r="C1299" s="122" t="s">
        <v>2166</v>
      </c>
      <c r="D1299" s="122" t="s">
        <v>2097</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1972</v>
      </c>
      <c r="B1300" s="122">
        <v>1</v>
      </c>
      <c r="C1300" s="122" t="s">
        <v>2166</v>
      </c>
      <c r="D1300" s="122" t="s">
        <v>2098</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1972</v>
      </c>
      <c r="B1301" s="122">
        <v>1</v>
      </c>
      <c r="C1301" s="122" t="s">
        <v>2166</v>
      </c>
      <c r="D1301" s="122" t="s">
        <v>2099</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1972</v>
      </c>
      <c r="B1302" s="122">
        <v>1</v>
      </c>
      <c r="C1302" s="122" t="s">
        <v>2166</v>
      </c>
      <c r="D1302" s="122" t="s">
        <v>2100</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1972</v>
      </c>
      <c r="B1303" s="122">
        <v>1</v>
      </c>
      <c r="C1303" s="122" t="s">
        <v>2166</v>
      </c>
      <c r="D1303" s="122" t="s">
        <v>2101</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1972</v>
      </c>
      <c r="B1304" s="122">
        <v>1</v>
      </c>
      <c r="C1304" s="122" t="s">
        <v>2166</v>
      </c>
      <c r="D1304" s="122" t="s">
        <v>2102</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1972</v>
      </c>
      <c r="B1305" s="122">
        <v>1</v>
      </c>
      <c r="C1305" s="122" t="s">
        <v>2166</v>
      </c>
      <c r="D1305" s="122" t="s">
        <v>2103</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1972</v>
      </c>
      <c r="B1306" s="122">
        <v>1</v>
      </c>
      <c r="C1306" s="122" t="s">
        <v>2166</v>
      </c>
      <c r="D1306" s="122" t="s">
        <v>2104</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1972</v>
      </c>
      <c r="B1307" s="122">
        <v>1</v>
      </c>
      <c r="C1307" s="122" t="s">
        <v>2166</v>
      </c>
      <c r="D1307" s="122" t="s">
        <v>2105</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1972</v>
      </c>
      <c r="B1308" s="122">
        <v>1</v>
      </c>
      <c r="C1308" s="122" t="s">
        <v>2166</v>
      </c>
      <c r="D1308" s="122" t="s">
        <v>2106</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1972</v>
      </c>
      <c r="B1309" s="122">
        <v>1</v>
      </c>
      <c r="C1309" s="122" t="s">
        <v>2166</v>
      </c>
      <c r="D1309" s="122" t="s">
        <v>2107</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1972</v>
      </c>
      <c r="B1310" s="122">
        <v>1</v>
      </c>
      <c r="C1310" s="122" t="s">
        <v>2166</v>
      </c>
      <c r="D1310" s="122" t="s">
        <v>2108</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1972</v>
      </c>
      <c r="B1311" s="122">
        <v>1</v>
      </c>
      <c r="C1311" s="122" t="s">
        <v>2166</v>
      </c>
      <c r="D1311" s="122" t="s">
        <v>2109</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1972</v>
      </c>
      <c r="B1312" s="122">
        <v>1</v>
      </c>
      <c r="C1312" s="122" t="s">
        <v>2166</v>
      </c>
      <c r="D1312" s="122" t="s">
        <v>2143</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1972</v>
      </c>
      <c r="B1313" s="122">
        <v>1</v>
      </c>
      <c r="C1313" s="122" t="s">
        <v>2166</v>
      </c>
      <c r="D1313" s="122" t="s">
        <v>2110</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1972</v>
      </c>
      <c r="B1314" s="122">
        <v>1</v>
      </c>
      <c r="C1314" s="122" t="s">
        <v>2166</v>
      </c>
      <c r="D1314" s="122" t="s">
        <v>2111</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1972</v>
      </c>
      <c r="B1315" s="122">
        <v>1</v>
      </c>
      <c r="C1315" s="122" t="s">
        <v>2166</v>
      </c>
      <c r="D1315" s="122" t="s">
        <v>2112</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1972</v>
      </c>
      <c r="B1316" s="122">
        <v>1</v>
      </c>
      <c r="C1316" s="122" t="s">
        <v>2166</v>
      </c>
      <c r="D1316" s="122" t="s">
        <v>2113</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1972</v>
      </c>
      <c r="B1317" s="122">
        <v>1</v>
      </c>
      <c r="C1317" s="122" t="s">
        <v>2166</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1972</v>
      </c>
      <c r="B1318" s="122">
        <v>1</v>
      </c>
      <c r="C1318" s="122" t="s">
        <v>2166</v>
      </c>
      <c r="D1318" s="122" t="s">
        <v>2114</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1972</v>
      </c>
      <c r="B1319" s="122">
        <v>1</v>
      </c>
      <c r="C1319" s="122" t="s">
        <v>2166</v>
      </c>
      <c r="D1319" s="122" t="s">
        <v>2115</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1972</v>
      </c>
      <c r="B1320" s="122">
        <v>1</v>
      </c>
      <c r="C1320" s="122" t="s">
        <v>2166</v>
      </c>
      <c r="D1320" s="122" t="s">
        <v>2116</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1972</v>
      </c>
      <c r="B1321" s="122">
        <v>1</v>
      </c>
      <c r="C1321" s="122" t="s">
        <v>2166</v>
      </c>
      <c r="D1321" s="122" t="s">
        <v>2117</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1972</v>
      </c>
      <c r="B1322" s="122">
        <v>1</v>
      </c>
      <c r="C1322" s="122" t="s">
        <v>2166</v>
      </c>
      <c r="D1322" s="122" t="s">
        <v>2118</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1972</v>
      </c>
      <c r="B1323" s="122">
        <v>1</v>
      </c>
      <c r="C1323" s="122" t="s">
        <v>2166</v>
      </c>
      <c r="D1323" s="122" t="s">
        <v>2119</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1972</v>
      </c>
      <c r="B1324" s="122">
        <v>1</v>
      </c>
      <c r="C1324" s="122" t="s">
        <v>2166</v>
      </c>
      <c r="D1324" s="122" t="s">
        <v>2120</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1972</v>
      </c>
      <c r="B1325" s="122">
        <v>1</v>
      </c>
      <c r="C1325" s="122" t="s">
        <v>2166</v>
      </c>
      <c r="D1325" s="122" t="s">
        <v>2121</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1972</v>
      </c>
      <c r="B1326" s="122">
        <v>1</v>
      </c>
      <c r="C1326" s="122" t="s">
        <v>2166</v>
      </c>
      <c r="D1326" s="122" t="s">
        <v>2122</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1972</v>
      </c>
      <c r="B1327" s="122">
        <v>1</v>
      </c>
      <c r="C1327" s="122" t="s">
        <v>2166</v>
      </c>
      <c r="D1327" s="122" t="s">
        <v>2144</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1972</v>
      </c>
      <c r="B1328" s="122">
        <v>1</v>
      </c>
      <c r="C1328" s="122" t="s">
        <v>2166</v>
      </c>
      <c r="D1328" s="122" t="s">
        <v>2123</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1972</v>
      </c>
      <c r="B1329" s="122">
        <v>1</v>
      </c>
      <c r="C1329" s="122" t="s">
        <v>2166</v>
      </c>
      <c r="D1329" s="122" t="s">
        <v>2124</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1972</v>
      </c>
      <c r="B1330" s="122">
        <v>1</v>
      </c>
      <c r="C1330" s="122" t="s">
        <v>2166</v>
      </c>
      <c r="D1330" s="122" t="s">
        <v>2125</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1972</v>
      </c>
      <c r="B1331" s="122">
        <v>1</v>
      </c>
      <c r="C1331" s="122" t="s">
        <v>2166</v>
      </c>
      <c r="D1331" s="122" t="s">
        <v>2126</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1972</v>
      </c>
      <c r="B1332" s="122">
        <v>1</v>
      </c>
      <c r="C1332" s="122" t="s">
        <v>2166</v>
      </c>
      <c r="D1332" s="122" t="s">
        <v>2127</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1972</v>
      </c>
      <c r="B1333" s="122">
        <v>1</v>
      </c>
      <c r="C1333" s="122" t="s">
        <v>2166</v>
      </c>
      <c r="D1333" s="122" t="s">
        <v>2145</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1972</v>
      </c>
      <c r="B1334" s="122">
        <v>1</v>
      </c>
      <c r="C1334" s="122" t="s">
        <v>2166</v>
      </c>
      <c r="D1334" s="122" t="s">
        <v>2128</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1972</v>
      </c>
      <c r="B1335" s="122">
        <v>1</v>
      </c>
      <c r="C1335" s="122" t="s">
        <v>2166</v>
      </c>
      <c r="D1335" s="122" t="s">
        <v>2129</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1972</v>
      </c>
      <c r="B1336" s="122">
        <v>1</v>
      </c>
      <c r="C1336" s="122" t="s">
        <v>2166</v>
      </c>
      <c r="D1336" s="122" t="s">
        <v>2146</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1972</v>
      </c>
      <c r="B1337" s="122">
        <v>1</v>
      </c>
      <c r="C1337" s="122" t="s">
        <v>2166</v>
      </c>
      <c r="D1337" s="122" t="s">
        <v>2130</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1972</v>
      </c>
      <c r="B1338" s="122">
        <v>1</v>
      </c>
      <c r="C1338" s="122" t="s">
        <v>2166</v>
      </c>
      <c r="D1338" s="122" t="s">
        <v>2131</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1972</v>
      </c>
      <c r="B1339" s="122">
        <v>1</v>
      </c>
      <c r="C1339" s="122" t="s">
        <v>2166</v>
      </c>
      <c r="D1339" s="122" t="s">
        <v>2132</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1972</v>
      </c>
      <c r="B1340" s="122">
        <v>1</v>
      </c>
      <c r="C1340" s="122" t="s">
        <v>2166</v>
      </c>
      <c r="D1340" s="122" t="s">
        <v>2133</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1972</v>
      </c>
      <c r="B1341" s="122">
        <v>1</v>
      </c>
      <c r="C1341" s="122" t="s">
        <v>2166</v>
      </c>
      <c r="D1341" s="122" t="s">
        <v>2134</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1986</v>
      </c>
      <c r="B1342" s="122">
        <v>1</v>
      </c>
      <c r="C1342" s="122" t="s">
        <v>2167</v>
      </c>
      <c r="D1342" s="122" t="s">
        <v>2086</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1986</v>
      </c>
      <c r="B1343" s="122">
        <v>1</v>
      </c>
      <c r="C1343" s="122" t="s">
        <v>2167</v>
      </c>
      <c r="D1343" s="122" t="s">
        <v>2087</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1986</v>
      </c>
      <c r="B1344" s="122">
        <v>1</v>
      </c>
      <c r="C1344" s="122" t="s">
        <v>2167</v>
      </c>
      <c r="D1344" s="122" t="s">
        <v>2088</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1986</v>
      </c>
      <c r="B1345" s="122">
        <v>1</v>
      </c>
      <c r="C1345" s="122" t="s">
        <v>2167</v>
      </c>
      <c r="D1345" s="122" t="s">
        <v>2141</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1986</v>
      </c>
      <c r="B1346" s="122">
        <v>1</v>
      </c>
      <c r="C1346" s="122" t="s">
        <v>2167</v>
      </c>
      <c r="D1346" s="122" t="s">
        <v>2089</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1986</v>
      </c>
      <c r="B1347" s="122">
        <v>1</v>
      </c>
      <c r="C1347" s="122" t="s">
        <v>2167</v>
      </c>
      <c r="D1347" s="122" t="s">
        <v>2090</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1986</v>
      </c>
      <c r="B1348" s="122">
        <v>1</v>
      </c>
      <c r="C1348" s="122" t="s">
        <v>2167</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1986</v>
      </c>
      <c r="B1349" s="122">
        <v>1</v>
      </c>
      <c r="C1349" s="122" t="s">
        <v>2167</v>
      </c>
      <c r="D1349" s="122" t="s">
        <v>2091</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1986</v>
      </c>
      <c r="B1350" s="122">
        <v>1</v>
      </c>
      <c r="C1350" s="122" t="s">
        <v>2167</v>
      </c>
      <c r="D1350" s="122" t="s">
        <v>2092</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1986</v>
      </c>
      <c r="B1351" s="122">
        <v>1</v>
      </c>
      <c r="C1351" s="122" t="s">
        <v>2167</v>
      </c>
      <c r="D1351" s="122" t="s">
        <v>2093</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1986</v>
      </c>
      <c r="B1352" s="122">
        <v>1</v>
      </c>
      <c r="C1352" s="122" t="s">
        <v>2167</v>
      </c>
      <c r="D1352" s="122" t="s">
        <v>2094</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1986</v>
      </c>
      <c r="B1353" s="122">
        <v>1</v>
      </c>
      <c r="C1353" s="122" t="s">
        <v>2167</v>
      </c>
      <c r="D1353" s="122" t="s">
        <v>2095</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1986</v>
      </c>
      <c r="B1354" s="122">
        <v>1</v>
      </c>
      <c r="C1354" s="122" t="s">
        <v>2167</v>
      </c>
      <c r="D1354" s="122" t="s">
        <v>2142</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1986</v>
      </c>
      <c r="B1355" s="122">
        <v>1</v>
      </c>
      <c r="C1355" s="122" t="s">
        <v>2167</v>
      </c>
      <c r="D1355" s="122" t="s">
        <v>2096</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1986</v>
      </c>
      <c r="B1356" s="122">
        <v>1</v>
      </c>
      <c r="C1356" s="122" t="s">
        <v>2167</v>
      </c>
      <c r="D1356" s="122" t="s">
        <v>2097</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1986</v>
      </c>
      <c r="B1357" s="122">
        <v>1</v>
      </c>
      <c r="C1357" s="122" t="s">
        <v>2167</v>
      </c>
      <c r="D1357" s="122" t="s">
        <v>2098</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1986</v>
      </c>
      <c r="B1358" s="122">
        <v>1</v>
      </c>
      <c r="C1358" s="122" t="s">
        <v>2167</v>
      </c>
      <c r="D1358" s="122" t="s">
        <v>2099</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1986</v>
      </c>
      <c r="B1359" s="122">
        <v>1</v>
      </c>
      <c r="C1359" s="122" t="s">
        <v>2167</v>
      </c>
      <c r="D1359" s="122" t="s">
        <v>2100</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1986</v>
      </c>
      <c r="B1360" s="122">
        <v>1</v>
      </c>
      <c r="C1360" s="122" t="s">
        <v>2167</v>
      </c>
      <c r="D1360" s="122" t="s">
        <v>2101</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1986</v>
      </c>
      <c r="B1361" s="122">
        <v>1</v>
      </c>
      <c r="C1361" s="122" t="s">
        <v>2167</v>
      </c>
      <c r="D1361" s="122" t="s">
        <v>2102</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1986</v>
      </c>
      <c r="B1362" s="122">
        <v>1</v>
      </c>
      <c r="C1362" s="122" t="s">
        <v>2167</v>
      </c>
      <c r="D1362" s="122" t="s">
        <v>2103</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1986</v>
      </c>
      <c r="B1363" s="122">
        <v>1</v>
      </c>
      <c r="C1363" s="122" t="s">
        <v>2167</v>
      </c>
      <c r="D1363" s="122" t="s">
        <v>2104</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1986</v>
      </c>
      <c r="B1364" s="122">
        <v>1</v>
      </c>
      <c r="C1364" s="122" t="s">
        <v>2167</v>
      </c>
      <c r="D1364" s="122" t="s">
        <v>2105</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1986</v>
      </c>
      <c r="B1365" s="122">
        <v>1</v>
      </c>
      <c r="C1365" s="122" t="s">
        <v>2167</v>
      </c>
      <c r="D1365" s="122" t="s">
        <v>2106</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1986</v>
      </c>
      <c r="B1366" s="122">
        <v>1</v>
      </c>
      <c r="C1366" s="122" t="s">
        <v>2167</v>
      </c>
      <c r="D1366" s="122" t="s">
        <v>2107</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1986</v>
      </c>
      <c r="B1367" s="122">
        <v>1</v>
      </c>
      <c r="C1367" s="122" t="s">
        <v>2167</v>
      </c>
      <c r="D1367" s="122" t="s">
        <v>2108</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1986</v>
      </c>
      <c r="B1368" s="122">
        <v>1</v>
      </c>
      <c r="C1368" s="122" t="s">
        <v>2167</v>
      </c>
      <c r="D1368" s="122" t="s">
        <v>2109</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1986</v>
      </c>
      <c r="B1369" s="122">
        <v>1</v>
      </c>
      <c r="C1369" s="122" t="s">
        <v>2167</v>
      </c>
      <c r="D1369" s="122" t="s">
        <v>2143</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1986</v>
      </c>
      <c r="B1370" s="122">
        <v>1</v>
      </c>
      <c r="C1370" s="122" t="s">
        <v>2167</v>
      </c>
      <c r="D1370" s="122" t="s">
        <v>2110</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1986</v>
      </c>
      <c r="B1371" s="122">
        <v>1</v>
      </c>
      <c r="C1371" s="122" t="s">
        <v>2167</v>
      </c>
      <c r="D1371" s="122" t="s">
        <v>2111</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1986</v>
      </c>
      <c r="B1372" s="122">
        <v>1</v>
      </c>
      <c r="C1372" s="122" t="s">
        <v>2167</v>
      </c>
      <c r="D1372" s="122" t="s">
        <v>2112</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1986</v>
      </c>
      <c r="B1373" s="122">
        <v>1</v>
      </c>
      <c r="C1373" s="122" t="s">
        <v>2167</v>
      </c>
      <c r="D1373" s="122" t="s">
        <v>2113</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1986</v>
      </c>
      <c r="B1374" s="122">
        <v>1</v>
      </c>
      <c r="C1374" s="122" t="s">
        <v>2167</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1986</v>
      </c>
      <c r="B1375" s="122">
        <v>1</v>
      </c>
      <c r="C1375" s="122" t="s">
        <v>2167</v>
      </c>
      <c r="D1375" s="122" t="s">
        <v>2114</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1986</v>
      </c>
      <c r="B1376" s="122">
        <v>1</v>
      </c>
      <c r="C1376" s="122" t="s">
        <v>2167</v>
      </c>
      <c r="D1376" s="122" t="s">
        <v>2115</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1986</v>
      </c>
      <c r="B1377" s="122">
        <v>1</v>
      </c>
      <c r="C1377" s="122" t="s">
        <v>2167</v>
      </c>
      <c r="D1377" s="122" t="s">
        <v>2116</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1986</v>
      </c>
      <c r="B1378" s="122">
        <v>1</v>
      </c>
      <c r="C1378" s="122" t="s">
        <v>2167</v>
      </c>
      <c r="D1378" s="122" t="s">
        <v>2117</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1986</v>
      </c>
      <c r="B1379" s="122">
        <v>1</v>
      </c>
      <c r="C1379" s="122" t="s">
        <v>2167</v>
      </c>
      <c r="D1379" s="122" t="s">
        <v>2118</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1986</v>
      </c>
      <c r="B1380" s="122">
        <v>1</v>
      </c>
      <c r="C1380" s="122" t="s">
        <v>2167</v>
      </c>
      <c r="D1380" s="122" t="s">
        <v>2119</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1986</v>
      </c>
      <c r="B1381" s="122">
        <v>1</v>
      </c>
      <c r="C1381" s="122" t="s">
        <v>2167</v>
      </c>
      <c r="D1381" s="122" t="s">
        <v>2120</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1986</v>
      </c>
      <c r="B1382" s="122">
        <v>1</v>
      </c>
      <c r="C1382" s="122" t="s">
        <v>2167</v>
      </c>
      <c r="D1382" s="122" t="s">
        <v>2121</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1986</v>
      </c>
      <c r="B1383" s="122">
        <v>1</v>
      </c>
      <c r="C1383" s="122" t="s">
        <v>2167</v>
      </c>
      <c r="D1383" s="122" t="s">
        <v>2122</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1986</v>
      </c>
      <c r="B1384" s="122">
        <v>1</v>
      </c>
      <c r="C1384" s="122" t="s">
        <v>2167</v>
      </c>
      <c r="D1384" s="122" t="s">
        <v>2144</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1986</v>
      </c>
      <c r="B1385" s="122">
        <v>1</v>
      </c>
      <c r="C1385" s="122" t="s">
        <v>2167</v>
      </c>
      <c r="D1385" s="122" t="s">
        <v>2123</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1986</v>
      </c>
      <c r="B1386" s="122">
        <v>1</v>
      </c>
      <c r="C1386" s="122" t="s">
        <v>2167</v>
      </c>
      <c r="D1386" s="122" t="s">
        <v>2124</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1986</v>
      </c>
      <c r="B1387" s="122">
        <v>1</v>
      </c>
      <c r="C1387" s="122" t="s">
        <v>2167</v>
      </c>
      <c r="D1387" s="122" t="s">
        <v>2125</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1986</v>
      </c>
      <c r="B1388" s="122">
        <v>1</v>
      </c>
      <c r="C1388" s="122" t="s">
        <v>2167</v>
      </c>
      <c r="D1388" s="122" t="s">
        <v>2126</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1986</v>
      </c>
      <c r="B1389" s="122">
        <v>1</v>
      </c>
      <c r="C1389" s="122" t="s">
        <v>2167</v>
      </c>
      <c r="D1389" s="122" t="s">
        <v>2127</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1986</v>
      </c>
      <c r="B1390" s="122">
        <v>1</v>
      </c>
      <c r="C1390" s="122" t="s">
        <v>2167</v>
      </c>
      <c r="D1390" s="122" t="s">
        <v>2145</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1986</v>
      </c>
      <c r="B1391" s="122">
        <v>1</v>
      </c>
      <c r="C1391" s="122" t="s">
        <v>2167</v>
      </c>
      <c r="D1391" s="122" t="s">
        <v>2128</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1986</v>
      </c>
      <c r="B1392" s="122">
        <v>1</v>
      </c>
      <c r="C1392" s="122" t="s">
        <v>2167</v>
      </c>
      <c r="D1392" s="122" t="s">
        <v>2129</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1986</v>
      </c>
      <c r="B1393" s="122">
        <v>1</v>
      </c>
      <c r="C1393" s="122" t="s">
        <v>2167</v>
      </c>
      <c r="D1393" s="122" t="s">
        <v>2146</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1986</v>
      </c>
      <c r="B1394" s="122">
        <v>1</v>
      </c>
      <c r="C1394" s="122" t="s">
        <v>2167</v>
      </c>
      <c r="D1394" s="122" t="s">
        <v>2130</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1986</v>
      </c>
      <c r="B1395" s="122">
        <v>1</v>
      </c>
      <c r="C1395" s="122" t="s">
        <v>2167</v>
      </c>
      <c r="D1395" s="122" t="s">
        <v>2131</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1986</v>
      </c>
      <c r="B1396" s="122">
        <v>1</v>
      </c>
      <c r="C1396" s="122" t="s">
        <v>2167</v>
      </c>
      <c r="D1396" s="122" t="s">
        <v>2132</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1986</v>
      </c>
      <c r="B1397" s="122">
        <v>1</v>
      </c>
      <c r="C1397" s="122" t="s">
        <v>2167</v>
      </c>
      <c r="D1397" s="122" t="s">
        <v>2133</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1986</v>
      </c>
      <c r="B1398" s="122">
        <v>1</v>
      </c>
      <c r="C1398" s="122" t="s">
        <v>2167</v>
      </c>
      <c r="D1398" s="122" t="s">
        <v>2134</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1982</v>
      </c>
      <c r="B1399" s="122">
        <v>1</v>
      </c>
      <c r="C1399" s="122" t="s">
        <v>2168</v>
      </c>
      <c r="D1399" s="122" t="s">
        <v>2086</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1982</v>
      </c>
      <c r="B1400" s="122">
        <v>1</v>
      </c>
      <c r="C1400" s="122" t="s">
        <v>2168</v>
      </c>
      <c r="D1400" s="122" t="s">
        <v>2087</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1982</v>
      </c>
      <c r="B1401" s="122">
        <v>1</v>
      </c>
      <c r="C1401" s="122" t="s">
        <v>2168</v>
      </c>
      <c r="D1401" s="122" t="s">
        <v>2088</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1982</v>
      </c>
      <c r="B1402" s="122">
        <v>1</v>
      </c>
      <c r="C1402" s="122" t="s">
        <v>2168</v>
      </c>
      <c r="D1402" s="122" t="s">
        <v>2141</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1982</v>
      </c>
      <c r="B1403" s="122">
        <v>1</v>
      </c>
      <c r="C1403" s="122" t="s">
        <v>2168</v>
      </c>
      <c r="D1403" s="122" t="s">
        <v>2089</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1982</v>
      </c>
      <c r="B1404" s="122">
        <v>1</v>
      </c>
      <c r="C1404" s="122" t="s">
        <v>2168</v>
      </c>
      <c r="D1404" s="122" t="s">
        <v>2090</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1982</v>
      </c>
      <c r="B1405" s="122">
        <v>1</v>
      </c>
      <c r="C1405" s="122" t="s">
        <v>2168</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1982</v>
      </c>
      <c r="B1406" s="122">
        <v>1</v>
      </c>
      <c r="C1406" s="122" t="s">
        <v>2168</v>
      </c>
      <c r="D1406" s="122" t="s">
        <v>2091</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1982</v>
      </c>
      <c r="B1407" s="122">
        <v>1</v>
      </c>
      <c r="C1407" s="122" t="s">
        <v>2168</v>
      </c>
      <c r="D1407" s="122" t="s">
        <v>2092</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1982</v>
      </c>
      <c r="B1408" s="122">
        <v>1</v>
      </c>
      <c r="C1408" s="122" t="s">
        <v>2168</v>
      </c>
      <c r="D1408" s="122" t="s">
        <v>2093</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1982</v>
      </c>
      <c r="B1409" s="122">
        <v>1</v>
      </c>
      <c r="C1409" s="122" t="s">
        <v>2168</v>
      </c>
      <c r="D1409" s="122" t="s">
        <v>2094</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1982</v>
      </c>
      <c r="B1410" s="122">
        <v>1</v>
      </c>
      <c r="C1410" s="122" t="s">
        <v>2168</v>
      </c>
      <c r="D1410" s="122" t="s">
        <v>2095</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1982</v>
      </c>
      <c r="B1411" s="122">
        <v>1</v>
      </c>
      <c r="C1411" s="122" t="s">
        <v>2168</v>
      </c>
      <c r="D1411" s="122" t="s">
        <v>2142</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1982</v>
      </c>
      <c r="B1412" s="122">
        <v>1</v>
      </c>
      <c r="C1412" s="122" t="s">
        <v>2168</v>
      </c>
      <c r="D1412" s="122" t="s">
        <v>2096</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1982</v>
      </c>
      <c r="B1413" s="122">
        <v>1</v>
      </c>
      <c r="C1413" s="122" t="s">
        <v>2168</v>
      </c>
      <c r="D1413" s="122" t="s">
        <v>2097</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1982</v>
      </c>
      <c r="B1414" s="122">
        <v>1</v>
      </c>
      <c r="C1414" s="122" t="s">
        <v>2168</v>
      </c>
      <c r="D1414" s="122" t="s">
        <v>2098</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1982</v>
      </c>
      <c r="B1415" s="122">
        <v>1</v>
      </c>
      <c r="C1415" s="122" t="s">
        <v>2168</v>
      </c>
      <c r="D1415" s="122" t="s">
        <v>2099</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1982</v>
      </c>
      <c r="B1416" s="122">
        <v>1</v>
      </c>
      <c r="C1416" s="122" t="s">
        <v>2168</v>
      </c>
      <c r="D1416" s="122" t="s">
        <v>2100</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1982</v>
      </c>
      <c r="B1417" s="122">
        <v>1</v>
      </c>
      <c r="C1417" s="122" t="s">
        <v>2168</v>
      </c>
      <c r="D1417" s="122" t="s">
        <v>2101</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1982</v>
      </c>
      <c r="B1418" s="122">
        <v>1</v>
      </c>
      <c r="C1418" s="122" t="s">
        <v>2168</v>
      </c>
      <c r="D1418" s="122" t="s">
        <v>2102</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1982</v>
      </c>
      <c r="B1419" s="122">
        <v>1</v>
      </c>
      <c r="C1419" s="122" t="s">
        <v>2168</v>
      </c>
      <c r="D1419" s="122" t="s">
        <v>2103</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1982</v>
      </c>
      <c r="B1420" s="122">
        <v>1</v>
      </c>
      <c r="C1420" s="122" t="s">
        <v>2168</v>
      </c>
      <c r="D1420" s="122" t="s">
        <v>2104</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1982</v>
      </c>
      <c r="B1421" s="122">
        <v>1</v>
      </c>
      <c r="C1421" s="122" t="s">
        <v>2168</v>
      </c>
      <c r="D1421" s="122" t="s">
        <v>2105</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1982</v>
      </c>
      <c r="B1422" s="122">
        <v>1</v>
      </c>
      <c r="C1422" s="122" t="s">
        <v>2168</v>
      </c>
      <c r="D1422" s="122" t="s">
        <v>2106</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1982</v>
      </c>
      <c r="B1423" s="122">
        <v>1</v>
      </c>
      <c r="C1423" s="122" t="s">
        <v>2168</v>
      </c>
      <c r="D1423" s="122" t="s">
        <v>2107</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1982</v>
      </c>
      <c r="B1424" s="122">
        <v>1</v>
      </c>
      <c r="C1424" s="122" t="s">
        <v>2168</v>
      </c>
      <c r="D1424" s="122" t="s">
        <v>2108</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1982</v>
      </c>
      <c r="B1425" s="122">
        <v>1</v>
      </c>
      <c r="C1425" s="122" t="s">
        <v>2168</v>
      </c>
      <c r="D1425" s="122" t="s">
        <v>2109</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1982</v>
      </c>
      <c r="B1426" s="122">
        <v>1</v>
      </c>
      <c r="C1426" s="122" t="s">
        <v>2168</v>
      </c>
      <c r="D1426" s="122" t="s">
        <v>2143</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1982</v>
      </c>
      <c r="B1427" s="122">
        <v>1</v>
      </c>
      <c r="C1427" s="122" t="s">
        <v>2168</v>
      </c>
      <c r="D1427" s="122" t="s">
        <v>2110</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1982</v>
      </c>
      <c r="B1428" s="122">
        <v>1</v>
      </c>
      <c r="C1428" s="122" t="s">
        <v>2168</v>
      </c>
      <c r="D1428" s="122" t="s">
        <v>2111</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1982</v>
      </c>
      <c r="B1429" s="122">
        <v>1</v>
      </c>
      <c r="C1429" s="122" t="s">
        <v>2168</v>
      </c>
      <c r="D1429" s="122" t="s">
        <v>2112</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1982</v>
      </c>
      <c r="B1430" s="122">
        <v>1</v>
      </c>
      <c r="C1430" s="122" t="s">
        <v>2168</v>
      </c>
      <c r="D1430" s="122" t="s">
        <v>2113</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1982</v>
      </c>
      <c r="B1431" s="122">
        <v>1</v>
      </c>
      <c r="C1431" s="122" t="s">
        <v>2168</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1982</v>
      </c>
      <c r="B1432" s="122">
        <v>1</v>
      </c>
      <c r="C1432" s="122" t="s">
        <v>2168</v>
      </c>
      <c r="D1432" s="122" t="s">
        <v>2114</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1982</v>
      </c>
      <c r="B1433" s="122">
        <v>1</v>
      </c>
      <c r="C1433" s="122" t="s">
        <v>2168</v>
      </c>
      <c r="D1433" s="122" t="s">
        <v>2115</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1982</v>
      </c>
      <c r="B1434" s="122">
        <v>1</v>
      </c>
      <c r="C1434" s="122" t="s">
        <v>2168</v>
      </c>
      <c r="D1434" s="122" t="s">
        <v>2116</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1982</v>
      </c>
      <c r="B1435" s="122">
        <v>1</v>
      </c>
      <c r="C1435" s="122" t="s">
        <v>2168</v>
      </c>
      <c r="D1435" s="122" t="s">
        <v>2117</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1982</v>
      </c>
      <c r="B1436" s="122">
        <v>1</v>
      </c>
      <c r="C1436" s="122" t="s">
        <v>2168</v>
      </c>
      <c r="D1436" s="122" t="s">
        <v>2118</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1982</v>
      </c>
      <c r="B1437" s="122">
        <v>1</v>
      </c>
      <c r="C1437" s="122" t="s">
        <v>2168</v>
      </c>
      <c r="D1437" s="122" t="s">
        <v>2119</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1982</v>
      </c>
      <c r="B1438" s="122">
        <v>1</v>
      </c>
      <c r="C1438" s="122" t="s">
        <v>2168</v>
      </c>
      <c r="D1438" s="122" t="s">
        <v>2120</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1982</v>
      </c>
      <c r="B1439" s="122">
        <v>1</v>
      </c>
      <c r="C1439" s="122" t="s">
        <v>2168</v>
      </c>
      <c r="D1439" s="122" t="s">
        <v>2121</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1982</v>
      </c>
      <c r="B1440" s="122">
        <v>1</v>
      </c>
      <c r="C1440" s="122" t="s">
        <v>2168</v>
      </c>
      <c r="D1440" s="122" t="s">
        <v>2122</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1982</v>
      </c>
      <c r="B1441" s="122">
        <v>1</v>
      </c>
      <c r="C1441" s="122" t="s">
        <v>2168</v>
      </c>
      <c r="D1441" s="122" t="s">
        <v>2144</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1982</v>
      </c>
      <c r="B1442" s="122">
        <v>1</v>
      </c>
      <c r="C1442" s="122" t="s">
        <v>2168</v>
      </c>
      <c r="D1442" s="122" t="s">
        <v>2123</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1982</v>
      </c>
      <c r="B1443" s="122">
        <v>1</v>
      </c>
      <c r="C1443" s="122" t="s">
        <v>2168</v>
      </c>
      <c r="D1443" s="122" t="s">
        <v>2124</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1982</v>
      </c>
      <c r="B1444" s="122">
        <v>1</v>
      </c>
      <c r="C1444" s="122" t="s">
        <v>2168</v>
      </c>
      <c r="D1444" s="122" t="s">
        <v>2125</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1982</v>
      </c>
      <c r="B1445" s="122">
        <v>1</v>
      </c>
      <c r="C1445" s="122" t="s">
        <v>2168</v>
      </c>
      <c r="D1445" s="122" t="s">
        <v>2126</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1982</v>
      </c>
      <c r="B1446" s="122">
        <v>1</v>
      </c>
      <c r="C1446" s="122" t="s">
        <v>2168</v>
      </c>
      <c r="D1446" s="122" t="s">
        <v>2127</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1982</v>
      </c>
      <c r="B1447" s="122">
        <v>1</v>
      </c>
      <c r="C1447" s="122" t="s">
        <v>2168</v>
      </c>
      <c r="D1447" s="122" t="s">
        <v>2145</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1982</v>
      </c>
      <c r="B1448" s="122">
        <v>1</v>
      </c>
      <c r="C1448" s="122" t="s">
        <v>2168</v>
      </c>
      <c r="D1448" s="122" t="s">
        <v>2128</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1982</v>
      </c>
      <c r="B1449" s="122">
        <v>1</v>
      </c>
      <c r="C1449" s="122" t="s">
        <v>2168</v>
      </c>
      <c r="D1449" s="122" t="s">
        <v>2129</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1982</v>
      </c>
      <c r="B1450" s="122">
        <v>1</v>
      </c>
      <c r="C1450" s="122" t="s">
        <v>2168</v>
      </c>
      <c r="D1450" s="122" t="s">
        <v>2146</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1982</v>
      </c>
      <c r="B1451" s="122">
        <v>1</v>
      </c>
      <c r="C1451" s="122" t="s">
        <v>2168</v>
      </c>
      <c r="D1451" s="122" t="s">
        <v>2130</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1982</v>
      </c>
      <c r="B1452" s="122">
        <v>1</v>
      </c>
      <c r="C1452" s="122" t="s">
        <v>2168</v>
      </c>
      <c r="D1452" s="122" t="s">
        <v>2131</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1982</v>
      </c>
      <c r="B1453" s="122">
        <v>1</v>
      </c>
      <c r="C1453" s="122" t="s">
        <v>2168</v>
      </c>
      <c r="D1453" s="122" t="s">
        <v>2132</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1982</v>
      </c>
      <c r="B1454" s="122">
        <v>1</v>
      </c>
      <c r="C1454" s="122" t="s">
        <v>2168</v>
      </c>
      <c r="D1454" s="122" t="s">
        <v>2133</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1982</v>
      </c>
      <c r="B1455" s="122">
        <v>1</v>
      </c>
      <c r="C1455" s="122" t="s">
        <v>2168</v>
      </c>
      <c r="D1455" s="122" t="s">
        <v>2134</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1985</v>
      </c>
      <c r="B1456" s="122">
        <v>1</v>
      </c>
      <c r="C1456" s="122" t="s">
        <v>2169</v>
      </c>
      <c r="D1456" s="122" t="s">
        <v>2086</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1985</v>
      </c>
      <c r="B1457" s="122">
        <v>1</v>
      </c>
      <c r="C1457" s="122" t="s">
        <v>2169</v>
      </c>
      <c r="D1457" s="122" t="s">
        <v>2087</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1985</v>
      </c>
      <c r="B1458" s="122">
        <v>1</v>
      </c>
      <c r="C1458" s="122" t="s">
        <v>2169</v>
      </c>
      <c r="D1458" s="122" t="s">
        <v>2088</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1985</v>
      </c>
      <c r="B1459" s="122">
        <v>1</v>
      </c>
      <c r="C1459" s="122" t="s">
        <v>2169</v>
      </c>
      <c r="D1459" s="122" t="s">
        <v>2141</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1985</v>
      </c>
      <c r="B1460" s="122">
        <v>1</v>
      </c>
      <c r="C1460" s="122" t="s">
        <v>2169</v>
      </c>
      <c r="D1460" s="122" t="s">
        <v>2089</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1985</v>
      </c>
      <c r="B1461" s="122">
        <v>1</v>
      </c>
      <c r="C1461" s="122" t="s">
        <v>2169</v>
      </c>
      <c r="D1461" s="122" t="s">
        <v>2090</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1985</v>
      </c>
      <c r="B1462" s="122">
        <v>1</v>
      </c>
      <c r="C1462" s="122" t="s">
        <v>2169</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1985</v>
      </c>
      <c r="B1463" s="122">
        <v>1</v>
      </c>
      <c r="C1463" s="122" t="s">
        <v>2169</v>
      </c>
      <c r="D1463" s="122" t="s">
        <v>2091</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1985</v>
      </c>
      <c r="B1464" s="122">
        <v>1</v>
      </c>
      <c r="C1464" s="122" t="s">
        <v>2169</v>
      </c>
      <c r="D1464" s="122" t="s">
        <v>2092</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1985</v>
      </c>
      <c r="B1465" s="122">
        <v>1</v>
      </c>
      <c r="C1465" s="122" t="s">
        <v>2169</v>
      </c>
      <c r="D1465" s="122" t="s">
        <v>2093</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1985</v>
      </c>
      <c r="B1466" s="122">
        <v>1</v>
      </c>
      <c r="C1466" s="122" t="s">
        <v>2169</v>
      </c>
      <c r="D1466" s="122" t="s">
        <v>2094</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1985</v>
      </c>
      <c r="B1467" s="122">
        <v>1</v>
      </c>
      <c r="C1467" s="122" t="s">
        <v>2169</v>
      </c>
      <c r="D1467" s="122" t="s">
        <v>2095</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1985</v>
      </c>
      <c r="B1468" s="122">
        <v>1</v>
      </c>
      <c r="C1468" s="122" t="s">
        <v>2169</v>
      </c>
      <c r="D1468" s="122" t="s">
        <v>2142</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1985</v>
      </c>
      <c r="B1469" s="122">
        <v>1</v>
      </c>
      <c r="C1469" s="122" t="s">
        <v>2169</v>
      </c>
      <c r="D1469" s="122" t="s">
        <v>2096</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1985</v>
      </c>
      <c r="B1470" s="122">
        <v>1</v>
      </c>
      <c r="C1470" s="122" t="s">
        <v>2169</v>
      </c>
      <c r="D1470" s="122" t="s">
        <v>2097</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1985</v>
      </c>
      <c r="B1471" s="122">
        <v>1</v>
      </c>
      <c r="C1471" s="122" t="s">
        <v>2169</v>
      </c>
      <c r="D1471" s="122" t="s">
        <v>2098</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1985</v>
      </c>
      <c r="B1472" s="122">
        <v>1</v>
      </c>
      <c r="C1472" s="122" t="s">
        <v>2169</v>
      </c>
      <c r="D1472" s="122" t="s">
        <v>2099</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1985</v>
      </c>
      <c r="B1473" s="122">
        <v>1</v>
      </c>
      <c r="C1473" s="122" t="s">
        <v>2169</v>
      </c>
      <c r="D1473" s="122" t="s">
        <v>2100</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1985</v>
      </c>
      <c r="B1474" s="122">
        <v>1</v>
      </c>
      <c r="C1474" s="122" t="s">
        <v>2169</v>
      </c>
      <c r="D1474" s="122" t="s">
        <v>2101</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1985</v>
      </c>
      <c r="B1475" s="122">
        <v>1</v>
      </c>
      <c r="C1475" s="122" t="s">
        <v>2169</v>
      </c>
      <c r="D1475" s="122" t="s">
        <v>2102</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1985</v>
      </c>
      <c r="B1476" s="122">
        <v>1</v>
      </c>
      <c r="C1476" s="122" t="s">
        <v>2169</v>
      </c>
      <c r="D1476" s="122" t="s">
        <v>2103</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1985</v>
      </c>
      <c r="B1477" s="122">
        <v>1</v>
      </c>
      <c r="C1477" s="122" t="s">
        <v>2169</v>
      </c>
      <c r="D1477" s="122" t="s">
        <v>2104</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1985</v>
      </c>
      <c r="B1478" s="122">
        <v>1</v>
      </c>
      <c r="C1478" s="122" t="s">
        <v>2169</v>
      </c>
      <c r="D1478" s="122" t="s">
        <v>2105</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1985</v>
      </c>
      <c r="B1479" s="122">
        <v>1</v>
      </c>
      <c r="C1479" s="122" t="s">
        <v>2169</v>
      </c>
      <c r="D1479" s="122" t="s">
        <v>2106</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1985</v>
      </c>
      <c r="B1480" s="122">
        <v>1</v>
      </c>
      <c r="C1480" s="122" t="s">
        <v>2169</v>
      </c>
      <c r="D1480" s="122" t="s">
        <v>2107</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1985</v>
      </c>
      <c r="B1481" s="122">
        <v>1</v>
      </c>
      <c r="C1481" s="122" t="s">
        <v>2169</v>
      </c>
      <c r="D1481" s="122" t="s">
        <v>2108</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1985</v>
      </c>
      <c r="B1482" s="122">
        <v>1</v>
      </c>
      <c r="C1482" s="122" t="s">
        <v>2169</v>
      </c>
      <c r="D1482" s="122" t="s">
        <v>2109</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1985</v>
      </c>
      <c r="B1483" s="122">
        <v>1</v>
      </c>
      <c r="C1483" s="122" t="s">
        <v>2169</v>
      </c>
      <c r="D1483" s="122" t="s">
        <v>2143</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1985</v>
      </c>
      <c r="B1484" s="122">
        <v>1</v>
      </c>
      <c r="C1484" s="122" t="s">
        <v>2169</v>
      </c>
      <c r="D1484" s="122" t="s">
        <v>2110</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1985</v>
      </c>
      <c r="B1485" s="122">
        <v>1</v>
      </c>
      <c r="C1485" s="122" t="s">
        <v>2169</v>
      </c>
      <c r="D1485" s="122" t="s">
        <v>2111</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1985</v>
      </c>
      <c r="B1486" s="122">
        <v>1</v>
      </c>
      <c r="C1486" s="122" t="s">
        <v>2169</v>
      </c>
      <c r="D1486" s="122" t="s">
        <v>2112</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1985</v>
      </c>
      <c r="B1487" s="122">
        <v>1</v>
      </c>
      <c r="C1487" s="122" t="s">
        <v>2169</v>
      </c>
      <c r="D1487" s="122" t="s">
        <v>2113</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1985</v>
      </c>
      <c r="B1488" s="122">
        <v>1</v>
      </c>
      <c r="C1488" s="122" t="s">
        <v>2169</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1985</v>
      </c>
      <c r="B1489" s="122">
        <v>1</v>
      </c>
      <c r="C1489" s="122" t="s">
        <v>2169</v>
      </c>
      <c r="D1489" s="122" t="s">
        <v>2114</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1985</v>
      </c>
      <c r="B1490" s="122">
        <v>1</v>
      </c>
      <c r="C1490" s="122" t="s">
        <v>2169</v>
      </c>
      <c r="D1490" s="122" t="s">
        <v>2115</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1985</v>
      </c>
      <c r="B1491" s="122">
        <v>1</v>
      </c>
      <c r="C1491" s="122" t="s">
        <v>2169</v>
      </c>
      <c r="D1491" s="122" t="s">
        <v>2116</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1985</v>
      </c>
      <c r="B1492" s="122">
        <v>1</v>
      </c>
      <c r="C1492" s="122" t="s">
        <v>2169</v>
      </c>
      <c r="D1492" s="122" t="s">
        <v>2117</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1985</v>
      </c>
      <c r="B1493" s="122">
        <v>1</v>
      </c>
      <c r="C1493" s="122" t="s">
        <v>2169</v>
      </c>
      <c r="D1493" s="122" t="s">
        <v>2118</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1985</v>
      </c>
      <c r="B1494" s="122">
        <v>1</v>
      </c>
      <c r="C1494" s="122" t="s">
        <v>2169</v>
      </c>
      <c r="D1494" s="122" t="s">
        <v>2119</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1985</v>
      </c>
      <c r="B1495" s="122">
        <v>1</v>
      </c>
      <c r="C1495" s="122" t="s">
        <v>2169</v>
      </c>
      <c r="D1495" s="122" t="s">
        <v>2120</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1985</v>
      </c>
      <c r="B1496" s="122">
        <v>1</v>
      </c>
      <c r="C1496" s="122" t="s">
        <v>2169</v>
      </c>
      <c r="D1496" s="122" t="s">
        <v>2121</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1985</v>
      </c>
      <c r="B1497" s="122">
        <v>1</v>
      </c>
      <c r="C1497" s="122" t="s">
        <v>2169</v>
      </c>
      <c r="D1497" s="122" t="s">
        <v>2122</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1985</v>
      </c>
      <c r="B1498" s="122">
        <v>1</v>
      </c>
      <c r="C1498" s="122" t="s">
        <v>2169</v>
      </c>
      <c r="D1498" s="122" t="s">
        <v>2144</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1985</v>
      </c>
      <c r="B1499" s="122">
        <v>1</v>
      </c>
      <c r="C1499" s="122" t="s">
        <v>2169</v>
      </c>
      <c r="D1499" s="122" t="s">
        <v>2123</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1985</v>
      </c>
      <c r="B1500" s="122">
        <v>1</v>
      </c>
      <c r="C1500" s="122" t="s">
        <v>2169</v>
      </c>
      <c r="D1500" s="122" t="s">
        <v>2124</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1985</v>
      </c>
      <c r="B1501" s="122">
        <v>1</v>
      </c>
      <c r="C1501" s="122" t="s">
        <v>2169</v>
      </c>
      <c r="D1501" s="122" t="s">
        <v>2125</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1985</v>
      </c>
      <c r="B1502" s="122">
        <v>1</v>
      </c>
      <c r="C1502" s="122" t="s">
        <v>2169</v>
      </c>
      <c r="D1502" s="122" t="s">
        <v>2126</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1985</v>
      </c>
      <c r="B1503" s="122">
        <v>1</v>
      </c>
      <c r="C1503" s="122" t="s">
        <v>2169</v>
      </c>
      <c r="D1503" s="122" t="s">
        <v>2127</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1985</v>
      </c>
      <c r="B1504" s="122">
        <v>1</v>
      </c>
      <c r="C1504" s="122" t="s">
        <v>2169</v>
      </c>
      <c r="D1504" s="122" t="s">
        <v>2145</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1985</v>
      </c>
      <c r="B1505" s="122">
        <v>1</v>
      </c>
      <c r="C1505" s="122" t="s">
        <v>2169</v>
      </c>
      <c r="D1505" s="122" t="s">
        <v>2128</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1985</v>
      </c>
      <c r="B1506" s="122">
        <v>1</v>
      </c>
      <c r="C1506" s="122" t="s">
        <v>2169</v>
      </c>
      <c r="D1506" s="122" t="s">
        <v>2129</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1985</v>
      </c>
      <c r="B1507" s="122">
        <v>1</v>
      </c>
      <c r="C1507" s="122" t="s">
        <v>2169</v>
      </c>
      <c r="D1507" s="122" t="s">
        <v>2146</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1985</v>
      </c>
      <c r="B1508" s="122">
        <v>1</v>
      </c>
      <c r="C1508" s="122" t="s">
        <v>2169</v>
      </c>
      <c r="D1508" s="122" t="s">
        <v>2130</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1985</v>
      </c>
      <c r="B1509" s="122">
        <v>1</v>
      </c>
      <c r="C1509" s="122" t="s">
        <v>2169</v>
      </c>
      <c r="D1509" s="122" t="s">
        <v>2131</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1985</v>
      </c>
      <c r="B1510" s="122">
        <v>1</v>
      </c>
      <c r="C1510" s="122" t="s">
        <v>2169</v>
      </c>
      <c r="D1510" s="122" t="s">
        <v>2132</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1985</v>
      </c>
      <c r="B1511" s="122">
        <v>1</v>
      </c>
      <c r="C1511" s="122" t="s">
        <v>2169</v>
      </c>
      <c r="D1511" s="122" t="s">
        <v>2133</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1985</v>
      </c>
      <c r="B1512" s="122">
        <v>1</v>
      </c>
      <c r="C1512" s="122" t="s">
        <v>2169</v>
      </c>
      <c r="D1512" s="122" t="s">
        <v>2134</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1984</v>
      </c>
      <c r="B1513" s="122">
        <v>1</v>
      </c>
      <c r="C1513" s="122" t="s">
        <v>2170</v>
      </c>
      <c r="D1513" s="122" t="s">
        <v>2086</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1984</v>
      </c>
      <c r="B1514" s="122">
        <v>1</v>
      </c>
      <c r="C1514" s="122" t="s">
        <v>2170</v>
      </c>
      <c r="D1514" s="122" t="s">
        <v>2087</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1984</v>
      </c>
      <c r="B1515" s="122">
        <v>1</v>
      </c>
      <c r="C1515" s="122" t="s">
        <v>2170</v>
      </c>
      <c r="D1515" s="122" t="s">
        <v>2088</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1984</v>
      </c>
      <c r="B1516" s="122">
        <v>1</v>
      </c>
      <c r="C1516" s="122" t="s">
        <v>2170</v>
      </c>
      <c r="D1516" s="122" t="s">
        <v>2141</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1984</v>
      </c>
      <c r="B1517" s="122">
        <v>1</v>
      </c>
      <c r="C1517" s="122" t="s">
        <v>2170</v>
      </c>
      <c r="D1517" s="122" t="s">
        <v>2089</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1984</v>
      </c>
      <c r="B1518" s="122">
        <v>1</v>
      </c>
      <c r="C1518" s="122" t="s">
        <v>2170</v>
      </c>
      <c r="D1518" s="122" t="s">
        <v>2090</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1984</v>
      </c>
      <c r="B1519" s="122">
        <v>1</v>
      </c>
      <c r="C1519" s="122" t="s">
        <v>2170</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1984</v>
      </c>
      <c r="B1520" s="122">
        <v>1</v>
      </c>
      <c r="C1520" s="122" t="s">
        <v>2170</v>
      </c>
      <c r="D1520" s="122" t="s">
        <v>2091</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1984</v>
      </c>
      <c r="B1521" s="122">
        <v>1</v>
      </c>
      <c r="C1521" s="122" t="s">
        <v>2170</v>
      </c>
      <c r="D1521" s="122" t="s">
        <v>2092</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1984</v>
      </c>
      <c r="B1522" s="122">
        <v>1</v>
      </c>
      <c r="C1522" s="122" t="s">
        <v>2170</v>
      </c>
      <c r="D1522" s="122" t="s">
        <v>2093</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1984</v>
      </c>
      <c r="B1523" s="122">
        <v>1</v>
      </c>
      <c r="C1523" s="122" t="s">
        <v>2170</v>
      </c>
      <c r="D1523" s="122" t="s">
        <v>2094</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1984</v>
      </c>
      <c r="B1524" s="122">
        <v>1</v>
      </c>
      <c r="C1524" s="122" t="s">
        <v>2170</v>
      </c>
      <c r="D1524" s="122" t="s">
        <v>2095</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1984</v>
      </c>
      <c r="B1525" s="122">
        <v>1</v>
      </c>
      <c r="C1525" s="122" t="s">
        <v>2170</v>
      </c>
      <c r="D1525" s="122" t="s">
        <v>2142</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1984</v>
      </c>
      <c r="B1526" s="122">
        <v>1</v>
      </c>
      <c r="C1526" s="122" t="s">
        <v>2170</v>
      </c>
      <c r="D1526" s="122" t="s">
        <v>2096</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1984</v>
      </c>
      <c r="B1527" s="122">
        <v>1</v>
      </c>
      <c r="C1527" s="122" t="s">
        <v>2170</v>
      </c>
      <c r="D1527" s="122" t="s">
        <v>2097</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1984</v>
      </c>
      <c r="B1528" s="122">
        <v>1</v>
      </c>
      <c r="C1528" s="122" t="s">
        <v>2170</v>
      </c>
      <c r="D1528" s="122" t="s">
        <v>2098</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1984</v>
      </c>
      <c r="B1529" s="122">
        <v>1</v>
      </c>
      <c r="C1529" s="122" t="s">
        <v>2170</v>
      </c>
      <c r="D1529" s="122" t="s">
        <v>2099</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1984</v>
      </c>
      <c r="B1530" s="122">
        <v>1</v>
      </c>
      <c r="C1530" s="122" t="s">
        <v>2170</v>
      </c>
      <c r="D1530" s="122" t="s">
        <v>2100</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1984</v>
      </c>
      <c r="B1531" s="122">
        <v>1</v>
      </c>
      <c r="C1531" s="122" t="s">
        <v>2170</v>
      </c>
      <c r="D1531" s="122" t="s">
        <v>2101</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1984</v>
      </c>
      <c r="B1532" s="122">
        <v>1</v>
      </c>
      <c r="C1532" s="122" t="s">
        <v>2170</v>
      </c>
      <c r="D1532" s="122" t="s">
        <v>2102</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1984</v>
      </c>
      <c r="B1533" s="122">
        <v>1</v>
      </c>
      <c r="C1533" s="122" t="s">
        <v>2170</v>
      </c>
      <c r="D1533" s="122" t="s">
        <v>2103</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1984</v>
      </c>
      <c r="B1534" s="122">
        <v>1</v>
      </c>
      <c r="C1534" s="122" t="s">
        <v>2170</v>
      </c>
      <c r="D1534" s="122" t="s">
        <v>2104</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1984</v>
      </c>
      <c r="B1535" s="122">
        <v>1</v>
      </c>
      <c r="C1535" s="122" t="s">
        <v>2170</v>
      </c>
      <c r="D1535" s="122" t="s">
        <v>2105</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1984</v>
      </c>
      <c r="B1536" s="122">
        <v>1</v>
      </c>
      <c r="C1536" s="122" t="s">
        <v>2170</v>
      </c>
      <c r="D1536" s="122" t="s">
        <v>2106</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1984</v>
      </c>
      <c r="B1537" s="122">
        <v>1</v>
      </c>
      <c r="C1537" s="122" t="s">
        <v>2170</v>
      </c>
      <c r="D1537" s="122" t="s">
        <v>2107</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1984</v>
      </c>
      <c r="B1538" s="122">
        <v>1</v>
      </c>
      <c r="C1538" s="122" t="s">
        <v>2170</v>
      </c>
      <c r="D1538" s="122" t="s">
        <v>2108</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1984</v>
      </c>
      <c r="B1539" s="122">
        <v>1</v>
      </c>
      <c r="C1539" s="122" t="s">
        <v>2170</v>
      </c>
      <c r="D1539" s="122" t="s">
        <v>2109</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1984</v>
      </c>
      <c r="B1540" s="122">
        <v>1</v>
      </c>
      <c r="C1540" s="122" t="s">
        <v>2170</v>
      </c>
      <c r="D1540" s="122" t="s">
        <v>2143</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1984</v>
      </c>
      <c r="B1541" s="122">
        <v>1</v>
      </c>
      <c r="C1541" s="122" t="s">
        <v>2170</v>
      </c>
      <c r="D1541" s="122" t="s">
        <v>2110</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1984</v>
      </c>
      <c r="B1542" s="122">
        <v>1</v>
      </c>
      <c r="C1542" s="122" t="s">
        <v>2170</v>
      </c>
      <c r="D1542" s="122" t="s">
        <v>2111</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1984</v>
      </c>
      <c r="B1543" s="122">
        <v>1</v>
      </c>
      <c r="C1543" s="122" t="s">
        <v>2170</v>
      </c>
      <c r="D1543" s="122" t="s">
        <v>2112</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1984</v>
      </c>
      <c r="B1544" s="122">
        <v>1</v>
      </c>
      <c r="C1544" s="122" t="s">
        <v>2170</v>
      </c>
      <c r="D1544" s="122" t="s">
        <v>2113</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1984</v>
      </c>
      <c r="B1545" s="122">
        <v>1</v>
      </c>
      <c r="C1545" s="122" t="s">
        <v>2170</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1984</v>
      </c>
      <c r="B1546" s="122">
        <v>1</v>
      </c>
      <c r="C1546" s="122" t="s">
        <v>2170</v>
      </c>
      <c r="D1546" s="122" t="s">
        <v>2114</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1984</v>
      </c>
      <c r="B1547" s="122">
        <v>1</v>
      </c>
      <c r="C1547" s="122" t="s">
        <v>2170</v>
      </c>
      <c r="D1547" s="122" t="s">
        <v>2115</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1984</v>
      </c>
      <c r="B1548" s="122">
        <v>1</v>
      </c>
      <c r="C1548" s="122" t="s">
        <v>2170</v>
      </c>
      <c r="D1548" s="122" t="s">
        <v>2116</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1984</v>
      </c>
      <c r="B1549" s="122">
        <v>1</v>
      </c>
      <c r="C1549" s="122" t="s">
        <v>2170</v>
      </c>
      <c r="D1549" s="122" t="s">
        <v>2117</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1984</v>
      </c>
      <c r="B1550" s="122">
        <v>1</v>
      </c>
      <c r="C1550" s="122" t="s">
        <v>2170</v>
      </c>
      <c r="D1550" s="122" t="s">
        <v>2118</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1984</v>
      </c>
      <c r="B1551" s="122">
        <v>1</v>
      </c>
      <c r="C1551" s="122" t="s">
        <v>2170</v>
      </c>
      <c r="D1551" s="122" t="s">
        <v>2119</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1984</v>
      </c>
      <c r="B1552" s="122">
        <v>1</v>
      </c>
      <c r="C1552" s="122" t="s">
        <v>2170</v>
      </c>
      <c r="D1552" s="122" t="s">
        <v>2120</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1984</v>
      </c>
      <c r="B1553" s="122">
        <v>1</v>
      </c>
      <c r="C1553" s="122" t="s">
        <v>2170</v>
      </c>
      <c r="D1553" s="122" t="s">
        <v>2121</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1984</v>
      </c>
      <c r="B1554" s="122">
        <v>1</v>
      </c>
      <c r="C1554" s="122" t="s">
        <v>2170</v>
      </c>
      <c r="D1554" s="122" t="s">
        <v>2122</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1984</v>
      </c>
      <c r="B1555" s="122">
        <v>1</v>
      </c>
      <c r="C1555" s="122" t="s">
        <v>2170</v>
      </c>
      <c r="D1555" s="122" t="s">
        <v>2144</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1984</v>
      </c>
      <c r="B1556" s="122">
        <v>1</v>
      </c>
      <c r="C1556" s="122" t="s">
        <v>2170</v>
      </c>
      <c r="D1556" s="122" t="s">
        <v>2123</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1984</v>
      </c>
      <c r="B1557" s="122">
        <v>1</v>
      </c>
      <c r="C1557" s="122" t="s">
        <v>2170</v>
      </c>
      <c r="D1557" s="122" t="s">
        <v>2124</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1984</v>
      </c>
      <c r="B1558" s="122">
        <v>1</v>
      </c>
      <c r="C1558" s="122" t="s">
        <v>2170</v>
      </c>
      <c r="D1558" s="122" t="s">
        <v>2125</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1984</v>
      </c>
      <c r="B1559" s="122">
        <v>1</v>
      </c>
      <c r="C1559" s="122" t="s">
        <v>2170</v>
      </c>
      <c r="D1559" s="122" t="s">
        <v>2126</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1984</v>
      </c>
      <c r="B1560" s="122">
        <v>1</v>
      </c>
      <c r="C1560" s="122" t="s">
        <v>2170</v>
      </c>
      <c r="D1560" s="122" t="s">
        <v>2127</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1984</v>
      </c>
      <c r="B1561" s="122">
        <v>1</v>
      </c>
      <c r="C1561" s="122" t="s">
        <v>2170</v>
      </c>
      <c r="D1561" s="122" t="s">
        <v>2145</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1984</v>
      </c>
      <c r="B1562" s="122">
        <v>1</v>
      </c>
      <c r="C1562" s="122" t="s">
        <v>2170</v>
      </c>
      <c r="D1562" s="122" t="s">
        <v>2128</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1984</v>
      </c>
      <c r="B1563" s="122">
        <v>1</v>
      </c>
      <c r="C1563" s="122" t="s">
        <v>2170</v>
      </c>
      <c r="D1563" s="122" t="s">
        <v>2129</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1984</v>
      </c>
      <c r="B1564" s="122">
        <v>1</v>
      </c>
      <c r="C1564" s="122" t="s">
        <v>2170</v>
      </c>
      <c r="D1564" s="122" t="s">
        <v>2146</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1984</v>
      </c>
      <c r="B1565" s="122">
        <v>1</v>
      </c>
      <c r="C1565" s="122" t="s">
        <v>2170</v>
      </c>
      <c r="D1565" s="122" t="s">
        <v>2130</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1984</v>
      </c>
      <c r="B1566" s="122">
        <v>1</v>
      </c>
      <c r="C1566" s="122" t="s">
        <v>2170</v>
      </c>
      <c r="D1566" s="122" t="s">
        <v>2131</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1984</v>
      </c>
      <c r="B1567" s="122">
        <v>1</v>
      </c>
      <c r="C1567" s="122" t="s">
        <v>2170</v>
      </c>
      <c r="D1567" s="122" t="s">
        <v>2132</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1984</v>
      </c>
      <c r="B1568" s="122">
        <v>1</v>
      </c>
      <c r="C1568" s="122" t="s">
        <v>2170</v>
      </c>
      <c r="D1568" s="122" t="s">
        <v>2133</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1984</v>
      </c>
      <c r="B1569" s="122">
        <v>1</v>
      </c>
      <c r="C1569" s="122" t="s">
        <v>2170</v>
      </c>
      <c r="D1569" s="122" t="s">
        <v>2134</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1990</v>
      </c>
      <c r="B1570" s="122">
        <v>1</v>
      </c>
      <c r="C1570" s="122" t="s">
        <v>2171</v>
      </c>
      <c r="D1570" s="122" t="s">
        <v>2086</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1990</v>
      </c>
      <c r="B1571" s="122">
        <v>1</v>
      </c>
      <c r="C1571" s="122" t="s">
        <v>2171</v>
      </c>
      <c r="D1571" s="122" t="s">
        <v>2087</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1990</v>
      </c>
      <c r="B1572" s="122">
        <v>1</v>
      </c>
      <c r="C1572" s="122" t="s">
        <v>2171</v>
      </c>
      <c r="D1572" s="122" t="s">
        <v>2088</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1990</v>
      </c>
      <c r="B1573" s="122">
        <v>1</v>
      </c>
      <c r="C1573" s="122" t="s">
        <v>2171</v>
      </c>
      <c r="D1573" s="122" t="s">
        <v>2141</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1990</v>
      </c>
      <c r="B1574" s="122">
        <v>1</v>
      </c>
      <c r="C1574" s="122" t="s">
        <v>2171</v>
      </c>
      <c r="D1574" s="122" t="s">
        <v>2089</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1990</v>
      </c>
      <c r="B1575" s="122">
        <v>1</v>
      </c>
      <c r="C1575" s="122" t="s">
        <v>2171</v>
      </c>
      <c r="D1575" s="122" t="s">
        <v>2090</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1990</v>
      </c>
      <c r="B1576" s="122">
        <v>1</v>
      </c>
      <c r="C1576" s="122" t="s">
        <v>2171</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1990</v>
      </c>
      <c r="B1577" s="122">
        <v>1</v>
      </c>
      <c r="C1577" s="122" t="s">
        <v>2171</v>
      </c>
      <c r="D1577" s="122" t="s">
        <v>2091</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1990</v>
      </c>
      <c r="B1578" s="122">
        <v>1</v>
      </c>
      <c r="C1578" s="122" t="s">
        <v>2171</v>
      </c>
      <c r="D1578" s="122" t="s">
        <v>2092</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1990</v>
      </c>
      <c r="B1579" s="122">
        <v>1</v>
      </c>
      <c r="C1579" s="122" t="s">
        <v>2171</v>
      </c>
      <c r="D1579" s="122" t="s">
        <v>2093</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1990</v>
      </c>
      <c r="B1580" s="122">
        <v>1</v>
      </c>
      <c r="C1580" s="122" t="s">
        <v>2171</v>
      </c>
      <c r="D1580" s="122" t="s">
        <v>2094</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1990</v>
      </c>
      <c r="B1581" s="122">
        <v>1</v>
      </c>
      <c r="C1581" s="122" t="s">
        <v>2171</v>
      </c>
      <c r="D1581" s="122" t="s">
        <v>2095</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1990</v>
      </c>
      <c r="B1582" s="122">
        <v>1</v>
      </c>
      <c r="C1582" s="122" t="s">
        <v>2171</v>
      </c>
      <c r="D1582" s="122" t="s">
        <v>2142</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1990</v>
      </c>
      <c r="B1583" s="122">
        <v>1</v>
      </c>
      <c r="C1583" s="122" t="s">
        <v>2171</v>
      </c>
      <c r="D1583" s="122" t="s">
        <v>2096</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1990</v>
      </c>
      <c r="B1584" s="122">
        <v>1</v>
      </c>
      <c r="C1584" s="122" t="s">
        <v>2171</v>
      </c>
      <c r="D1584" s="122" t="s">
        <v>2097</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1990</v>
      </c>
      <c r="B1585" s="122">
        <v>1</v>
      </c>
      <c r="C1585" s="122" t="s">
        <v>2171</v>
      </c>
      <c r="D1585" s="122" t="s">
        <v>2098</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1990</v>
      </c>
      <c r="B1586" s="122">
        <v>1</v>
      </c>
      <c r="C1586" s="122" t="s">
        <v>2171</v>
      </c>
      <c r="D1586" s="122" t="s">
        <v>2099</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1990</v>
      </c>
      <c r="B1587" s="122">
        <v>1</v>
      </c>
      <c r="C1587" s="122" t="s">
        <v>2171</v>
      </c>
      <c r="D1587" s="122" t="s">
        <v>2100</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1990</v>
      </c>
      <c r="B1588" s="122">
        <v>1</v>
      </c>
      <c r="C1588" s="122" t="s">
        <v>2171</v>
      </c>
      <c r="D1588" s="122" t="s">
        <v>2101</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1990</v>
      </c>
      <c r="B1589" s="122">
        <v>1</v>
      </c>
      <c r="C1589" s="122" t="s">
        <v>2171</v>
      </c>
      <c r="D1589" s="122" t="s">
        <v>2102</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1990</v>
      </c>
      <c r="B1590" s="122">
        <v>1</v>
      </c>
      <c r="C1590" s="122" t="s">
        <v>2171</v>
      </c>
      <c r="D1590" s="122" t="s">
        <v>2103</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1990</v>
      </c>
      <c r="B1591" s="122">
        <v>1</v>
      </c>
      <c r="C1591" s="122" t="s">
        <v>2171</v>
      </c>
      <c r="D1591" s="122" t="s">
        <v>2104</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1990</v>
      </c>
      <c r="B1592" s="122">
        <v>1</v>
      </c>
      <c r="C1592" s="122" t="s">
        <v>2171</v>
      </c>
      <c r="D1592" s="122" t="s">
        <v>2105</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1990</v>
      </c>
      <c r="B1593" s="122">
        <v>1</v>
      </c>
      <c r="C1593" s="122" t="s">
        <v>2171</v>
      </c>
      <c r="D1593" s="122" t="s">
        <v>2106</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1990</v>
      </c>
      <c r="B1594" s="122">
        <v>1</v>
      </c>
      <c r="C1594" s="122" t="s">
        <v>2171</v>
      </c>
      <c r="D1594" s="122" t="s">
        <v>2107</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1990</v>
      </c>
      <c r="B1595" s="122">
        <v>1</v>
      </c>
      <c r="C1595" s="122" t="s">
        <v>2171</v>
      </c>
      <c r="D1595" s="122" t="s">
        <v>2108</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1990</v>
      </c>
      <c r="B1596" s="122">
        <v>1</v>
      </c>
      <c r="C1596" s="122" t="s">
        <v>2171</v>
      </c>
      <c r="D1596" s="122" t="s">
        <v>2109</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1990</v>
      </c>
      <c r="B1597" s="122">
        <v>1</v>
      </c>
      <c r="C1597" s="122" t="s">
        <v>2171</v>
      </c>
      <c r="D1597" s="122" t="s">
        <v>2143</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1990</v>
      </c>
      <c r="B1598" s="122">
        <v>1</v>
      </c>
      <c r="C1598" s="122" t="s">
        <v>2171</v>
      </c>
      <c r="D1598" s="122" t="s">
        <v>2110</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1990</v>
      </c>
      <c r="B1599" s="122">
        <v>1</v>
      </c>
      <c r="C1599" s="122" t="s">
        <v>2171</v>
      </c>
      <c r="D1599" s="122" t="s">
        <v>2111</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1990</v>
      </c>
      <c r="B1600" s="122">
        <v>1</v>
      </c>
      <c r="C1600" s="122" t="s">
        <v>2171</v>
      </c>
      <c r="D1600" s="122" t="s">
        <v>2112</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1990</v>
      </c>
      <c r="B1601" s="122">
        <v>1</v>
      </c>
      <c r="C1601" s="122" t="s">
        <v>2171</v>
      </c>
      <c r="D1601" s="122" t="s">
        <v>2113</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1990</v>
      </c>
      <c r="B1602" s="122">
        <v>1</v>
      </c>
      <c r="C1602" s="122" t="s">
        <v>2171</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1990</v>
      </c>
      <c r="B1603" s="122">
        <v>1</v>
      </c>
      <c r="C1603" s="122" t="s">
        <v>2171</v>
      </c>
      <c r="D1603" s="122" t="s">
        <v>2114</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1990</v>
      </c>
      <c r="B1604" s="122">
        <v>1</v>
      </c>
      <c r="C1604" s="122" t="s">
        <v>2171</v>
      </c>
      <c r="D1604" s="122" t="s">
        <v>2115</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1990</v>
      </c>
      <c r="B1605" s="122">
        <v>1</v>
      </c>
      <c r="C1605" s="122" t="s">
        <v>2171</v>
      </c>
      <c r="D1605" s="122" t="s">
        <v>2116</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1990</v>
      </c>
      <c r="B1606" s="122">
        <v>1</v>
      </c>
      <c r="C1606" s="122" t="s">
        <v>2171</v>
      </c>
      <c r="D1606" s="122" t="s">
        <v>2117</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1990</v>
      </c>
      <c r="B1607" s="122">
        <v>1</v>
      </c>
      <c r="C1607" s="122" t="s">
        <v>2171</v>
      </c>
      <c r="D1607" s="122" t="s">
        <v>2118</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1990</v>
      </c>
      <c r="B1608" s="122">
        <v>1</v>
      </c>
      <c r="C1608" s="122" t="s">
        <v>2171</v>
      </c>
      <c r="D1608" s="122" t="s">
        <v>2172</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1990</v>
      </c>
      <c r="B1609" s="122">
        <v>1</v>
      </c>
      <c r="C1609" s="122" t="s">
        <v>2171</v>
      </c>
      <c r="D1609" s="122" t="s">
        <v>2119</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1990</v>
      </c>
      <c r="B1610" s="122">
        <v>1</v>
      </c>
      <c r="C1610" s="122" t="s">
        <v>2171</v>
      </c>
      <c r="D1610" s="122" t="s">
        <v>2120</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1990</v>
      </c>
      <c r="B1611" s="122">
        <v>1</v>
      </c>
      <c r="C1611" s="122" t="s">
        <v>2171</v>
      </c>
      <c r="D1611" s="122" t="s">
        <v>2121</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1990</v>
      </c>
      <c r="B1612" s="122">
        <v>1</v>
      </c>
      <c r="C1612" s="122" t="s">
        <v>2171</v>
      </c>
      <c r="D1612" s="122" t="s">
        <v>2122</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1990</v>
      </c>
      <c r="B1613" s="122">
        <v>1</v>
      </c>
      <c r="C1613" s="122" t="s">
        <v>2171</v>
      </c>
      <c r="D1613" s="122" t="s">
        <v>2144</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1990</v>
      </c>
      <c r="B1614" s="122">
        <v>1</v>
      </c>
      <c r="C1614" s="122" t="s">
        <v>2171</v>
      </c>
      <c r="D1614" s="122" t="s">
        <v>2123</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1990</v>
      </c>
      <c r="B1615" s="122">
        <v>1</v>
      </c>
      <c r="C1615" s="122" t="s">
        <v>2171</v>
      </c>
      <c r="D1615" s="122" t="s">
        <v>2124</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1990</v>
      </c>
      <c r="B1616" s="122">
        <v>1</v>
      </c>
      <c r="C1616" s="122" t="s">
        <v>2171</v>
      </c>
      <c r="D1616" s="122" t="s">
        <v>2125</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1990</v>
      </c>
      <c r="B1617" s="122">
        <v>1</v>
      </c>
      <c r="C1617" s="122" t="s">
        <v>2171</v>
      </c>
      <c r="D1617" s="122" t="s">
        <v>2126</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1990</v>
      </c>
      <c r="B1618" s="122">
        <v>1</v>
      </c>
      <c r="C1618" s="122" t="s">
        <v>2171</v>
      </c>
      <c r="D1618" s="122" t="s">
        <v>2127</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1990</v>
      </c>
      <c r="B1619" s="122">
        <v>1</v>
      </c>
      <c r="C1619" s="122" t="s">
        <v>2171</v>
      </c>
      <c r="D1619" s="122" t="s">
        <v>2145</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1990</v>
      </c>
      <c r="B1620" s="122">
        <v>1</v>
      </c>
      <c r="C1620" s="122" t="s">
        <v>2171</v>
      </c>
      <c r="D1620" s="122" t="s">
        <v>2128</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1990</v>
      </c>
      <c r="B1621" s="122">
        <v>1</v>
      </c>
      <c r="C1621" s="122" t="s">
        <v>2171</v>
      </c>
      <c r="D1621" s="122" t="s">
        <v>2129</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1990</v>
      </c>
      <c r="B1622" s="122">
        <v>1</v>
      </c>
      <c r="C1622" s="122" t="s">
        <v>2171</v>
      </c>
      <c r="D1622" s="122" t="s">
        <v>2146</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1990</v>
      </c>
      <c r="B1623" s="122">
        <v>1</v>
      </c>
      <c r="C1623" s="122" t="s">
        <v>2171</v>
      </c>
      <c r="D1623" s="122" t="s">
        <v>2130</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1990</v>
      </c>
      <c r="B1624" s="122">
        <v>1</v>
      </c>
      <c r="C1624" s="122" t="s">
        <v>2171</v>
      </c>
      <c r="D1624" s="122" t="s">
        <v>2131</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1990</v>
      </c>
      <c r="B1625" s="122">
        <v>1</v>
      </c>
      <c r="C1625" s="122" t="s">
        <v>2171</v>
      </c>
      <c r="D1625" s="122" t="s">
        <v>2132</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1990</v>
      </c>
      <c r="B1626" s="122">
        <v>1</v>
      </c>
      <c r="C1626" s="122" t="s">
        <v>2171</v>
      </c>
      <c r="D1626" s="122" t="s">
        <v>2133</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1990</v>
      </c>
      <c r="B1627" s="122">
        <v>1</v>
      </c>
      <c r="C1627" s="122" t="s">
        <v>2171</v>
      </c>
      <c r="D1627" s="122" t="s">
        <v>2134</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1988</v>
      </c>
      <c r="B1628" s="122">
        <v>1</v>
      </c>
      <c r="C1628" s="122" t="s">
        <v>2173</v>
      </c>
      <c r="D1628" s="122" t="s">
        <v>2086</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1988</v>
      </c>
      <c r="B1629" s="122">
        <v>1</v>
      </c>
      <c r="C1629" s="122" t="s">
        <v>2173</v>
      </c>
      <c r="D1629" s="122" t="s">
        <v>2087</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1988</v>
      </c>
      <c r="B1630" s="122">
        <v>1</v>
      </c>
      <c r="C1630" s="122" t="s">
        <v>2173</v>
      </c>
      <c r="D1630" s="122" t="s">
        <v>2088</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1988</v>
      </c>
      <c r="B1631" s="122">
        <v>1</v>
      </c>
      <c r="C1631" s="122" t="s">
        <v>2173</v>
      </c>
      <c r="D1631" s="122" t="s">
        <v>2141</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1988</v>
      </c>
      <c r="B1632" s="122">
        <v>1</v>
      </c>
      <c r="C1632" s="122" t="s">
        <v>2173</v>
      </c>
      <c r="D1632" s="122" t="s">
        <v>2089</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1988</v>
      </c>
      <c r="B1633" s="122">
        <v>1</v>
      </c>
      <c r="C1633" s="122" t="s">
        <v>2173</v>
      </c>
      <c r="D1633" s="122" t="s">
        <v>2090</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1988</v>
      </c>
      <c r="B1634" s="122">
        <v>1</v>
      </c>
      <c r="C1634" s="122" t="s">
        <v>2173</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1988</v>
      </c>
      <c r="B1635" s="122">
        <v>1</v>
      </c>
      <c r="C1635" s="122" t="s">
        <v>2173</v>
      </c>
      <c r="D1635" s="122" t="s">
        <v>2091</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1988</v>
      </c>
      <c r="B1636" s="122">
        <v>1</v>
      </c>
      <c r="C1636" s="122" t="s">
        <v>2173</v>
      </c>
      <c r="D1636" s="122" t="s">
        <v>2092</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1988</v>
      </c>
      <c r="B1637" s="122">
        <v>1</v>
      </c>
      <c r="C1637" s="122" t="s">
        <v>2173</v>
      </c>
      <c r="D1637" s="122" t="s">
        <v>2093</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1988</v>
      </c>
      <c r="B1638" s="122">
        <v>1</v>
      </c>
      <c r="C1638" s="122" t="s">
        <v>2173</v>
      </c>
      <c r="D1638" s="122" t="s">
        <v>2094</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1988</v>
      </c>
      <c r="B1639" s="122">
        <v>1</v>
      </c>
      <c r="C1639" s="122" t="s">
        <v>2173</v>
      </c>
      <c r="D1639" s="122" t="s">
        <v>2095</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1988</v>
      </c>
      <c r="B1640" s="122">
        <v>1</v>
      </c>
      <c r="C1640" s="122" t="s">
        <v>2173</v>
      </c>
      <c r="D1640" s="122" t="s">
        <v>2142</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1988</v>
      </c>
      <c r="B1641" s="122">
        <v>1</v>
      </c>
      <c r="C1641" s="122" t="s">
        <v>2173</v>
      </c>
      <c r="D1641" s="122" t="s">
        <v>2096</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1988</v>
      </c>
      <c r="B1642" s="122">
        <v>1</v>
      </c>
      <c r="C1642" s="122" t="s">
        <v>2173</v>
      </c>
      <c r="D1642" s="122" t="s">
        <v>2097</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1988</v>
      </c>
      <c r="B1643" s="122">
        <v>1</v>
      </c>
      <c r="C1643" s="122" t="s">
        <v>2173</v>
      </c>
      <c r="D1643" s="122" t="s">
        <v>2098</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1988</v>
      </c>
      <c r="B1644" s="122">
        <v>1</v>
      </c>
      <c r="C1644" s="122" t="s">
        <v>2173</v>
      </c>
      <c r="D1644" s="122" t="s">
        <v>2099</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1988</v>
      </c>
      <c r="B1645" s="122">
        <v>1</v>
      </c>
      <c r="C1645" s="122" t="s">
        <v>2173</v>
      </c>
      <c r="D1645" s="122" t="s">
        <v>2100</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1988</v>
      </c>
      <c r="B1646" s="122">
        <v>1</v>
      </c>
      <c r="C1646" s="122" t="s">
        <v>2173</v>
      </c>
      <c r="D1646" s="122" t="s">
        <v>2101</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1988</v>
      </c>
      <c r="B1647" s="122">
        <v>1</v>
      </c>
      <c r="C1647" s="122" t="s">
        <v>2173</v>
      </c>
      <c r="D1647" s="122" t="s">
        <v>2102</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1988</v>
      </c>
      <c r="B1648" s="122">
        <v>1</v>
      </c>
      <c r="C1648" s="122" t="s">
        <v>2173</v>
      </c>
      <c r="D1648" s="122" t="s">
        <v>2103</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1988</v>
      </c>
      <c r="B1649" s="122">
        <v>1</v>
      </c>
      <c r="C1649" s="122" t="s">
        <v>2173</v>
      </c>
      <c r="D1649" s="122" t="s">
        <v>2104</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1988</v>
      </c>
      <c r="B1650" s="122">
        <v>1</v>
      </c>
      <c r="C1650" s="122" t="s">
        <v>2173</v>
      </c>
      <c r="D1650" s="122" t="s">
        <v>2105</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1988</v>
      </c>
      <c r="B1651" s="122">
        <v>1</v>
      </c>
      <c r="C1651" s="122" t="s">
        <v>2173</v>
      </c>
      <c r="D1651" s="122" t="s">
        <v>2106</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1988</v>
      </c>
      <c r="B1652" s="122">
        <v>1</v>
      </c>
      <c r="C1652" s="122" t="s">
        <v>2173</v>
      </c>
      <c r="D1652" s="122" t="s">
        <v>2107</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1988</v>
      </c>
      <c r="B1653" s="122">
        <v>1</v>
      </c>
      <c r="C1653" s="122" t="s">
        <v>2173</v>
      </c>
      <c r="D1653" s="122" t="s">
        <v>2108</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1988</v>
      </c>
      <c r="B1654" s="122">
        <v>1</v>
      </c>
      <c r="C1654" s="122" t="s">
        <v>2173</v>
      </c>
      <c r="D1654" s="122" t="s">
        <v>2109</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1988</v>
      </c>
      <c r="B1655" s="122">
        <v>1</v>
      </c>
      <c r="C1655" s="122" t="s">
        <v>2173</v>
      </c>
      <c r="D1655" s="122" t="s">
        <v>2143</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1988</v>
      </c>
      <c r="B1656" s="122">
        <v>1</v>
      </c>
      <c r="C1656" s="122" t="s">
        <v>2173</v>
      </c>
      <c r="D1656" s="122" t="s">
        <v>2110</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1988</v>
      </c>
      <c r="B1657" s="122">
        <v>1</v>
      </c>
      <c r="C1657" s="122" t="s">
        <v>2173</v>
      </c>
      <c r="D1657" s="122" t="s">
        <v>2111</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1988</v>
      </c>
      <c r="B1658" s="122">
        <v>1</v>
      </c>
      <c r="C1658" s="122" t="s">
        <v>2173</v>
      </c>
      <c r="D1658" s="122" t="s">
        <v>2112</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1988</v>
      </c>
      <c r="B1659" s="122">
        <v>1</v>
      </c>
      <c r="C1659" s="122" t="s">
        <v>2173</v>
      </c>
      <c r="D1659" s="122" t="s">
        <v>2113</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1988</v>
      </c>
      <c r="B1660" s="122">
        <v>1</v>
      </c>
      <c r="C1660" s="122" t="s">
        <v>2173</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1988</v>
      </c>
      <c r="B1661" s="122">
        <v>1</v>
      </c>
      <c r="C1661" s="122" t="s">
        <v>2173</v>
      </c>
      <c r="D1661" s="122" t="s">
        <v>2114</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1988</v>
      </c>
      <c r="B1662" s="122">
        <v>1</v>
      </c>
      <c r="C1662" s="122" t="s">
        <v>2173</v>
      </c>
      <c r="D1662" s="122" t="s">
        <v>2115</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1988</v>
      </c>
      <c r="B1663" s="122">
        <v>1</v>
      </c>
      <c r="C1663" s="122" t="s">
        <v>2173</v>
      </c>
      <c r="D1663" s="122" t="s">
        <v>2116</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1988</v>
      </c>
      <c r="B1664" s="122">
        <v>1</v>
      </c>
      <c r="C1664" s="122" t="s">
        <v>2173</v>
      </c>
      <c r="D1664" s="122" t="s">
        <v>2117</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1988</v>
      </c>
      <c r="B1665" s="122">
        <v>1</v>
      </c>
      <c r="C1665" s="122" t="s">
        <v>2173</v>
      </c>
      <c r="D1665" s="122" t="s">
        <v>2118</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1988</v>
      </c>
      <c r="B1666" s="122">
        <v>1</v>
      </c>
      <c r="C1666" s="122" t="s">
        <v>2173</v>
      </c>
      <c r="D1666" s="122" t="s">
        <v>2119</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1988</v>
      </c>
      <c r="B1667" s="122">
        <v>1</v>
      </c>
      <c r="C1667" s="122" t="s">
        <v>2173</v>
      </c>
      <c r="D1667" s="122" t="s">
        <v>2120</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1988</v>
      </c>
      <c r="B1668" s="122">
        <v>1</v>
      </c>
      <c r="C1668" s="122" t="s">
        <v>2173</v>
      </c>
      <c r="D1668" s="122" t="s">
        <v>2121</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1988</v>
      </c>
      <c r="B1669" s="122">
        <v>1</v>
      </c>
      <c r="C1669" s="122" t="s">
        <v>2173</v>
      </c>
      <c r="D1669" s="122" t="s">
        <v>2122</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1988</v>
      </c>
      <c r="B1670" s="122">
        <v>1</v>
      </c>
      <c r="C1670" s="122" t="s">
        <v>2173</v>
      </c>
      <c r="D1670" s="122" t="s">
        <v>2144</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1988</v>
      </c>
      <c r="B1671" s="122">
        <v>1</v>
      </c>
      <c r="C1671" s="122" t="s">
        <v>2173</v>
      </c>
      <c r="D1671" s="122" t="s">
        <v>2123</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1988</v>
      </c>
      <c r="B1672" s="122">
        <v>1</v>
      </c>
      <c r="C1672" s="122" t="s">
        <v>2173</v>
      </c>
      <c r="D1672" s="122" t="s">
        <v>2124</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1988</v>
      </c>
      <c r="B1673" s="122">
        <v>1</v>
      </c>
      <c r="C1673" s="122" t="s">
        <v>2173</v>
      </c>
      <c r="D1673" s="122" t="s">
        <v>2125</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1988</v>
      </c>
      <c r="B1674" s="122">
        <v>1</v>
      </c>
      <c r="C1674" s="122" t="s">
        <v>2173</v>
      </c>
      <c r="D1674" s="122" t="s">
        <v>2126</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1988</v>
      </c>
      <c r="B1675" s="122">
        <v>1</v>
      </c>
      <c r="C1675" s="122" t="s">
        <v>2173</v>
      </c>
      <c r="D1675" s="122" t="s">
        <v>2127</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1988</v>
      </c>
      <c r="B1676" s="122">
        <v>1</v>
      </c>
      <c r="C1676" s="122" t="s">
        <v>2173</v>
      </c>
      <c r="D1676" s="122" t="s">
        <v>2145</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1988</v>
      </c>
      <c r="B1677" s="122">
        <v>1</v>
      </c>
      <c r="C1677" s="122" t="s">
        <v>2173</v>
      </c>
      <c r="D1677" s="122" t="s">
        <v>2128</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1988</v>
      </c>
      <c r="B1678" s="122">
        <v>1</v>
      </c>
      <c r="C1678" s="122" t="s">
        <v>2173</v>
      </c>
      <c r="D1678" s="122" t="s">
        <v>2129</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1988</v>
      </c>
      <c r="B1679" s="122">
        <v>1</v>
      </c>
      <c r="C1679" s="122" t="s">
        <v>2173</v>
      </c>
      <c r="D1679" s="122" t="s">
        <v>2146</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1988</v>
      </c>
      <c r="B1680" s="122">
        <v>1</v>
      </c>
      <c r="C1680" s="122" t="s">
        <v>2173</v>
      </c>
      <c r="D1680" s="122" t="s">
        <v>2130</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1988</v>
      </c>
      <c r="B1681" s="122">
        <v>1</v>
      </c>
      <c r="C1681" s="122" t="s">
        <v>2173</v>
      </c>
      <c r="D1681" s="122" t="s">
        <v>2131</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1988</v>
      </c>
      <c r="B1682" s="122">
        <v>1</v>
      </c>
      <c r="C1682" s="122" t="s">
        <v>2173</v>
      </c>
      <c r="D1682" s="122" t="s">
        <v>2132</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1988</v>
      </c>
      <c r="B1683" s="122">
        <v>1</v>
      </c>
      <c r="C1683" s="122" t="s">
        <v>2173</v>
      </c>
      <c r="D1683" s="122" t="s">
        <v>2133</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1988</v>
      </c>
      <c r="B1684" s="122">
        <v>1</v>
      </c>
      <c r="C1684" s="122" t="s">
        <v>2173</v>
      </c>
      <c r="D1684" s="122" t="s">
        <v>2134</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2174</v>
      </c>
      <c r="B1685" s="122">
        <v>1</v>
      </c>
      <c r="C1685" s="122" t="s">
        <v>2175</v>
      </c>
      <c r="D1685" s="122" t="s">
        <v>2086</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2174</v>
      </c>
      <c r="B1686" s="122">
        <v>1</v>
      </c>
      <c r="C1686" s="122" t="s">
        <v>2175</v>
      </c>
      <c r="D1686" s="122" t="s">
        <v>2087</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2174</v>
      </c>
      <c r="B1687" s="122">
        <v>1</v>
      </c>
      <c r="C1687" s="122" t="s">
        <v>2175</v>
      </c>
      <c r="D1687" s="122" t="s">
        <v>2088</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2174</v>
      </c>
      <c r="B1688" s="122">
        <v>1</v>
      </c>
      <c r="C1688" s="122" t="s">
        <v>2175</v>
      </c>
      <c r="D1688" s="122" t="s">
        <v>2141</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2174</v>
      </c>
      <c r="B1689" s="122">
        <v>1</v>
      </c>
      <c r="C1689" s="122" t="s">
        <v>2175</v>
      </c>
      <c r="D1689" s="122" t="s">
        <v>2089</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2174</v>
      </c>
      <c r="B1690" s="122">
        <v>1</v>
      </c>
      <c r="C1690" s="122" t="s">
        <v>2175</v>
      </c>
      <c r="D1690" s="122" t="s">
        <v>2090</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2174</v>
      </c>
      <c r="B1691" s="122">
        <v>1</v>
      </c>
      <c r="C1691" s="122" t="s">
        <v>2175</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2174</v>
      </c>
      <c r="B1692" s="122">
        <v>1</v>
      </c>
      <c r="C1692" s="122" t="s">
        <v>2175</v>
      </c>
      <c r="D1692" s="122" t="s">
        <v>2091</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2174</v>
      </c>
      <c r="B1693" s="122">
        <v>1</v>
      </c>
      <c r="C1693" s="122" t="s">
        <v>2175</v>
      </c>
      <c r="D1693" s="122" t="s">
        <v>2092</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2174</v>
      </c>
      <c r="B1694" s="122">
        <v>1</v>
      </c>
      <c r="C1694" s="122" t="s">
        <v>2175</v>
      </c>
      <c r="D1694" s="122" t="s">
        <v>2093</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2174</v>
      </c>
      <c r="B1695" s="122">
        <v>1</v>
      </c>
      <c r="C1695" s="122" t="s">
        <v>2175</v>
      </c>
      <c r="D1695" s="122" t="s">
        <v>2094</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2174</v>
      </c>
      <c r="B1696" s="122">
        <v>1</v>
      </c>
      <c r="C1696" s="122" t="s">
        <v>2175</v>
      </c>
      <c r="D1696" s="122" t="s">
        <v>2176</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2174</v>
      </c>
      <c r="B1697" s="122">
        <v>1</v>
      </c>
      <c r="C1697" s="122" t="s">
        <v>2175</v>
      </c>
      <c r="D1697" s="122" t="s">
        <v>2095</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2174</v>
      </c>
      <c r="B1698" s="122">
        <v>1</v>
      </c>
      <c r="C1698" s="122" t="s">
        <v>2175</v>
      </c>
      <c r="D1698" s="122" t="s">
        <v>2142</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2174</v>
      </c>
      <c r="B1699" s="122">
        <v>1</v>
      </c>
      <c r="C1699" s="122" t="s">
        <v>2175</v>
      </c>
      <c r="D1699" s="122" t="s">
        <v>2096</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2174</v>
      </c>
      <c r="B1700" s="122">
        <v>1</v>
      </c>
      <c r="C1700" s="122" t="s">
        <v>2175</v>
      </c>
      <c r="D1700" s="122" t="s">
        <v>2097</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2174</v>
      </c>
      <c r="B1701" s="122">
        <v>1</v>
      </c>
      <c r="C1701" s="122" t="s">
        <v>2175</v>
      </c>
      <c r="D1701" s="122" t="s">
        <v>2098</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2174</v>
      </c>
      <c r="B1702" s="122">
        <v>1</v>
      </c>
      <c r="C1702" s="122" t="s">
        <v>2175</v>
      </c>
      <c r="D1702" s="122" t="s">
        <v>2099</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2174</v>
      </c>
      <c r="B1703" s="122">
        <v>1</v>
      </c>
      <c r="C1703" s="122" t="s">
        <v>2175</v>
      </c>
      <c r="D1703" s="122" t="s">
        <v>2100</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2174</v>
      </c>
      <c r="B1704" s="122">
        <v>1</v>
      </c>
      <c r="C1704" s="122" t="s">
        <v>2175</v>
      </c>
      <c r="D1704" s="122" t="s">
        <v>2101</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2174</v>
      </c>
      <c r="B1705" s="122">
        <v>1</v>
      </c>
      <c r="C1705" s="122" t="s">
        <v>2175</v>
      </c>
      <c r="D1705" s="122" t="s">
        <v>2102</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2174</v>
      </c>
      <c r="B1706" s="122">
        <v>1</v>
      </c>
      <c r="C1706" s="122" t="s">
        <v>2175</v>
      </c>
      <c r="D1706" s="122" t="s">
        <v>2103</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2174</v>
      </c>
      <c r="B1707" s="122">
        <v>1</v>
      </c>
      <c r="C1707" s="122" t="s">
        <v>2175</v>
      </c>
      <c r="D1707" s="122" t="s">
        <v>2104</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2174</v>
      </c>
      <c r="B1708" s="122">
        <v>1</v>
      </c>
      <c r="C1708" s="122" t="s">
        <v>2175</v>
      </c>
      <c r="D1708" s="122" t="s">
        <v>2105</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2174</v>
      </c>
      <c r="B1709" s="122">
        <v>1</v>
      </c>
      <c r="C1709" s="122" t="s">
        <v>2175</v>
      </c>
      <c r="D1709" s="122" t="s">
        <v>2106</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2174</v>
      </c>
      <c r="B1710" s="122">
        <v>1</v>
      </c>
      <c r="C1710" s="122" t="s">
        <v>2175</v>
      </c>
      <c r="D1710" s="122" t="s">
        <v>2177</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2174</v>
      </c>
      <c r="B1711" s="122">
        <v>1</v>
      </c>
      <c r="C1711" s="122" t="s">
        <v>2175</v>
      </c>
      <c r="D1711" s="122" t="s">
        <v>2107</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2174</v>
      </c>
      <c r="B1712" s="122">
        <v>1</v>
      </c>
      <c r="C1712" s="122" t="s">
        <v>2175</v>
      </c>
      <c r="D1712" s="122" t="s">
        <v>2108</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2174</v>
      </c>
      <c r="B1713" s="122">
        <v>1</v>
      </c>
      <c r="C1713" s="122" t="s">
        <v>2175</v>
      </c>
      <c r="D1713" s="122" t="s">
        <v>2109</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2174</v>
      </c>
      <c r="B1714" s="122">
        <v>1</v>
      </c>
      <c r="C1714" s="122" t="s">
        <v>2175</v>
      </c>
      <c r="D1714" s="122" t="s">
        <v>2143</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2174</v>
      </c>
      <c r="B1715" s="122">
        <v>1</v>
      </c>
      <c r="C1715" s="122" t="s">
        <v>2175</v>
      </c>
      <c r="D1715" s="122" t="s">
        <v>2110</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2174</v>
      </c>
      <c r="B1716" s="122">
        <v>1</v>
      </c>
      <c r="C1716" s="122" t="s">
        <v>2175</v>
      </c>
      <c r="D1716" s="122" t="s">
        <v>2111</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2174</v>
      </c>
      <c r="B1717" s="122">
        <v>1</v>
      </c>
      <c r="C1717" s="122" t="s">
        <v>2175</v>
      </c>
      <c r="D1717" s="122" t="s">
        <v>2112</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2174</v>
      </c>
      <c r="B1718" s="122">
        <v>1</v>
      </c>
      <c r="C1718" s="122" t="s">
        <v>2175</v>
      </c>
      <c r="D1718" s="122" t="s">
        <v>2113</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2174</v>
      </c>
      <c r="B1719" s="122">
        <v>1</v>
      </c>
      <c r="C1719" s="122" t="s">
        <v>2175</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2174</v>
      </c>
      <c r="B1720" s="122">
        <v>1</v>
      </c>
      <c r="C1720" s="122" t="s">
        <v>2175</v>
      </c>
      <c r="D1720" s="122" t="s">
        <v>2114</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2174</v>
      </c>
      <c r="B1721" s="122">
        <v>1</v>
      </c>
      <c r="C1721" s="122" t="s">
        <v>2175</v>
      </c>
      <c r="D1721" s="122" t="s">
        <v>2115</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2174</v>
      </c>
      <c r="B1722" s="122">
        <v>1</v>
      </c>
      <c r="C1722" s="122" t="s">
        <v>2175</v>
      </c>
      <c r="D1722" s="122" t="s">
        <v>2116</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2174</v>
      </c>
      <c r="B1723" s="122">
        <v>1</v>
      </c>
      <c r="C1723" s="122" t="s">
        <v>2175</v>
      </c>
      <c r="D1723" s="122" t="s">
        <v>2117</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2174</v>
      </c>
      <c r="B1724" s="122">
        <v>1</v>
      </c>
      <c r="C1724" s="122" t="s">
        <v>2175</v>
      </c>
      <c r="D1724" s="122" t="s">
        <v>2118</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2174</v>
      </c>
      <c r="B1725" s="122">
        <v>1</v>
      </c>
      <c r="C1725" s="122" t="s">
        <v>2175</v>
      </c>
      <c r="D1725" s="122" t="s">
        <v>2119</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2174</v>
      </c>
      <c r="B1726" s="122">
        <v>1</v>
      </c>
      <c r="C1726" s="122" t="s">
        <v>2175</v>
      </c>
      <c r="D1726" s="122" t="s">
        <v>2120</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2174</v>
      </c>
      <c r="B1727" s="122">
        <v>1</v>
      </c>
      <c r="C1727" s="122" t="s">
        <v>2175</v>
      </c>
      <c r="D1727" s="122" t="s">
        <v>2121</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2174</v>
      </c>
      <c r="B1728" s="122">
        <v>1</v>
      </c>
      <c r="C1728" s="122" t="s">
        <v>2175</v>
      </c>
      <c r="D1728" s="122" t="s">
        <v>2122</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2174</v>
      </c>
      <c r="B1729" s="122">
        <v>1</v>
      </c>
      <c r="C1729" s="122" t="s">
        <v>2175</v>
      </c>
      <c r="D1729" s="122" t="s">
        <v>2144</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2174</v>
      </c>
      <c r="B1730" s="122">
        <v>1</v>
      </c>
      <c r="C1730" s="122" t="s">
        <v>2175</v>
      </c>
      <c r="D1730" s="122" t="s">
        <v>2178</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2174</v>
      </c>
      <c r="B1731" s="122">
        <v>1</v>
      </c>
      <c r="C1731" s="122" t="s">
        <v>2175</v>
      </c>
      <c r="D1731" s="122" t="s">
        <v>2123</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2174</v>
      </c>
      <c r="B1732" s="122">
        <v>1</v>
      </c>
      <c r="C1732" s="122" t="s">
        <v>2175</v>
      </c>
      <c r="D1732" s="122" t="s">
        <v>2124</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2174</v>
      </c>
      <c r="B1733" s="122">
        <v>1</v>
      </c>
      <c r="C1733" s="122" t="s">
        <v>2175</v>
      </c>
      <c r="D1733" s="122" t="s">
        <v>2125</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2174</v>
      </c>
      <c r="B1734" s="122">
        <v>1</v>
      </c>
      <c r="C1734" s="122" t="s">
        <v>2175</v>
      </c>
      <c r="D1734" s="122" t="s">
        <v>2126</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2174</v>
      </c>
      <c r="B1735" s="122">
        <v>1</v>
      </c>
      <c r="C1735" s="122" t="s">
        <v>2175</v>
      </c>
      <c r="D1735" s="122" t="s">
        <v>2127</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2174</v>
      </c>
      <c r="B1736" s="122">
        <v>1</v>
      </c>
      <c r="C1736" s="122" t="s">
        <v>2175</v>
      </c>
      <c r="D1736" s="122" t="s">
        <v>2128</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2174</v>
      </c>
      <c r="B1737" s="122">
        <v>1</v>
      </c>
      <c r="C1737" s="122" t="s">
        <v>2175</v>
      </c>
      <c r="D1737" s="122" t="s">
        <v>2129</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2174</v>
      </c>
      <c r="B1738" s="122">
        <v>1</v>
      </c>
      <c r="C1738" s="122" t="s">
        <v>2175</v>
      </c>
      <c r="D1738" s="122" t="s">
        <v>2146</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2174</v>
      </c>
      <c r="B1739" s="122">
        <v>1</v>
      </c>
      <c r="C1739" s="122" t="s">
        <v>2175</v>
      </c>
      <c r="D1739" s="122" t="s">
        <v>2130</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2174</v>
      </c>
      <c r="B1740" s="122">
        <v>1</v>
      </c>
      <c r="C1740" s="122" t="s">
        <v>2175</v>
      </c>
      <c r="D1740" s="122" t="s">
        <v>2131</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2174</v>
      </c>
      <c r="B1741" s="122">
        <v>1</v>
      </c>
      <c r="C1741" s="122" t="s">
        <v>2175</v>
      </c>
      <c r="D1741" s="122" t="s">
        <v>2132</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2174</v>
      </c>
      <c r="B1742" s="122">
        <v>1</v>
      </c>
      <c r="C1742" s="122" t="s">
        <v>2175</v>
      </c>
      <c r="D1742" s="122" t="s">
        <v>2133</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2174</v>
      </c>
      <c r="B1743" s="122">
        <v>1</v>
      </c>
      <c r="C1743" s="122" t="s">
        <v>2175</v>
      </c>
      <c r="D1743" s="122" t="s">
        <v>2134</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2179</v>
      </c>
      <c r="B1744" s="122">
        <v>1</v>
      </c>
      <c r="C1744" s="122" t="s">
        <v>2180</v>
      </c>
      <c r="D1744" s="122" t="s">
        <v>2086</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2179</v>
      </c>
      <c r="B1745" s="122">
        <v>1</v>
      </c>
      <c r="C1745" s="122" t="s">
        <v>2180</v>
      </c>
      <c r="D1745" s="122" t="s">
        <v>2087</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2179</v>
      </c>
      <c r="B1746" s="122">
        <v>1</v>
      </c>
      <c r="C1746" s="122" t="s">
        <v>2180</v>
      </c>
      <c r="D1746" s="122" t="s">
        <v>2088</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2179</v>
      </c>
      <c r="B1747" s="122">
        <v>1</v>
      </c>
      <c r="C1747" s="122" t="s">
        <v>2180</v>
      </c>
      <c r="D1747" s="122" t="s">
        <v>2141</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2179</v>
      </c>
      <c r="B1748" s="122">
        <v>1</v>
      </c>
      <c r="C1748" s="122" t="s">
        <v>2180</v>
      </c>
      <c r="D1748" s="122" t="s">
        <v>2089</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2179</v>
      </c>
      <c r="B1749" s="122">
        <v>1</v>
      </c>
      <c r="C1749" s="122" t="s">
        <v>2180</v>
      </c>
      <c r="D1749" s="122" t="s">
        <v>2090</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2179</v>
      </c>
      <c r="B1750" s="122">
        <v>1</v>
      </c>
      <c r="C1750" s="122" t="s">
        <v>2180</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2179</v>
      </c>
      <c r="B1751" s="122">
        <v>1</v>
      </c>
      <c r="C1751" s="122" t="s">
        <v>2180</v>
      </c>
      <c r="D1751" s="122" t="s">
        <v>2091</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2179</v>
      </c>
      <c r="B1752" s="122">
        <v>1</v>
      </c>
      <c r="C1752" s="122" t="s">
        <v>2180</v>
      </c>
      <c r="D1752" s="122" t="s">
        <v>2092</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2179</v>
      </c>
      <c r="B1753" s="122">
        <v>1</v>
      </c>
      <c r="C1753" s="122" t="s">
        <v>2180</v>
      </c>
      <c r="D1753" s="122" t="s">
        <v>2093</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2179</v>
      </c>
      <c r="B1754" s="122">
        <v>1</v>
      </c>
      <c r="C1754" s="122" t="s">
        <v>2180</v>
      </c>
      <c r="D1754" s="122" t="s">
        <v>2094</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2179</v>
      </c>
      <c r="B1755" s="122">
        <v>1</v>
      </c>
      <c r="C1755" s="122" t="s">
        <v>2180</v>
      </c>
      <c r="D1755" s="122" t="s">
        <v>2095</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2179</v>
      </c>
      <c r="B1756" s="122">
        <v>1</v>
      </c>
      <c r="C1756" s="122" t="s">
        <v>2180</v>
      </c>
      <c r="D1756" s="122" t="s">
        <v>2142</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2179</v>
      </c>
      <c r="B1757" s="122">
        <v>1</v>
      </c>
      <c r="C1757" s="122" t="s">
        <v>2180</v>
      </c>
      <c r="D1757" s="122" t="s">
        <v>2096</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2179</v>
      </c>
      <c r="B1758" s="122">
        <v>1</v>
      </c>
      <c r="C1758" s="122" t="s">
        <v>2180</v>
      </c>
      <c r="D1758" s="122" t="s">
        <v>2097</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2179</v>
      </c>
      <c r="B1759" s="122">
        <v>1</v>
      </c>
      <c r="C1759" s="122" t="s">
        <v>2180</v>
      </c>
      <c r="D1759" s="122" t="s">
        <v>2098</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2179</v>
      </c>
      <c r="B1760" s="122">
        <v>1</v>
      </c>
      <c r="C1760" s="122" t="s">
        <v>2180</v>
      </c>
      <c r="D1760" s="122" t="s">
        <v>2099</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2179</v>
      </c>
      <c r="B1761" s="122">
        <v>1</v>
      </c>
      <c r="C1761" s="122" t="s">
        <v>2180</v>
      </c>
      <c r="D1761" s="122" t="s">
        <v>2100</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2179</v>
      </c>
      <c r="B1762" s="122">
        <v>1</v>
      </c>
      <c r="C1762" s="122" t="s">
        <v>2180</v>
      </c>
      <c r="D1762" s="122" t="s">
        <v>2101</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2179</v>
      </c>
      <c r="B1763" s="122">
        <v>1</v>
      </c>
      <c r="C1763" s="122" t="s">
        <v>2180</v>
      </c>
      <c r="D1763" s="122" t="s">
        <v>2102</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2179</v>
      </c>
      <c r="B1764" s="122">
        <v>1</v>
      </c>
      <c r="C1764" s="122" t="s">
        <v>2180</v>
      </c>
      <c r="D1764" s="122" t="s">
        <v>2103</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2179</v>
      </c>
      <c r="B1765" s="122">
        <v>1</v>
      </c>
      <c r="C1765" s="122" t="s">
        <v>2180</v>
      </c>
      <c r="D1765" s="122" t="s">
        <v>2104</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2179</v>
      </c>
      <c r="B1766" s="122">
        <v>1</v>
      </c>
      <c r="C1766" s="122" t="s">
        <v>2180</v>
      </c>
      <c r="D1766" s="122" t="s">
        <v>2105</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2179</v>
      </c>
      <c r="B1767" s="122">
        <v>1</v>
      </c>
      <c r="C1767" s="122" t="s">
        <v>2180</v>
      </c>
      <c r="D1767" s="122" t="s">
        <v>2106</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2179</v>
      </c>
      <c r="B1768" s="122">
        <v>1</v>
      </c>
      <c r="C1768" s="122" t="s">
        <v>2180</v>
      </c>
      <c r="D1768" s="122" t="s">
        <v>2107</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2179</v>
      </c>
      <c r="B1769" s="122">
        <v>1</v>
      </c>
      <c r="C1769" s="122" t="s">
        <v>2180</v>
      </c>
      <c r="D1769" s="122" t="s">
        <v>2108</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2179</v>
      </c>
      <c r="B1770" s="122">
        <v>1</v>
      </c>
      <c r="C1770" s="122" t="s">
        <v>2180</v>
      </c>
      <c r="D1770" s="122" t="s">
        <v>2109</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2179</v>
      </c>
      <c r="B1771" s="122">
        <v>1</v>
      </c>
      <c r="C1771" s="122" t="s">
        <v>2180</v>
      </c>
      <c r="D1771" s="122" t="s">
        <v>2143</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2179</v>
      </c>
      <c r="B1772" s="122">
        <v>1</v>
      </c>
      <c r="C1772" s="122" t="s">
        <v>2180</v>
      </c>
      <c r="D1772" s="122" t="s">
        <v>2110</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2179</v>
      </c>
      <c r="B1773" s="122">
        <v>1</v>
      </c>
      <c r="C1773" s="122" t="s">
        <v>2180</v>
      </c>
      <c r="D1773" s="122" t="s">
        <v>2111</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2179</v>
      </c>
      <c r="B1774" s="122">
        <v>1</v>
      </c>
      <c r="C1774" s="122" t="s">
        <v>2180</v>
      </c>
      <c r="D1774" s="122" t="s">
        <v>2112</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2179</v>
      </c>
      <c r="B1775" s="122">
        <v>1</v>
      </c>
      <c r="C1775" s="122" t="s">
        <v>2180</v>
      </c>
      <c r="D1775" s="122" t="s">
        <v>2113</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2179</v>
      </c>
      <c r="B1776" s="122">
        <v>1</v>
      </c>
      <c r="C1776" s="122" t="s">
        <v>2180</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2179</v>
      </c>
      <c r="B1777" s="122">
        <v>1</v>
      </c>
      <c r="C1777" s="122" t="s">
        <v>2180</v>
      </c>
      <c r="D1777" s="122" t="s">
        <v>2114</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2179</v>
      </c>
      <c r="B1778" s="122">
        <v>1</v>
      </c>
      <c r="C1778" s="122" t="s">
        <v>2180</v>
      </c>
      <c r="D1778" s="122" t="s">
        <v>2115</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2179</v>
      </c>
      <c r="B1779" s="122">
        <v>1</v>
      </c>
      <c r="C1779" s="122" t="s">
        <v>2180</v>
      </c>
      <c r="D1779" s="122" t="s">
        <v>2116</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2179</v>
      </c>
      <c r="B1780" s="122">
        <v>1</v>
      </c>
      <c r="C1780" s="122" t="s">
        <v>2180</v>
      </c>
      <c r="D1780" s="122" t="s">
        <v>2117</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2179</v>
      </c>
      <c r="B1781" s="122">
        <v>1</v>
      </c>
      <c r="C1781" s="122" t="s">
        <v>2180</v>
      </c>
      <c r="D1781" s="122" t="s">
        <v>2118</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2179</v>
      </c>
      <c r="B1782" s="122">
        <v>1</v>
      </c>
      <c r="C1782" s="122" t="s">
        <v>2180</v>
      </c>
      <c r="D1782" s="122" t="s">
        <v>2119</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2179</v>
      </c>
      <c r="B1783" s="122">
        <v>1</v>
      </c>
      <c r="C1783" s="122" t="s">
        <v>2180</v>
      </c>
      <c r="D1783" s="122" t="s">
        <v>2120</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2179</v>
      </c>
      <c r="B1784" s="122">
        <v>1</v>
      </c>
      <c r="C1784" s="122" t="s">
        <v>2180</v>
      </c>
      <c r="D1784" s="122" t="s">
        <v>2121</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2179</v>
      </c>
      <c r="B1785" s="122">
        <v>1</v>
      </c>
      <c r="C1785" s="122" t="s">
        <v>2180</v>
      </c>
      <c r="D1785" s="122" t="s">
        <v>2122</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2179</v>
      </c>
      <c r="B1786" s="122">
        <v>1</v>
      </c>
      <c r="C1786" s="122" t="s">
        <v>2180</v>
      </c>
      <c r="D1786" s="122" t="s">
        <v>2144</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2179</v>
      </c>
      <c r="B1787" s="122">
        <v>1</v>
      </c>
      <c r="C1787" s="122" t="s">
        <v>2180</v>
      </c>
      <c r="D1787" s="122" t="s">
        <v>2123</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2179</v>
      </c>
      <c r="B1788" s="122">
        <v>1</v>
      </c>
      <c r="C1788" s="122" t="s">
        <v>2180</v>
      </c>
      <c r="D1788" s="122" t="s">
        <v>2124</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2179</v>
      </c>
      <c r="B1789" s="122">
        <v>1</v>
      </c>
      <c r="C1789" s="122" t="s">
        <v>2180</v>
      </c>
      <c r="D1789" s="122" t="s">
        <v>2125</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2179</v>
      </c>
      <c r="B1790" s="122">
        <v>1</v>
      </c>
      <c r="C1790" s="122" t="s">
        <v>2180</v>
      </c>
      <c r="D1790" s="122" t="s">
        <v>2126</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2179</v>
      </c>
      <c r="B1791" s="122">
        <v>1</v>
      </c>
      <c r="C1791" s="122" t="s">
        <v>2180</v>
      </c>
      <c r="D1791" s="122" t="s">
        <v>2127</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2179</v>
      </c>
      <c r="B1792" s="122">
        <v>1</v>
      </c>
      <c r="C1792" s="122" t="s">
        <v>2180</v>
      </c>
      <c r="D1792" s="122" t="s">
        <v>2128</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2179</v>
      </c>
      <c r="B1793" s="122">
        <v>1</v>
      </c>
      <c r="C1793" s="122" t="s">
        <v>2180</v>
      </c>
      <c r="D1793" s="122" t="s">
        <v>2129</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2179</v>
      </c>
      <c r="B1794" s="122">
        <v>1</v>
      </c>
      <c r="C1794" s="122" t="s">
        <v>2180</v>
      </c>
      <c r="D1794" s="122" t="s">
        <v>2146</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2179</v>
      </c>
      <c r="B1795" s="122">
        <v>1</v>
      </c>
      <c r="C1795" s="122" t="s">
        <v>2180</v>
      </c>
      <c r="D1795" s="122" t="s">
        <v>2130</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2179</v>
      </c>
      <c r="B1796" s="122">
        <v>1</v>
      </c>
      <c r="C1796" s="122" t="s">
        <v>2180</v>
      </c>
      <c r="D1796" s="122" t="s">
        <v>2131</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2179</v>
      </c>
      <c r="B1797" s="122">
        <v>1</v>
      </c>
      <c r="C1797" s="122" t="s">
        <v>2180</v>
      </c>
      <c r="D1797" s="122" t="s">
        <v>2132</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2179</v>
      </c>
      <c r="B1798" s="122">
        <v>1</v>
      </c>
      <c r="C1798" s="122" t="s">
        <v>2180</v>
      </c>
      <c r="D1798" s="122" t="s">
        <v>2133</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2179</v>
      </c>
      <c r="B1799" s="122">
        <v>1</v>
      </c>
      <c r="C1799" s="122" t="s">
        <v>2180</v>
      </c>
      <c r="D1799" s="122" t="s">
        <v>2134</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2181</v>
      </c>
      <c r="B1800" s="122">
        <v>1</v>
      </c>
      <c r="C1800" s="122" t="s">
        <v>2182</v>
      </c>
      <c r="D1800" s="122" t="s">
        <v>2086</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2181</v>
      </c>
      <c r="B1801" s="122">
        <v>1</v>
      </c>
      <c r="C1801" s="122" t="s">
        <v>2182</v>
      </c>
      <c r="D1801" s="122" t="s">
        <v>2087</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2181</v>
      </c>
      <c r="B1802" s="122">
        <v>1</v>
      </c>
      <c r="C1802" s="122" t="s">
        <v>2182</v>
      </c>
      <c r="D1802" s="122" t="s">
        <v>2088</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2181</v>
      </c>
      <c r="B1803" s="122">
        <v>1</v>
      </c>
      <c r="C1803" s="122" t="s">
        <v>2182</v>
      </c>
      <c r="D1803" s="122" t="s">
        <v>2089</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2181</v>
      </c>
      <c r="B1804" s="122">
        <v>1</v>
      </c>
      <c r="C1804" s="122" t="s">
        <v>2182</v>
      </c>
      <c r="D1804" s="122" t="s">
        <v>2090</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2181</v>
      </c>
      <c r="B1805" s="122">
        <v>1</v>
      </c>
      <c r="C1805" s="122" t="s">
        <v>2182</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2181</v>
      </c>
      <c r="B1806" s="122">
        <v>1</v>
      </c>
      <c r="C1806" s="122" t="s">
        <v>2182</v>
      </c>
      <c r="D1806" s="122" t="s">
        <v>2091</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2181</v>
      </c>
      <c r="B1807" s="122">
        <v>1</v>
      </c>
      <c r="C1807" s="122" t="s">
        <v>2182</v>
      </c>
      <c r="D1807" s="122" t="s">
        <v>2092</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2181</v>
      </c>
      <c r="B1808" s="122">
        <v>1</v>
      </c>
      <c r="C1808" s="122" t="s">
        <v>2182</v>
      </c>
      <c r="D1808" s="122" t="s">
        <v>2093</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2181</v>
      </c>
      <c r="B1809" s="122">
        <v>1</v>
      </c>
      <c r="C1809" s="122" t="s">
        <v>2182</v>
      </c>
      <c r="D1809" s="122" t="s">
        <v>2094</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2181</v>
      </c>
      <c r="B1810" s="122">
        <v>1</v>
      </c>
      <c r="C1810" s="122" t="s">
        <v>2182</v>
      </c>
      <c r="D1810" s="122" t="s">
        <v>2095</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2181</v>
      </c>
      <c r="B1811" s="122">
        <v>1</v>
      </c>
      <c r="C1811" s="122" t="s">
        <v>2182</v>
      </c>
      <c r="D1811" s="122" t="s">
        <v>2096</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2181</v>
      </c>
      <c r="B1812" s="122">
        <v>1</v>
      </c>
      <c r="C1812" s="122" t="s">
        <v>2182</v>
      </c>
      <c r="D1812" s="122" t="s">
        <v>2097</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2181</v>
      </c>
      <c r="B1813" s="122">
        <v>1</v>
      </c>
      <c r="C1813" s="122" t="s">
        <v>2182</v>
      </c>
      <c r="D1813" s="122" t="s">
        <v>2098</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2181</v>
      </c>
      <c r="B1814" s="122">
        <v>1</v>
      </c>
      <c r="C1814" s="122" t="s">
        <v>2182</v>
      </c>
      <c r="D1814" s="122" t="s">
        <v>2099</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2181</v>
      </c>
      <c r="B1815" s="122">
        <v>1</v>
      </c>
      <c r="C1815" s="122" t="s">
        <v>2182</v>
      </c>
      <c r="D1815" s="122" t="s">
        <v>2100</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2181</v>
      </c>
      <c r="B1816" s="122">
        <v>1</v>
      </c>
      <c r="C1816" s="122" t="s">
        <v>2182</v>
      </c>
      <c r="D1816" s="122" t="s">
        <v>2101</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2181</v>
      </c>
      <c r="B1817" s="122">
        <v>1</v>
      </c>
      <c r="C1817" s="122" t="s">
        <v>2182</v>
      </c>
      <c r="D1817" s="122" t="s">
        <v>2102</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2181</v>
      </c>
      <c r="B1818" s="122">
        <v>1</v>
      </c>
      <c r="C1818" s="122" t="s">
        <v>2182</v>
      </c>
      <c r="D1818" s="122" t="s">
        <v>2103</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2181</v>
      </c>
      <c r="B1819" s="122">
        <v>1</v>
      </c>
      <c r="C1819" s="122" t="s">
        <v>2182</v>
      </c>
      <c r="D1819" s="122" t="s">
        <v>2104</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2181</v>
      </c>
      <c r="B1820" s="122">
        <v>1</v>
      </c>
      <c r="C1820" s="122" t="s">
        <v>2182</v>
      </c>
      <c r="D1820" s="122" t="s">
        <v>2105</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2181</v>
      </c>
      <c r="B1821" s="122">
        <v>1</v>
      </c>
      <c r="C1821" s="122" t="s">
        <v>2182</v>
      </c>
      <c r="D1821" s="122" t="s">
        <v>2106</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2181</v>
      </c>
      <c r="B1822" s="122">
        <v>1</v>
      </c>
      <c r="C1822" s="122" t="s">
        <v>2182</v>
      </c>
      <c r="D1822" s="122" t="s">
        <v>2107</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2181</v>
      </c>
      <c r="B1823" s="122">
        <v>1</v>
      </c>
      <c r="C1823" s="122" t="s">
        <v>2182</v>
      </c>
      <c r="D1823" s="122" t="s">
        <v>2108</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2181</v>
      </c>
      <c r="B1824" s="122">
        <v>1</v>
      </c>
      <c r="C1824" s="122" t="s">
        <v>2182</v>
      </c>
      <c r="D1824" s="122" t="s">
        <v>2109</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2181</v>
      </c>
      <c r="B1825" s="122">
        <v>1</v>
      </c>
      <c r="C1825" s="122" t="s">
        <v>2182</v>
      </c>
      <c r="D1825" s="122" t="s">
        <v>2110</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2181</v>
      </c>
      <c r="B1826" s="122">
        <v>1</v>
      </c>
      <c r="C1826" s="122" t="s">
        <v>2182</v>
      </c>
      <c r="D1826" s="122" t="s">
        <v>2111</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2181</v>
      </c>
      <c r="B1827" s="122">
        <v>1</v>
      </c>
      <c r="C1827" s="122" t="s">
        <v>2182</v>
      </c>
      <c r="D1827" s="122" t="s">
        <v>2112</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2181</v>
      </c>
      <c r="B1828" s="122">
        <v>1</v>
      </c>
      <c r="C1828" s="122" t="s">
        <v>2182</v>
      </c>
      <c r="D1828" s="122" t="s">
        <v>2113</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2181</v>
      </c>
      <c r="B1829" s="122">
        <v>1</v>
      </c>
      <c r="C1829" s="122" t="s">
        <v>2182</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2181</v>
      </c>
      <c r="B1830" s="122">
        <v>1</v>
      </c>
      <c r="C1830" s="122" t="s">
        <v>2182</v>
      </c>
      <c r="D1830" s="122" t="s">
        <v>2114</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2181</v>
      </c>
      <c r="B1831" s="122">
        <v>1</v>
      </c>
      <c r="C1831" s="122" t="s">
        <v>2182</v>
      </c>
      <c r="D1831" s="122" t="s">
        <v>2115</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2181</v>
      </c>
      <c r="B1832" s="122">
        <v>1</v>
      </c>
      <c r="C1832" s="122" t="s">
        <v>2182</v>
      </c>
      <c r="D1832" s="122" t="s">
        <v>2116</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2181</v>
      </c>
      <c r="B1833" s="122">
        <v>1</v>
      </c>
      <c r="C1833" s="122" t="s">
        <v>2182</v>
      </c>
      <c r="D1833" s="122" t="s">
        <v>2117</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2181</v>
      </c>
      <c r="B1834" s="122">
        <v>1</v>
      </c>
      <c r="C1834" s="122" t="s">
        <v>2182</v>
      </c>
      <c r="D1834" s="122" t="s">
        <v>2118</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2181</v>
      </c>
      <c r="B1835" s="122">
        <v>1</v>
      </c>
      <c r="C1835" s="122" t="s">
        <v>2182</v>
      </c>
      <c r="D1835" s="122" t="s">
        <v>2119</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2181</v>
      </c>
      <c r="B1836" s="122">
        <v>1</v>
      </c>
      <c r="C1836" s="122" t="s">
        <v>2182</v>
      </c>
      <c r="D1836" s="122" t="s">
        <v>2120</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2181</v>
      </c>
      <c r="B1837" s="122">
        <v>1</v>
      </c>
      <c r="C1837" s="122" t="s">
        <v>2182</v>
      </c>
      <c r="D1837" s="122" t="s">
        <v>2121</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2181</v>
      </c>
      <c r="B1838" s="122">
        <v>1</v>
      </c>
      <c r="C1838" s="122" t="s">
        <v>2182</v>
      </c>
      <c r="D1838" s="122" t="s">
        <v>2122</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2181</v>
      </c>
      <c r="B1839" s="122">
        <v>1</v>
      </c>
      <c r="C1839" s="122" t="s">
        <v>2182</v>
      </c>
      <c r="D1839" s="122" t="s">
        <v>2123</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2181</v>
      </c>
      <c r="B1840" s="122">
        <v>1</v>
      </c>
      <c r="C1840" s="122" t="s">
        <v>2182</v>
      </c>
      <c r="D1840" s="122" t="s">
        <v>2124</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2181</v>
      </c>
      <c r="B1841" s="122">
        <v>1</v>
      </c>
      <c r="C1841" s="122" t="s">
        <v>2182</v>
      </c>
      <c r="D1841" s="122" t="s">
        <v>2125</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2181</v>
      </c>
      <c r="B1842" s="122">
        <v>1</v>
      </c>
      <c r="C1842" s="122" t="s">
        <v>2182</v>
      </c>
      <c r="D1842" s="122" t="s">
        <v>2126</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2181</v>
      </c>
      <c r="B1843" s="122">
        <v>1</v>
      </c>
      <c r="C1843" s="122" t="s">
        <v>2182</v>
      </c>
      <c r="D1843" s="122" t="s">
        <v>2127</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2181</v>
      </c>
      <c r="B1844" s="122">
        <v>1</v>
      </c>
      <c r="C1844" s="122" t="s">
        <v>2182</v>
      </c>
      <c r="D1844" s="122" t="s">
        <v>2128</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2181</v>
      </c>
      <c r="B1845" s="122">
        <v>1</v>
      </c>
      <c r="C1845" s="122" t="s">
        <v>2182</v>
      </c>
      <c r="D1845" s="122" t="s">
        <v>2129</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2181</v>
      </c>
      <c r="B1846" s="122">
        <v>1</v>
      </c>
      <c r="C1846" s="122" t="s">
        <v>2182</v>
      </c>
      <c r="D1846" s="122" t="s">
        <v>2130</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2181</v>
      </c>
      <c r="B1847" s="122">
        <v>1</v>
      </c>
      <c r="C1847" s="122" t="s">
        <v>2182</v>
      </c>
      <c r="D1847" s="122" t="s">
        <v>2131</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2181</v>
      </c>
      <c r="B1848" s="122">
        <v>1</v>
      </c>
      <c r="C1848" s="122" t="s">
        <v>2182</v>
      </c>
      <c r="D1848" s="122" t="s">
        <v>2132</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2181</v>
      </c>
      <c r="B1849" s="122">
        <v>1</v>
      </c>
      <c r="C1849" s="122" t="s">
        <v>2182</v>
      </c>
      <c r="D1849" s="122" t="s">
        <v>2133</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2181</v>
      </c>
      <c r="B1850" s="122">
        <v>1</v>
      </c>
      <c r="C1850" s="122" t="s">
        <v>2182</v>
      </c>
      <c r="D1850" s="122" t="s">
        <v>2134</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2183</v>
      </c>
      <c r="B1851" s="122">
        <v>1</v>
      </c>
      <c r="C1851" s="122" t="s">
        <v>2184</v>
      </c>
      <c r="D1851" s="122" t="s">
        <v>2086</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2183</v>
      </c>
      <c r="B1852" s="122">
        <v>1</v>
      </c>
      <c r="C1852" s="122" t="s">
        <v>2184</v>
      </c>
      <c r="D1852" s="122" t="s">
        <v>2087</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2183</v>
      </c>
      <c r="B1853" s="122">
        <v>1</v>
      </c>
      <c r="C1853" s="122" t="s">
        <v>2184</v>
      </c>
      <c r="D1853" s="122" t="s">
        <v>2088</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2183</v>
      </c>
      <c r="B1854" s="122">
        <v>1</v>
      </c>
      <c r="C1854" s="122" t="s">
        <v>2184</v>
      </c>
      <c r="D1854" s="122" t="s">
        <v>2089</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2183</v>
      </c>
      <c r="B1855" s="122">
        <v>1</v>
      </c>
      <c r="C1855" s="122" t="s">
        <v>2184</v>
      </c>
      <c r="D1855" s="122" t="s">
        <v>2090</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2183</v>
      </c>
      <c r="B1856" s="122">
        <v>1</v>
      </c>
      <c r="C1856" s="122" t="s">
        <v>2184</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2183</v>
      </c>
      <c r="B1857" s="122">
        <v>1</v>
      </c>
      <c r="C1857" s="122" t="s">
        <v>2184</v>
      </c>
      <c r="D1857" s="122" t="s">
        <v>2091</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2183</v>
      </c>
      <c r="B1858" s="122">
        <v>1</v>
      </c>
      <c r="C1858" s="122" t="s">
        <v>2184</v>
      </c>
      <c r="D1858" s="122" t="s">
        <v>2092</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2183</v>
      </c>
      <c r="B1859" s="122">
        <v>1</v>
      </c>
      <c r="C1859" s="122" t="s">
        <v>2184</v>
      </c>
      <c r="D1859" s="122" t="s">
        <v>2093</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2183</v>
      </c>
      <c r="B1860" s="122">
        <v>1</v>
      </c>
      <c r="C1860" s="122" t="s">
        <v>2184</v>
      </c>
      <c r="D1860" s="122" t="s">
        <v>2094</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2183</v>
      </c>
      <c r="B1861" s="122">
        <v>1</v>
      </c>
      <c r="C1861" s="122" t="s">
        <v>2184</v>
      </c>
      <c r="D1861" s="122" t="s">
        <v>2095</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2183</v>
      </c>
      <c r="B1862" s="122">
        <v>1</v>
      </c>
      <c r="C1862" s="122" t="s">
        <v>2184</v>
      </c>
      <c r="D1862" s="122" t="s">
        <v>2096</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2183</v>
      </c>
      <c r="B1863" s="122">
        <v>1</v>
      </c>
      <c r="C1863" s="122" t="s">
        <v>2184</v>
      </c>
      <c r="D1863" s="122" t="s">
        <v>2097</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2183</v>
      </c>
      <c r="B1864" s="122">
        <v>1</v>
      </c>
      <c r="C1864" s="122" t="s">
        <v>2184</v>
      </c>
      <c r="D1864" s="122" t="s">
        <v>2098</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2183</v>
      </c>
      <c r="B1865" s="122">
        <v>1</v>
      </c>
      <c r="C1865" s="122" t="s">
        <v>2184</v>
      </c>
      <c r="D1865" s="122" t="s">
        <v>2099</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2183</v>
      </c>
      <c r="B1866" s="122">
        <v>1</v>
      </c>
      <c r="C1866" s="122" t="s">
        <v>2184</v>
      </c>
      <c r="D1866" s="122" t="s">
        <v>2100</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2183</v>
      </c>
      <c r="B1867" s="122">
        <v>1</v>
      </c>
      <c r="C1867" s="122" t="s">
        <v>2184</v>
      </c>
      <c r="D1867" s="122" t="s">
        <v>2101</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2183</v>
      </c>
      <c r="B1868" s="122">
        <v>1</v>
      </c>
      <c r="C1868" s="122" t="s">
        <v>2184</v>
      </c>
      <c r="D1868" s="122" t="s">
        <v>2102</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2183</v>
      </c>
      <c r="B1869" s="122">
        <v>1</v>
      </c>
      <c r="C1869" s="122" t="s">
        <v>2184</v>
      </c>
      <c r="D1869" s="122" t="s">
        <v>2103</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2183</v>
      </c>
      <c r="B1870" s="122">
        <v>1</v>
      </c>
      <c r="C1870" s="122" t="s">
        <v>2184</v>
      </c>
      <c r="D1870" s="122" t="s">
        <v>2104</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2183</v>
      </c>
      <c r="B1871" s="122">
        <v>1</v>
      </c>
      <c r="C1871" s="122" t="s">
        <v>2184</v>
      </c>
      <c r="D1871" s="122" t="s">
        <v>2105</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2183</v>
      </c>
      <c r="B1872" s="122">
        <v>1</v>
      </c>
      <c r="C1872" s="122" t="s">
        <v>2184</v>
      </c>
      <c r="D1872" s="122" t="s">
        <v>2106</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2183</v>
      </c>
      <c r="B1873" s="122">
        <v>1</v>
      </c>
      <c r="C1873" s="122" t="s">
        <v>2184</v>
      </c>
      <c r="D1873" s="122" t="s">
        <v>2107</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2183</v>
      </c>
      <c r="B1874" s="122">
        <v>1</v>
      </c>
      <c r="C1874" s="122" t="s">
        <v>2184</v>
      </c>
      <c r="D1874" s="122" t="s">
        <v>2108</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2183</v>
      </c>
      <c r="B1875" s="122">
        <v>1</v>
      </c>
      <c r="C1875" s="122" t="s">
        <v>2184</v>
      </c>
      <c r="D1875" s="122" t="s">
        <v>2109</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2183</v>
      </c>
      <c r="B1876" s="122">
        <v>1</v>
      </c>
      <c r="C1876" s="122" t="s">
        <v>2184</v>
      </c>
      <c r="D1876" s="122" t="s">
        <v>2110</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2183</v>
      </c>
      <c r="B1877" s="122">
        <v>1</v>
      </c>
      <c r="C1877" s="122" t="s">
        <v>2184</v>
      </c>
      <c r="D1877" s="122" t="s">
        <v>2111</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2183</v>
      </c>
      <c r="B1878" s="122">
        <v>1</v>
      </c>
      <c r="C1878" s="122" t="s">
        <v>2184</v>
      </c>
      <c r="D1878" s="122" t="s">
        <v>2112</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2183</v>
      </c>
      <c r="B1879" s="122">
        <v>1</v>
      </c>
      <c r="C1879" s="122" t="s">
        <v>2184</v>
      </c>
      <c r="D1879" s="122" t="s">
        <v>2113</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2183</v>
      </c>
      <c r="B1880" s="122">
        <v>1</v>
      </c>
      <c r="C1880" s="122" t="s">
        <v>2184</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2183</v>
      </c>
      <c r="B1881" s="122">
        <v>1</v>
      </c>
      <c r="C1881" s="122" t="s">
        <v>2184</v>
      </c>
      <c r="D1881" s="122" t="s">
        <v>2114</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2183</v>
      </c>
      <c r="B1882" s="122">
        <v>1</v>
      </c>
      <c r="C1882" s="122" t="s">
        <v>2184</v>
      </c>
      <c r="D1882" s="122" t="s">
        <v>2115</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2183</v>
      </c>
      <c r="B1883" s="122">
        <v>1</v>
      </c>
      <c r="C1883" s="122" t="s">
        <v>2184</v>
      </c>
      <c r="D1883" s="122" t="s">
        <v>2116</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2183</v>
      </c>
      <c r="B1884" s="122">
        <v>1</v>
      </c>
      <c r="C1884" s="122" t="s">
        <v>2184</v>
      </c>
      <c r="D1884" s="122" t="s">
        <v>2117</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2183</v>
      </c>
      <c r="B1885" s="122">
        <v>1</v>
      </c>
      <c r="C1885" s="122" t="s">
        <v>2184</v>
      </c>
      <c r="D1885" s="122" t="s">
        <v>2118</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2183</v>
      </c>
      <c r="B1886" s="122">
        <v>1</v>
      </c>
      <c r="C1886" s="122" t="s">
        <v>2184</v>
      </c>
      <c r="D1886" s="122" t="s">
        <v>2119</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2183</v>
      </c>
      <c r="B1887" s="122">
        <v>1</v>
      </c>
      <c r="C1887" s="122" t="s">
        <v>2184</v>
      </c>
      <c r="D1887" s="122" t="s">
        <v>2120</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2183</v>
      </c>
      <c r="B1888" s="122">
        <v>1</v>
      </c>
      <c r="C1888" s="122" t="s">
        <v>2184</v>
      </c>
      <c r="D1888" s="122" t="s">
        <v>2121</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2183</v>
      </c>
      <c r="B1889" s="122">
        <v>1</v>
      </c>
      <c r="C1889" s="122" t="s">
        <v>2184</v>
      </c>
      <c r="D1889" s="122" t="s">
        <v>2122</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2183</v>
      </c>
      <c r="B1890" s="122">
        <v>1</v>
      </c>
      <c r="C1890" s="122" t="s">
        <v>2184</v>
      </c>
      <c r="D1890" s="122" t="s">
        <v>2123</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2183</v>
      </c>
      <c r="B1891" s="122">
        <v>1</v>
      </c>
      <c r="C1891" s="122" t="s">
        <v>2184</v>
      </c>
      <c r="D1891" s="122" t="s">
        <v>2124</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2183</v>
      </c>
      <c r="B1892" s="122">
        <v>1</v>
      </c>
      <c r="C1892" s="122" t="s">
        <v>2184</v>
      </c>
      <c r="D1892" s="122" t="s">
        <v>2125</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2183</v>
      </c>
      <c r="B1893" s="122">
        <v>1</v>
      </c>
      <c r="C1893" s="122" t="s">
        <v>2184</v>
      </c>
      <c r="D1893" s="122" t="s">
        <v>2126</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2183</v>
      </c>
      <c r="B1894" s="122">
        <v>1</v>
      </c>
      <c r="C1894" s="122" t="s">
        <v>2184</v>
      </c>
      <c r="D1894" s="122" t="s">
        <v>2127</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2183</v>
      </c>
      <c r="B1895" s="122">
        <v>1</v>
      </c>
      <c r="C1895" s="122" t="s">
        <v>2184</v>
      </c>
      <c r="D1895" s="122" t="s">
        <v>2128</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2183</v>
      </c>
      <c r="B1896" s="122">
        <v>1</v>
      </c>
      <c r="C1896" s="122" t="s">
        <v>2184</v>
      </c>
      <c r="D1896" s="122" t="s">
        <v>2129</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2183</v>
      </c>
      <c r="B1897" s="122">
        <v>1</v>
      </c>
      <c r="C1897" s="122" t="s">
        <v>2184</v>
      </c>
      <c r="D1897" s="122" t="s">
        <v>2130</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2183</v>
      </c>
      <c r="B1898" s="122">
        <v>1</v>
      </c>
      <c r="C1898" s="122" t="s">
        <v>2184</v>
      </c>
      <c r="D1898" s="122" t="s">
        <v>2131</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2183</v>
      </c>
      <c r="B1899" s="122">
        <v>1</v>
      </c>
      <c r="C1899" s="122" t="s">
        <v>2184</v>
      </c>
      <c r="D1899" s="122" t="s">
        <v>2132</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2183</v>
      </c>
      <c r="B1900" s="122">
        <v>1</v>
      </c>
      <c r="C1900" s="122" t="s">
        <v>2184</v>
      </c>
      <c r="D1900" s="122" t="s">
        <v>2133</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2183</v>
      </c>
      <c r="B1901" s="122">
        <v>1</v>
      </c>
      <c r="C1901" s="122" t="s">
        <v>2184</v>
      </c>
      <c r="D1901" s="122" t="s">
        <v>2134</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2005</v>
      </c>
      <c r="B1902" s="122">
        <v>1</v>
      </c>
      <c r="C1902" s="122" t="s">
        <v>2185</v>
      </c>
      <c r="D1902" s="122" t="s">
        <v>2086</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2005</v>
      </c>
      <c r="B1903" s="122">
        <v>1</v>
      </c>
      <c r="C1903" s="122" t="s">
        <v>2185</v>
      </c>
      <c r="D1903" s="122" t="s">
        <v>2087</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2005</v>
      </c>
      <c r="B1904" s="122">
        <v>1</v>
      </c>
      <c r="C1904" s="122" t="s">
        <v>2185</v>
      </c>
      <c r="D1904" s="122" t="s">
        <v>2088</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2005</v>
      </c>
      <c r="B1905" s="122">
        <v>1</v>
      </c>
      <c r="C1905" s="122" t="s">
        <v>2185</v>
      </c>
      <c r="D1905" s="122" t="s">
        <v>2141</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2005</v>
      </c>
      <c r="B1906" s="122">
        <v>1</v>
      </c>
      <c r="C1906" s="122" t="s">
        <v>2185</v>
      </c>
      <c r="D1906" s="122" t="s">
        <v>2089</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2005</v>
      </c>
      <c r="B1907" s="122">
        <v>1</v>
      </c>
      <c r="C1907" s="122" t="s">
        <v>2185</v>
      </c>
      <c r="D1907" s="122" t="s">
        <v>2090</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2005</v>
      </c>
      <c r="B1908" s="122">
        <v>1</v>
      </c>
      <c r="C1908" s="122" t="s">
        <v>2185</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2005</v>
      </c>
      <c r="B1909" s="122">
        <v>1</v>
      </c>
      <c r="C1909" s="122" t="s">
        <v>2185</v>
      </c>
      <c r="D1909" s="122" t="s">
        <v>2091</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2005</v>
      </c>
      <c r="B1910" s="122">
        <v>1</v>
      </c>
      <c r="C1910" s="122" t="s">
        <v>2185</v>
      </c>
      <c r="D1910" s="122" t="s">
        <v>2092</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2005</v>
      </c>
      <c r="B1911" s="122">
        <v>1</v>
      </c>
      <c r="C1911" s="122" t="s">
        <v>2185</v>
      </c>
      <c r="D1911" s="122" t="s">
        <v>2093</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2005</v>
      </c>
      <c r="B1912" s="122">
        <v>1</v>
      </c>
      <c r="C1912" s="122" t="s">
        <v>2185</v>
      </c>
      <c r="D1912" s="122" t="s">
        <v>2094</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2005</v>
      </c>
      <c r="B1913" s="122">
        <v>1</v>
      </c>
      <c r="C1913" s="122" t="s">
        <v>2185</v>
      </c>
      <c r="D1913" s="122" t="s">
        <v>2095</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2005</v>
      </c>
      <c r="B1914" s="122">
        <v>1</v>
      </c>
      <c r="C1914" s="122" t="s">
        <v>2185</v>
      </c>
      <c r="D1914" s="122" t="s">
        <v>2142</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2005</v>
      </c>
      <c r="B1915" s="122">
        <v>1</v>
      </c>
      <c r="C1915" s="122" t="s">
        <v>2185</v>
      </c>
      <c r="D1915" s="122" t="s">
        <v>2096</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2005</v>
      </c>
      <c r="B1916" s="122">
        <v>1</v>
      </c>
      <c r="C1916" s="122" t="s">
        <v>2185</v>
      </c>
      <c r="D1916" s="122" t="s">
        <v>2097</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2005</v>
      </c>
      <c r="B1917" s="122">
        <v>1</v>
      </c>
      <c r="C1917" s="122" t="s">
        <v>2185</v>
      </c>
      <c r="D1917" s="122" t="s">
        <v>2098</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2005</v>
      </c>
      <c r="B1918" s="122">
        <v>1</v>
      </c>
      <c r="C1918" s="122" t="s">
        <v>2185</v>
      </c>
      <c r="D1918" s="122" t="s">
        <v>2099</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2005</v>
      </c>
      <c r="B1919" s="122">
        <v>1</v>
      </c>
      <c r="C1919" s="122" t="s">
        <v>2185</v>
      </c>
      <c r="D1919" s="122" t="s">
        <v>2100</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2005</v>
      </c>
      <c r="B1920" s="122">
        <v>1</v>
      </c>
      <c r="C1920" s="122" t="s">
        <v>2185</v>
      </c>
      <c r="D1920" s="122" t="s">
        <v>2101</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2005</v>
      </c>
      <c r="B1921" s="122">
        <v>1</v>
      </c>
      <c r="C1921" s="122" t="s">
        <v>2185</v>
      </c>
      <c r="D1921" s="122" t="s">
        <v>2102</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2005</v>
      </c>
      <c r="B1922" s="122">
        <v>1</v>
      </c>
      <c r="C1922" s="122" t="s">
        <v>2185</v>
      </c>
      <c r="D1922" s="122" t="s">
        <v>2103</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2005</v>
      </c>
      <c r="B1923" s="122">
        <v>1</v>
      </c>
      <c r="C1923" s="122" t="s">
        <v>2185</v>
      </c>
      <c r="D1923" s="122" t="s">
        <v>2104</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2005</v>
      </c>
      <c r="B1924" s="122">
        <v>1</v>
      </c>
      <c r="C1924" s="122" t="s">
        <v>2185</v>
      </c>
      <c r="D1924" s="122" t="s">
        <v>2105</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2005</v>
      </c>
      <c r="B1925" s="122">
        <v>1</v>
      </c>
      <c r="C1925" s="122" t="s">
        <v>2185</v>
      </c>
      <c r="D1925" s="122" t="s">
        <v>2106</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2005</v>
      </c>
      <c r="B1926" s="122">
        <v>1</v>
      </c>
      <c r="C1926" s="122" t="s">
        <v>2185</v>
      </c>
      <c r="D1926" s="122" t="s">
        <v>2107</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2005</v>
      </c>
      <c r="B1927" s="122">
        <v>1</v>
      </c>
      <c r="C1927" s="122" t="s">
        <v>2185</v>
      </c>
      <c r="D1927" s="122" t="s">
        <v>2108</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2005</v>
      </c>
      <c r="B1928" s="122">
        <v>1</v>
      </c>
      <c r="C1928" s="122" t="s">
        <v>2185</v>
      </c>
      <c r="D1928" s="122" t="s">
        <v>2109</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2005</v>
      </c>
      <c r="B1929" s="122">
        <v>1</v>
      </c>
      <c r="C1929" s="122" t="s">
        <v>2185</v>
      </c>
      <c r="D1929" s="122" t="s">
        <v>2143</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2005</v>
      </c>
      <c r="B1930" s="122">
        <v>1</v>
      </c>
      <c r="C1930" s="122" t="s">
        <v>2185</v>
      </c>
      <c r="D1930" s="122" t="s">
        <v>2110</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2005</v>
      </c>
      <c r="B1931" s="122">
        <v>1</v>
      </c>
      <c r="C1931" s="122" t="s">
        <v>2185</v>
      </c>
      <c r="D1931" s="122" t="s">
        <v>2111</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2005</v>
      </c>
      <c r="B1932" s="122">
        <v>1</v>
      </c>
      <c r="C1932" s="122" t="s">
        <v>2185</v>
      </c>
      <c r="D1932" s="122" t="s">
        <v>2112</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2005</v>
      </c>
      <c r="B1933" s="122">
        <v>1</v>
      </c>
      <c r="C1933" s="122" t="s">
        <v>2185</v>
      </c>
      <c r="D1933" s="122" t="s">
        <v>2113</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2005</v>
      </c>
      <c r="B1934" s="122">
        <v>1</v>
      </c>
      <c r="C1934" s="122" t="s">
        <v>2185</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2005</v>
      </c>
      <c r="B1935" s="122">
        <v>1</v>
      </c>
      <c r="C1935" s="122" t="s">
        <v>2185</v>
      </c>
      <c r="D1935" s="122" t="s">
        <v>2114</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2005</v>
      </c>
      <c r="B1936" s="122">
        <v>1</v>
      </c>
      <c r="C1936" s="122" t="s">
        <v>2185</v>
      </c>
      <c r="D1936" s="122" t="s">
        <v>2115</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2005</v>
      </c>
      <c r="B1937" s="122">
        <v>1</v>
      </c>
      <c r="C1937" s="122" t="s">
        <v>2185</v>
      </c>
      <c r="D1937" s="122" t="s">
        <v>2116</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2005</v>
      </c>
      <c r="B1938" s="122">
        <v>1</v>
      </c>
      <c r="C1938" s="122" t="s">
        <v>2185</v>
      </c>
      <c r="D1938" s="122" t="s">
        <v>2117</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2005</v>
      </c>
      <c r="B1939" s="122">
        <v>1</v>
      </c>
      <c r="C1939" s="122" t="s">
        <v>2185</v>
      </c>
      <c r="D1939" s="122" t="s">
        <v>2118</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2005</v>
      </c>
      <c r="B1940" s="122">
        <v>1</v>
      </c>
      <c r="C1940" s="122" t="s">
        <v>2185</v>
      </c>
      <c r="D1940" s="122" t="s">
        <v>2119</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2005</v>
      </c>
      <c r="B1941" s="122">
        <v>1</v>
      </c>
      <c r="C1941" s="122" t="s">
        <v>2185</v>
      </c>
      <c r="D1941" s="122" t="s">
        <v>2120</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2005</v>
      </c>
      <c r="B1942" s="122">
        <v>1</v>
      </c>
      <c r="C1942" s="122" t="s">
        <v>2185</v>
      </c>
      <c r="D1942" s="122" t="s">
        <v>2121</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2005</v>
      </c>
      <c r="B1943" s="122">
        <v>1</v>
      </c>
      <c r="C1943" s="122" t="s">
        <v>2185</v>
      </c>
      <c r="D1943" s="122" t="s">
        <v>2122</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2005</v>
      </c>
      <c r="B1944" s="122">
        <v>1</v>
      </c>
      <c r="C1944" s="122" t="s">
        <v>2185</v>
      </c>
      <c r="D1944" s="122" t="s">
        <v>2144</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2005</v>
      </c>
      <c r="B1945" s="122">
        <v>1</v>
      </c>
      <c r="C1945" s="122" t="s">
        <v>2185</v>
      </c>
      <c r="D1945" s="122" t="s">
        <v>2123</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2005</v>
      </c>
      <c r="B1946" s="122">
        <v>1</v>
      </c>
      <c r="C1946" s="122" t="s">
        <v>2185</v>
      </c>
      <c r="D1946" s="122" t="s">
        <v>2124</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2005</v>
      </c>
      <c r="B1947" s="122">
        <v>1</v>
      </c>
      <c r="C1947" s="122" t="s">
        <v>2185</v>
      </c>
      <c r="D1947" s="122" t="s">
        <v>2125</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2005</v>
      </c>
      <c r="B1948" s="122">
        <v>1</v>
      </c>
      <c r="C1948" s="122" t="s">
        <v>2185</v>
      </c>
      <c r="D1948" s="122" t="s">
        <v>2126</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2005</v>
      </c>
      <c r="B1949" s="122">
        <v>1</v>
      </c>
      <c r="C1949" s="122" t="s">
        <v>2185</v>
      </c>
      <c r="D1949" s="122" t="s">
        <v>2127</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2005</v>
      </c>
      <c r="B1950" s="122">
        <v>1</v>
      </c>
      <c r="C1950" s="122" t="s">
        <v>2185</v>
      </c>
      <c r="D1950" s="122" t="s">
        <v>2145</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2005</v>
      </c>
      <c r="B1951" s="122">
        <v>1</v>
      </c>
      <c r="C1951" s="122" t="s">
        <v>2185</v>
      </c>
      <c r="D1951" s="122" t="s">
        <v>2128</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2005</v>
      </c>
      <c r="B1952" s="122">
        <v>1</v>
      </c>
      <c r="C1952" s="122" t="s">
        <v>2185</v>
      </c>
      <c r="D1952" s="122" t="s">
        <v>2129</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2005</v>
      </c>
      <c r="B1953" s="122">
        <v>1</v>
      </c>
      <c r="C1953" s="122" t="s">
        <v>2185</v>
      </c>
      <c r="D1953" s="122" t="s">
        <v>2146</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2005</v>
      </c>
      <c r="B1954" s="122">
        <v>1</v>
      </c>
      <c r="C1954" s="122" t="s">
        <v>2185</v>
      </c>
      <c r="D1954" s="122" t="s">
        <v>2130</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2005</v>
      </c>
      <c r="B1955" s="122">
        <v>1</v>
      </c>
      <c r="C1955" s="122" t="s">
        <v>2185</v>
      </c>
      <c r="D1955" s="122" t="s">
        <v>2131</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2005</v>
      </c>
      <c r="B1956" s="122">
        <v>1</v>
      </c>
      <c r="C1956" s="122" t="s">
        <v>2185</v>
      </c>
      <c r="D1956" s="122" t="s">
        <v>2132</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2005</v>
      </c>
      <c r="B1957" s="122">
        <v>1</v>
      </c>
      <c r="C1957" s="122" t="s">
        <v>2185</v>
      </c>
      <c r="D1957" s="122" t="s">
        <v>2133</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2005</v>
      </c>
      <c r="B1958" s="122">
        <v>1</v>
      </c>
      <c r="C1958" s="122" t="s">
        <v>2185</v>
      </c>
      <c r="D1958" s="122" t="s">
        <v>2134</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1998</v>
      </c>
      <c r="B1959" s="122">
        <v>1</v>
      </c>
      <c r="C1959" s="122" t="s">
        <v>2186</v>
      </c>
      <c r="D1959" s="122" t="s">
        <v>2086</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1998</v>
      </c>
      <c r="B1960" s="122">
        <v>1</v>
      </c>
      <c r="C1960" s="122" t="s">
        <v>2186</v>
      </c>
      <c r="D1960" s="122" t="s">
        <v>2087</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1998</v>
      </c>
      <c r="B1961" s="122">
        <v>1</v>
      </c>
      <c r="C1961" s="122" t="s">
        <v>2186</v>
      </c>
      <c r="D1961" s="122" t="s">
        <v>2088</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1998</v>
      </c>
      <c r="B1962" s="122">
        <v>1</v>
      </c>
      <c r="C1962" s="122" t="s">
        <v>2186</v>
      </c>
      <c r="D1962" s="122" t="s">
        <v>2141</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1998</v>
      </c>
      <c r="B1963" s="122">
        <v>1</v>
      </c>
      <c r="C1963" s="122" t="s">
        <v>2186</v>
      </c>
      <c r="D1963" s="122" t="s">
        <v>2089</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1998</v>
      </c>
      <c r="B1964" s="122">
        <v>1</v>
      </c>
      <c r="C1964" s="122" t="s">
        <v>2186</v>
      </c>
      <c r="D1964" s="122" t="s">
        <v>2090</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1998</v>
      </c>
      <c r="B1965" s="122">
        <v>1</v>
      </c>
      <c r="C1965" s="122" t="s">
        <v>2186</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1998</v>
      </c>
      <c r="B1966" s="122">
        <v>1</v>
      </c>
      <c r="C1966" s="122" t="s">
        <v>2186</v>
      </c>
      <c r="D1966" s="122" t="s">
        <v>2091</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1998</v>
      </c>
      <c r="B1967" s="122">
        <v>1</v>
      </c>
      <c r="C1967" s="122" t="s">
        <v>2186</v>
      </c>
      <c r="D1967" s="122" t="s">
        <v>2092</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1998</v>
      </c>
      <c r="B1968" s="122">
        <v>1</v>
      </c>
      <c r="C1968" s="122" t="s">
        <v>2186</v>
      </c>
      <c r="D1968" s="122" t="s">
        <v>2093</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1998</v>
      </c>
      <c r="B1969" s="122">
        <v>1</v>
      </c>
      <c r="C1969" s="122" t="s">
        <v>2186</v>
      </c>
      <c r="D1969" s="122" t="s">
        <v>2094</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1998</v>
      </c>
      <c r="B1970" s="122">
        <v>1</v>
      </c>
      <c r="C1970" s="122" t="s">
        <v>2186</v>
      </c>
      <c r="D1970" s="122" t="s">
        <v>2151</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1998</v>
      </c>
      <c r="B1971" s="122">
        <v>1</v>
      </c>
      <c r="C1971" s="122" t="s">
        <v>2186</v>
      </c>
      <c r="D1971" s="122" t="s">
        <v>2095</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1998</v>
      </c>
      <c r="B1972" s="122">
        <v>1</v>
      </c>
      <c r="C1972" s="122" t="s">
        <v>2186</v>
      </c>
      <c r="D1972" s="122" t="s">
        <v>2142</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1998</v>
      </c>
      <c r="B1973" s="122">
        <v>1</v>
      </c>
      <c r="C1973" s="122" t="s">
        <v>2186</v>
      </c>
      <c r="D1973" s="122" t="s">
        <v>2096</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1998</v>
      </c>
      <c r="B1974" s="122">
        <v>1</v>
      </c>
      <c r="C1974" s="122" t="s">
        <v>2186</v>
      </c>
      <c r="D1974" s="122" t="s">
        <v>2097</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1998</v>
      </c>
      <c r="B1975" s="122">
        <v>1</v>
      </c>
      <c r="C1975" s="122" t="s">
        <v>2186</v>
      </c>
      <c r="D1975" s="122" t="s">
        <v>2098</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1998</v>
      </c>
      <c r="B1976" s="122">
        <v>1</v>
      </c>
      <c r="C1976" s="122" t="s">
        <v>2186</v>
      </c>
      <c r="D1976" s="122" t="s">
        <v>2099</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1998</v>
      </c>
      <c r="B1977" s="122">
        <v>1</v>
      </c>
      <c r="C1977" s="122" t="s">
        <v>2186</v>
      </c>
      <c r="D1977" s="122" t="s">
        <v>2100</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1998</v>
      </c>
      <c r="B1978" s="122">
        <v>1</v>
      </c>
      <c r="C1978" s="122" t="s">
        <v>2186</v>
      </c>
      <c r="D1978" s="122" t="s">
        <v>2101</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1998</v>
      </c>
      <c r="B1979" s="122">
        <v>1</v>
      </c>
      <c r="C1979" s="122" t="s">
        <v>2186</v>
      </c>
      <c r="D1979" s="122" t="s">
        <v>2102</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1998</v>
      </c>
      <c r="B1980" s="122">
        <v>1</v>
      </c>
      <c r="C1980" s="122" t="s">
        <v>2186</v>
      </c>
      <c r="D1980" s="122" t="s">
        <v>2103</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1998</v>
      </c>
      <c r="B1981" s="122">
        <v>1</v>
      </c>
      <c r="C1981" s="122" t="s">
        <v>2186</v>
      </c>
      <c r="D1981" s="122" t="s">
        <v>2104</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1998</v>
      </c>
      <c r="B1982" s="122">
        <v>1</v>
      </c>
      <c r="C1982" s="122" t="s">
        <v>2186</v>
      </c>
      <c r="D1982" s="122" t="s">
        <v>2105</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1998</v>
      </c>
      <c r="B1983" s="122">
        <v>1</v>
      </c>
      <c r="C1983" s="122" t="s">
        <v>2186</v>
      </c>
      <c r="D1983" s="122" t="s">
        <v>2106</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1998</v>
      </c>
      <c r="B1984" s="122">
        <v>1</v>
      </c>
      <c r="C1984" s="122" t="s">
        <v>2186</v>
      </c>
      <c r="D1984" s="122" t="s">
        <v>2107</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1998</v>
      </c>
      <c r="B1985" s="122">
        <v>1</v>
      </c>
      <c r="C1985" s="122" t="s">
        <v>2186</v>
      </c>
      <c r="D1985" s="122" t="s">
        <v>2108</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1998</v>
      </c>
      <c r="B1986" s="122">
        <v>1</v>
      </c>
      <c r="C1986" s="122" t="s">
        <v>2186</v>
      </c>
      <c r="D1986" s="122" t="s">
        <v>2109</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1998</v>
      </c>
      <c r="B1987" s="122">
        <v>1</v>
      </c>
      <c r="C1987" s="122" t="s">
        <v>2186</v>
      </c>
      <c r="D1987" s="122" t="s">
        <v>2143</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1998</v>
      </c>
      <c r="B1988" s="122">
        <v>1</v>
      </c>
      <c r="C1988" s="122" t="s">
        <v>2186</v>
      </c>
      <c r="D1988" s="122" t="s">
        <v>2110</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1998</v>
      </c>
      <c r="B1989" s="122">
        <v>1</v>
      </c>
      <c r="C1989" s="122" t="s">
        <v>2186</v>
      </c>
      <c r="D1989" s="122" t="s">
        <v>2111</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1998</v>
      </c>
      <c r="B1990" s="122">
        <v>1</v>
      </c>
      <c r="C1990" s="122" t="s">
        <v>2186</v>
      </c>
      <c r="D1990" s="122" t="s">
        <v>2112</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1998</v>
      </c>
      <c r="B1991" s="122">
        <v>1</v>
      </c>
      <c r="C1991" s="122" t="s">
        <v>2186</v>
      </c>
      <c r="D1991" s="122" t="s">
        <v>2113</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1998</v>
      </c>
      <c r="B1992" s="122">
        <v>1</v>
      </c>
      <c r="C1992" s="122" t="s">
        <v>2186</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1998</v>
      </c>
      <c r="B1993" s="122">
        <v>1</v>
      </c>
      <c r="C1993" s="122" t="s">
        <v>2186</v>
      </c>
      <c r="D1993" s="122" t="s">
        <v>2114</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1998</v>
      </c>
      <c r="B1994" s="122">
        <v>1</v>
      </c>
      <c r="C1994" s="122" t="s">
        <v>2186</v>
      </c>
      <c r="D1994" s="122" t="s">
        <v>2115</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1998</v>
      </c>
      <c r="B1995" s="122">
        <v>1</v>
      </c>
      <c r="C1995" s="122" t="s">
        <v>2186</v>
      </c>
      <c r="D1995" s="122" t="s">
        <v>2116</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1998</v>
      </c>
      <c r="B1996" s="122">
        <v>1</v>
      </c>
      <c r="C1996" s="122" t="s">
        <v>2186</v>
      </c>
      <c r="D1996" s="122" t="s">
        <v>2117</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1998</v>
      </c>
      <c r="B1997" s="122">
        <v>1</v>
      </c>
      <c r="C1997" s="122" t="s">
        <v>2186</v>
      </c>
      <c r="D1997" s="122" t="s">
        <v>2118</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1998</v>
      </c>
      <c r="B1998" s="122">
        <v>1</v>
      </c>
      <c r="C1998" s="122" t="s">
        <v>2186</v>
      </c>
      <c r="D1998" s="122" t="s">
        <v>2119</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1998</v>
      </c>
      <c r="B1999" s="122">
        <v>1</v>
      </c>
      <c r="C1999" s="122" t="s">
        <v>2186</v>
      </c>
      <c r="D1999" s="122" t="s">
        <v>2120</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1998</v>
      </c>
      <c r="B2000" s="122">
        <v>1</v>
      </c>
      <c r="C2000" s="122" t="s">
        <v>2186</v>
      </c>
      <c r="D2000" s="122" t="s">
        <v>2121</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1998</v>
      </c>
      <c r="B2001" s="122">
        <v>1</v>
      </c>
      <c r="C2001" s="122" t="s">
        <v>2186</v>
      </c>
      <c r="D2001" s="122" t="s">
        <v>2122</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1998</v>
      </c>
      <c r="B2002" s="122">
        <v>1</v>
      </c>
      <c r="C2002" s="122" t="s">
        <v>2186</v>
      </c>
      <c r="D2002" s="122" t="s">
        <v>2144</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1998</v>
      </c>
      <c r="B2003" s="122">
        <v>1</v>
      </c>
      <c r="C2003" s="122" t="s">
        <v>2186</v>
      </c>
      <c r="D2003" s="122" t="s">
        <v>2123</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1998</v>
      </c>
      <c r="B2004" s="122">
        <v>1</v>
      </c>
      <c r="C2004" s="122" t="s">
        <v>2186</v>
      </c>
      <c r="D2004" s="122" t="s">
        <v>2124</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1998</v>
      </c>
      <c r="B2005" s="122">
        <v>1</v>
      </c>
      <c r="C2005" s="122" t="s">
        <v>2186</v>
      </c>
      <c r="D2005" s="122" t="s">
        <v>2125</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1998</v>
      </c>
      <c r="B2006" s="122">
        <v>1</v>
      </c>
      <c r="C2006" s="122" t="s">
        <v>2186</v>
      </c>
      <c r="D2006" s="122" t="s">
        <v>2126</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1998</v>
      </c>
      <c r="B2007" s="122">
        <v>1</v>
      </c>
      <c r="C2007" s="122" t="s">
        <v>2186</v>
      </c>
      <c r="D2007" s="122" t="s">
        <v>2127</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1998</v>
      </c>
      <c r="B2008" s="122">
        <v>1</v>
      </c>
      <c r="C2008" s="122" t="s">
        <v>2186</v>
      </c>
      <c r="D2008" s="122" t="s">
        <v>2145</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1998</v>
      </c>
      <c r="B2009" s="122">
        <v>1</v>
      </c>
      <c r="C2009" s="122" t="s">
        <v>2186</v>
      </c>
      <c r="D2009" s="122" t="s">
        <v>2128</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1998</v>
      </c>
      <c r="B2010" s="122">
        <v>1</v>
      </c>
      <c r="C2010" s="122" t="s">
        <v>2186</v>
      </c>
      <c r="D2010" s="122" t="s">
        <v>2129</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1998</v>
      </c>
      <c r="B2011" s="122">
        <v>1</v>
      </c>
      <c r="C2011" s="122" t="s">
        <v>2186</v>
      </c>
      <c r="D2011" s="122" t="s">
        <v>2146</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1998</v>
      </c>
      <c r="B2012" s="122">
        <v>1</v>
      </c>
      <c r="C2012" s="122" t="s">
        <v>2186</v>
      </c>
      <c r="D2012" s="122" t="s">
        <v>2130</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1998</v>
      </c>
      <c r="B2013" s="122">
        <v>1</v>
      </c>
      <c r="C2013" s="122" t="s">
        <v>2186</v>
      </c>
      <c r="D2013" s="122" t="s">
        <v>2131</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1998</v>
      </c>
      <c r="B2014" s="122">
        <v>1</v>
      </c>
      <c r="C2014" s="122" t="s">
        <v>2186</v>
      </c>
      <c r="D2014" s="122" t="s">
        <v>2132</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1998</v>
      </c>
      <c r="B2015" s="122">
        <v>1</v>
      </c>
      <c r="C2015" s="122" t="s">
        <v>2186</v>
      </c>
      <c r="D2015" s="122" t="s">
        <v>2133</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1998</v>
      </c>
      <c r="B2016" s="122">
        <v>1</v>
      </c>
      <c r="C2016" s="122" t="s">
        <v>2186</v>
      </c>
      <c r="D2016" s="122" t="s">
        <v>2134</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2009</v>
      </c>
      <c r="B2017" s="122">
        <v>1</v>
      </c>
      <c r="C2017" s="122" t="s">
        <v>2187</v>
      </c>
      <c r="D2017" s="122" t="s">
        <v>2086</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2009</v>
      </c>
      <c r="B2018" s="122">
        <v>1</v>
      </c>
      <c r="C2018" s="122" t="s">
        <v>2187</v>
      </c>
      <c r="D2018" s="122" t="s">
        <v>2087</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2009</v>
      </c>
      <c r="B2019" s="122">
        <v>1</v>
      </c>
      <c r="C2019" s="122" t="s">
        <v>2187</v>
      </c>
      <c r="D2019" s="122" t="s">
        <v>2088</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2009</v>
      </c>
      <c r="B2020" s="122">
        <v>1</v>
      </c>
      <c r="C2020" s="122" t="s">
        <v>2187</v>
      </c>
      <c r="D2020" s="122" t="s">
        <v>2141</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2009</v>
      </c>
      <c r="B2021" s="122">
        <v>1</v>
      </c>
      <c r="C2021" s="122" t="s">
        <v>2187</v>
      </c>
      <c r="D2021" s="122" t="s">
        <v>2089</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2009</v>
      </c>
      <c r="B2022" s="122">
        <v>1</v>
      </c>
      <c r="C2022" s="122" t="s">
        <v>2187</v>
      </c>
      <c r="D2022" s="122" t="s">
        <v>2090</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2009</v>
      </c>
      <c r="B2023" s="122">
        <v>1</v>
      </c>
      <c r="C2023" s="122" t="s">
        <v>2187</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2009</v>
      </c>
      <c r="B2024" s="122">
        <v>1</v>
      </c>
      <c r="C2024" s="122" t="s">
        <v>2187</v>
      </c>
      <c r="D2024" s="122" t="s">
        <v>2091</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2009</v>
      </c>
      <c r="B2025" s="122">
        <v>1</v>
      </c>
      <c r="C2025" s="122" t="s">
        <v>2187</v>
      </c>
      <c r="D2025" s="122" t="s">
        <v>2092</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2009</v>
      </c>
      <c r="B2026" s="122">
        <v>1</v>
      </c>
      <c r="C2026" s="122" t="s">
        <v>2187</v>
      </c>
      <c r="D2026" s="122" t="s">
        <v>2093</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2009</v>
      </c>
      <c r="B2027" s="122">
        <v>1</v>
      </c>
      <c r="C2027" s="122" t="s">
        <v>2187</v>
      </c>
      <c r="D2027" s="122" t="s">
        <v>2094</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2009</v>
      </c>
      <c r="B2028" s="122">
        <v>1</v>
      </c>
      <c r="C2028" s="122" t="s">
        <v>2187</v>
      </c>
      <c r="D2028" s="122" t="s">
        <v>2176</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2009</v>
      </c>
      <c r="B2029" s="122">
        <v>1</v>
      </c>
      <c r="C2029" s="122" t="s">
        <v>2187</v>
      </c>
      <c r="D2029" s="122" t="s">
        <v>2095</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2009</v>
      </c>
      <c r="B2030" s="122">
        <v>1</v>
      </c>
      <c r="C2030" s="122" t="s">
        <v>2187</v>
      </c>
      <c r="D2030" s="122" t="s">
        <v>2142</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2009</v>
      </c>
      <c r="B2031" s="122">
        <v>1</v>
      </c>
      <c r="C2031" s="122" t="s">
        <v>2187</v>
      </c>
      <c r="D2031" s="122" t="s">
        <v>2096</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2009</v>
      </c>
      <c r="B2032" s="122">
        <v>1</v>
      </c>
      <c r="C2032" s="122" t="s">
        <v>2187</v>
      </c>
      <c r="D2032" s="122" t="s">
        <v>2097</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2009</v>
      </c>
      <c r="B2033" s="122">
        <v>1</v>
      </c>
      <c r="C2033" s="122" t="s">
        <v>2187</v>
      </c>
      <c r="D2033" s="122" t="s">
        <v>2098</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2009</v>
      </c>
      <c r="B2034" s="122">
        <v>1</v>
      </c>
      <c r="C2034" s="122" t="s">
        <v>2187</v>
      </c>
      <c r="D2034" s="122" t="s">
        <v>2099</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2009</v>
      </c>
      <c r="B2035" s="122">
        <v>1</v>
      </c>
      <c r="C2035" s="122" t="s">
        <v>2187</v>
      </c>
      <c r="D2035" s="122" t="s">
        <v>2100</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2009</v>
      </c>
      <c r="B2036" s="122">
        <v>1</v>
      </c>
      <c r="C2036" s="122" t="s">
        <v>2187</v>
      </c>
      <c r="D2036" s="122" t="s">
        <v>2101</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2009</v>
      </c>
      <c r="B2037" s="122">
        <v>1</v>
      </c>
      <c r="C2037" s="122" t="s">
        <v>2187</v>
      </c>
      <c r="D2037" s="122" t="s">
        <v>2102</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2009</v>
      </c>
      <c r="B2038" s="122">
        <v>1</v>
      </c>
      <c r="C2038" s="122" t="s">
        <v>2187</v>
      </c>
      <c r="D2038" s="122" t="s">
        <v>2103</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2009</v>
      </c>
      <c r="B2039" s="122">
        <v>1</v>
      </c>
      <c r="C2039" s="122" t="s">
        <v>2187</v>
      </c>
      <c r="D2039" s="122" t="s">
        <v>2104</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2009</v>
      </c>
      <c r="B2040" s="122">
        <v>1</v>
      </c>
      <c r="C2040" s="122" t="s">
        <v>2187</v>
      </c>
      <c r="D2040" s="122" t="s">
        <v>2105</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2009</v>
      </c>
      <c r="B2041" s="122">
        <v>1</v>
      </c>
      <c r="C2041" s="122" t="s">
        <v>2187</v>
      </c>
      <c r="D2041" s="122" t="s">
        <v>2106</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2009</v>
      </c>
      <c r="B2042" s="122">
        <v>1</v>
      </c>
      <c r="C2042" s="122" t="s">
        <v>2187</v>
      </c>
      <c r="D2042" s="122" t="s">
        <v>2177</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2009</v>
      </c>
      <c r="B2043" s="122">
        <v>1</v>
      </c>
      <c r="C2043" s="122" t="s">
        <v>2187</v>
      </c>
      <c r="D2043" s="122" t="s">
        <v>2107</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2009</v>
      </c>
      <c r="B2044" s="122">
        <v>1</v>
      </c>
      <c r="C2044" s="122" t="s">
        <v>2187</v>
      </c>
      <c r="D2044" s="122" t="s">
        <v>2108</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2009</v>
      </c>
      <c r="B2045" s="122">
        <v>1</v>
      </c>
      <c r="C2045" s="122" t="s">
        <v>2187</v>
      </c>
      <c r="D2045" s="122" t="s">
        <v>2109</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2009</v>
      </c>
      <c r="B2046" s="122">
        <v>1</v>
      </c>
      <c r="C2046" s="122" t="s">
        <v>2187</v>
      </c>
      <c r="D2046" s="122" t="s">
        <v>2143</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2009</v>
      </c>
      <c r="B2047" s="122">
        <v>1</v>
      </c>
      <c r="C2047" s="122" t="s">
        <v>2187</v>
      </c>
      <c r="D2047" s="122" t="s">
        <v>2110</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2009</v>
      </c>
      <c r="B2048" s="122">
        <v>1</v>
      </c>
      <c r="C2048" s="122" t="s">
        <v>2187</v>
      </c>
      <c r="D2048" s="122" t="s">
        <v>2111</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2009</v>
      </c>
      <c r="B2049" s="122">
        <v>1</v>
      </c>
      <c r="C2049" s="122" t="s">
        <v>2187</v>
      </c>
      <c r="D2049" s="122" t="s">
        <v>2112</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2009</v>
      </c>
      <c r="B2050" s="122">
        <v>1</v>
      </c>
      <c r="C2050" s="122" t="s">
        <v>2187</v>
      </c>
      <c r="D2050" s="122" t="s">
        <v>2113</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2009</v>
      </c>
      <c r="B2051" s="122">
        <v>1</v>
      </c>
      <c r="C2051" s="122" t="s">
        <v>2187</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2009</v>
      </c>
      <c r="B2052" s="122">
        <v>1</v>
      </c>
      <c r="C2052" s="122" t="s">
        <v>2187</v>
      </c>
      <c r="D2052" s="122" t="s">
        <v>2114</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2009</v>
      </c>
      <c r="B2053" s="122">
        <v>1</v>
      </c>
      <c r="C2053" s="122" t="s">
        <v>2187</v>
      </c>
      <c r="D2053" s="122" t="s">
        <v>2115</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2009</v>
      </c>
      <c r="B2054" s="122">
        <v>1</v>
      </c>
      <c r="C2054" s="122" t="s">
        <v>2187</v>
      </c>
      <c r="D2054" s="122" t="s">
        <v>2116</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2009</v>
      </c>
      <c r="B2055" s="122">
        <v>1</v>
      </c>
      <c r="C2055" s="122" t="s">
        <v>2187</v>
      </c>
      <c r="D2055" s="122" t="s">
        <v>2117</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2009</v>
      </c>
      <c r="B2056" s="122">
        <v>1</v>
      </c>
      <c r="C2056" s="122" t="s">
        <v>2187</v>
      </c>
      <c r="D2056" s="122" t="s">
        <v>2118</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2009</v>
      </c>
      <c r="B2057" s="122">
        <v>1</v>
      </c>
      <c r="C2057" s="122" t="s">
        <v>2187</v>
      </c>
      <c r="D2057" s="122" t="s">
        <v>2119</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2009</v>
      </c>
      <c r="B2058" s="122">
        <v>1</v>
      </c>
      <c r="C2058" s="122" t="s">
        <v>2187</v>
      </c>
      <c r="D2058" s="122" t="s">
        <v>2120</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2009</v>
      </c>
      <c r="B2059" s="122">
        <v>1</v>
      </c>
      <c r="C2059" s="122" t="s">
        <v>2187</v>
      </c>
      <c r="D2059" s="122" t="s">
        <v>2121</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2009</v>
      </c>
      <c r="B2060" s="122">
        <v>1</v>
      </c>
      <c r="C2060" s="122" t="s">
        <v>2187</v>
      </c>
      <c r="D2060" s="122" t="s">
        <v>2122</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2009</v>
      </c>
      <c r="B2061" s="122">
        <v>1</v>
      </c>
      <c r="C2061" s="122" t="s">
        <v>2187</v>
      </c>
      <c r="D2061" s="122" t="s">
        <v>2144</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2009</v>
      </c>
      <c r="B2062" s="122">
        <v>1</v>
      </c>
      <c r="C2062" s="122" t="s">
        <v>2187</v>
      </c>
      <c r="D2062" s="122" t="s">
        <v>2178</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2009</v>
      </c>
      <c r="B2063" s="122">
        <v>1</v>
      </c>
      <c r="C2063" s="122" t="s">
        <v>2187</v>
      </c>
      <c r="D2063" s="122" t="s">
        <v>2123</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2009</v>
      </c>
      <c r="B2064" s="122">
        <v>1</v>
      </c>
      <c r="C2064" s="122" t="s">
        <v>2187</v>
      </c>
      <c r="D2064" s="122" t="s">
        <v>2124</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2009</v>
      </c>
      <c r="B2065" s="122">
        <v>1</v>
      </c>
      <c r="C2065" s="122" t="s">
        <v>2187</v>
      </c>
      <c r="D2065" s="122" t="s">
        <v>2125</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2009</v>
      </c>
      <c r="B2066" s="122">
        <v>1</v>
      </c>
      <c r="C2066" s="122" t="s">
        <v>2187</v>
      </c>
      <c r="D2066" s="122" t="s">
        <v>2126</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2009</v>
      </c>
      <c r="B2067" s="122">
        <v>1</v>
      </c>
      <c r="C2067" s="122" t="s">
        <v>2187</v>
      </c>
      <c r="D2067" s="122" t="s">
        <v>2127</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2009</v>
      </c>
      <c r="B2068" s="122">
        <v>1</v>
      </c>
      <c r="C2068" s="122" t="s">
        <v>2187</v>
      </c>
      <c r="D2068" s="122" t="s">
        <v>2128</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2009</v>
      </c>
      <c r="B2069" s="122">
        <v>1</v>
      </c>
      <c r="C2069" s="122" t="s">
        <v>2187</v>
      </c>
      <c r="D2069" s="122" t="s">
        <v>2129</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2009</v>
      </c>
      <c r="B2070" s="122">
        <v>1</v>
      </c>
      <c r="C2070" s="122" t="s">
        <v>2187</v>
      </c>
      <c r="D2070" s="122" t="s">
        <v>2146</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2009</v>
      </c>
      <c r="B2071" s="122">
        <v>1</v>
      </c>
      <c r="C2071" s="122" t="s">
        <v>2187</v>
      </c>
      <c r="D2071" s="122" t="s">
        <v>2130</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2009</v>
      </c>
      <c r="B2072" s="122">
        <v>1</v>
      </c>
      <c r="C2072" s="122" t="s">
        <v>2187</v>
      </c>
      <c r="D2072" s="122" t="s">
        <v>2131</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2009</v>
      </c>
      <c r="B2073" s="122">
        <v>1</v>
      </c>
      <c r="C2073" s="122" t="s">
        <v>2187</v>
      </c>
      <c r="D2073" s="122" t="s">
        <v>2132</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2009</v>
      </c>
      <c r="B2074" s="122">
        <v>1</v>
      </c>
      <c r="C2074" s="122" t="s">
        <v>2187</v>
      </c>
      <c r="D2074" s="122" t="s">
        <v>2133</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2009</v>
      </c>
      <c r="B2075" s="122">
        <v>1</v>
      </c>
      <c r="C2075" s="122" t="s">
        <v>2187</v>
      </c>
      <c r="D2075" s="122" t="s">
        <v>2134</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2006</v>
      </c>
      <c r="B2076" s="122">
        <v>1</v>
      </c>
      <c r="C2076" s="122" t="s">
        <v>2188</v>
      </c>
      <c r="D2076" s="122" t="s">
        <v>2086</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2006</v>
      </c>
      <c r="B2077" s="122">
        <v>1</v>
      </c>
      <c r="C2077" s="122" t="s">
        <v>2188</v>
      </c>
      <c r="D2077" s="122" t="s">
        <v>2087</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2006</v>
      </c>
      <c r="B2078" s="122">
        <v>1</v>
      </c>
      <c r="C2078" s="122" t="s">
        <v>2188</v>
      </c>
      <c r="D2078" s="122" t="s">
        <v>2088</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2006</v>
      </c>
      <c r="B2079" s="122">
        <v>1</v>
      </c>
      <c r="C2079" s="122" t="s">
        <v>2188</v>
      </c>
      <c r="D2079" s="122" t="s">
        <v>2141</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2006</v>
      </c>
      <c r="B2080" s="122">
        <v>1</v>
      </c>
      <c r="C2080" s="122" t="s">
        <v>2188</v>
      </c>
      <c r="D2080" s="122" t="s">
        <v>2089</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2006</v>
      </c>
      <c r="B2081" s="122">
        <v>1</v>
      </c>
      <c r="C2081" s="122" t="s">
        <v>2188</v>
      </c>
      <c r="D2081" s="122" t="s">
        <v>2090</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2006</v>
      </c>
      <c r="B2082" s="122">
        <v>1</v>
      </c>
      <c r="C2082" s="122" t="s">
        <v>2188</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2006</v>
      </c>
      <c r="B2083" s="122">
        <v>1</v>
      </c>
      <c r="C2083" s="122" t="s">
        <v>2188</v>
      </c>
      <c r="D2083" s="122" t="s">
        <v>2091</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2006</v>
      </c>
      <c r="B2084" s="122">
        <v>1</v>
      </c>
      <c r="C2084" s="122" t="s">
        <v>2188</v>
      </c>
      <c r="D2084" s="122" t="s">
        <v>2093</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2006</v>
      </c>
      <c r="B2085" s="122">
        <v>1</v>
      </c>
      <c r="C2085" s="122" t="s">
        <v>2188</v>
      </c>
      <c r="D2085" s="122" t="s">
        <v>2094</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2006</v>
      </c>
      <c r="B2086" s="122">
        <v>1</v>
      </c>
      <c r="C2086" s="122" t="s">
        <v>2188</v>
      </c>
      <c r="D2086" s="122" t="s">
        <v>2095</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2006</v>
      </c>
      <c r="B2087" s="122">
        <v>1</v>
      </c>
      <c r="C2087" s="122" t="s">
        <v>2188</v>
      </c>
      <c r="D2087" s="122" t="s">
        <v>2142</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2006</v>
      </c>
      <c r="B2088" s="122">
        <v>1</v>
      </c>
      <c r="C2088" s="122" t="s">
        <v>2188</v>
      </c>
      <c r="D2088" s="122" t="s">
        <v>2096</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2006</v>
      </c>
      <c r="B2089" s="122">
        <v>1</v>
      </c>
      <c r="C2089" s="122" t="s">
        <v>2188</v>
      </c>
      <c r="D2089" s="122" t="s">
        <v>2097</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2006</v>
      </c>
      <c r="B2090" s="122">
        <v>1</v>
      </c>
      <c r="C2090" s="122" t="s">
        <v>2188</v>
      </c>
      <c r="D2090" s="122" t="s">
        <v>2098</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2006</v>
      </c>
      <c r="B2091" s="122">
        <v>1</v>
      </c>
      <c r="C2091" s="122" t="s">
        <v>2188</v>
      </c>
      <c r="D2091" s="122" t="s">
        <v>2099</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2006</v>
      </c>
      <c r="B2092" s="122">
        <v>1</v>
      </c>
      <c r="C2092" s="122" t="s">
        <v>2188</v>
      </c>
      <c r="D2092" s="122" t="s">
        <v>2100</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2006</v>
      </c>
      <c r="B2093" s="122">
        <v>1</v>
      </c>
      <c r="C2093" s="122" t="s">
        <v>2188</v>
      </c>
      <c r="D2093" s="122" t="s">
        <v>2101</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2006</v>
      </c>
      <c r="B2094" s="122">
        <v>1</v>
      </c>
      <c r="C2094" s="122" t="s">
        <v>2188</v>
      </c>
      <c r="D2094" s="122" t="s">
        <v>2102</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2006</v>
      </c>
      <c r="B2095" s="122">
        <v>1</v>
      </c>
      <c r="C2095" s="122" t="s">
        <v>2188</v>
      </c>
      <c r="D2095" s="122" t="s">
        <v>2103</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2006</v>
      </c>
      <c r="B2096" s="122">
        <v>1</v>
      </c>
      <c r="C2096" s="122" t="s">
        <v>2188</v>
      </c>
      <c r="D2096" s="122" t="s">
        <v>2104</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2006</v>
      </c>
      <c r="B2097" s="122">
        <v>1</v>
      </c>
      <c r="C2097" s="122" t="s">
        <v>2188</v>
      </c>
      <c r="D2097" s="122" t="s">
        <v>2105</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2006</v>
      </c>
      <c r="B2098" s="122">
        <v>1</v>
      </c>
      <c r="C2098" s="122" t="s">
        <v>2188</v>
      </c>
      <c r="D2098" s="122" t="s">
        <v>2106</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2006</v>
      </c>
      <c r="B2099" s="122">
        <v>1</v>
      </c>
      <c r="C2099" s="122" t="s">
        <v>2188</v>
      </c>
      <c r="D2099" s="122" t="s">
        <v>2107</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2006</v>
      </c>
      <c r="B2100" s="122">
        <v>1</v>
      </c>
      <c r="C2100" s="122" t="s">
        <v>2188</v>
      </c>
      <c r="D2100" s="122" t="s">
        <v>2108</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2006</v>
      </c>
      <c r="B2101" s="122">
        <v>1</v>
      </c>
      <c r="C2101" s="122" t="s">
        <v>2188</v>
      </c>
      <c r="D2101" s="122" t="s">
        <v>2109</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2006</v>
      </c>
      <c r="B2102" s="122">
        <v>1</v>
      </c>
      <c r="C2102" s="122" t="s">
        <v>2188</v>
      </c>
      <c r="D2102" s="122" t="s">
        <v>2143</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2006</v>
      </c>
      <c r="B2103" s="122">
        <v>1</v>
      </c>
      <c r="C2103" s="122" t="s">
        <v>2188</v>
      </c>
      <c r="D2103" s="122" t="s">
        <v>2110</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2006</v>
      </c>
      <c r="B2104" s="122">
        <v>1</v>
      </c>
      <c r="C2104" s="122" t="s">
        <v>2188</v>
      </c>
      <c r="D2104" s="122" t="s">
        <v>2111</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2006</v>
      </c>
      <c r="B2105" s="122">
        <v>1</v>
      </c>
      <c r="C2105" s="122" t="s">
        <v>2188</v>
      </c>
      <c r="D2105" s="122" t="s">
        <v>2112</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2006</v>
      </c>
      <c r="B2106" s="122">
        <v>1</v>
      </c>
      <c r="C2106" s="122" t="s">
        <v>2188</v>
      </c>
      <c r="D2106" s="122" t="s">
        <v>2113</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2006</v>
      </c>
      <c r="B2107" s="122">
        <v>1</v>
      </c>
      <c r="C2107" s="122" t="s">
        <v>2188</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2006</v>
      </c>
      <c r="B2108" s="122">
        <v>1</v>
      </c>
      <c r="C2108" s="122" t="s">
        <v>2188</v>
      </c>
      <c r="D2108" s="122" t="s">
        <v>2114</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2006</v>
      </c>
      <c r="B2109" s="122">
        <v>1</v>
      </c>
      <c r="C2109" s="122" t="s">
        <v>2188</v>
      </c>
      <c r="D2109" s="122" t="s">
        <v>2115</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2006</v>
      </c>
      <c r="B2110" s="122">
        <v>1</v>
      </c>
      <c r="C2110" s="122" t="s">
        <v>2188</v>
      </c>
      <c r="D2110" s="122" t="s">
        <v>2116</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2006</v>
      </c>
      <c r="B2111" s="122">
        <v>1</v>
      </c>
      <c r="C2111" s="122" t="s">
        <v>2188</v>
      </c>
      <c r="D2111" s="122" t="s">
        <v>2117</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2006</v>
      </c>
      <c r="B2112" s="122">
        <v>1</v>
      </c>
      <c r="C2112" s="122" t="s">
        <v>2188</v>
      </c>
      <c r="D2112" s="122" t="s">
        <v>2118</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2006</v>
      </c>
      <c r="B2113" s="122">
        <v>1</v>
      </c>
      <c r="C2113" s="122" t="s">
        <v>2188</v>
      </c>
      <c r="D2113" s="122" t="s">
        <v>2119</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2006</v>
      </c>
      <c r="B2114" s="122">
        <v>1</v>
      </c>
      <c r="C2114" s="122" t="s">
        <v>2188</v>
      </c>
      <c r="D2114" s="122" t="s">
        <v>2120</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2006</v>
      </c>
      <c r="B2115" s="122">
        <v>1</v>
      </c>
      <c r="C2115" s="122" t="s">
        <v>2188</v>
      </c>
      <c r="D2115" s="122" t="s">
        <v>2121</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2006</v>
      </c>
      <c r="B2116" s="122">
        <v>1</v>
      </c>
      <c r="C2116" s="122" t="s">
        <v>2188</v>
      </c>
      <c r="D2116" s="122" t="s">
        <v>2122</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2006</v>
      </c>
      <c r="B2117" s="122">
        <v>1</v>
      </c>
      <c r="C2117" s="122" t="s">
        <v>2188</v>
      </c>
      <c r="D2117" s="122" t="s">
        <v>2144</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2006</v>
      </c>
      <c r="B2118" s="122">
        <v>1</v>
      </c>
      <c r="C2118" s="122" t="s">
        <v>2188</v>
      </c>
      <c r="D2118" s="122" t="s">
        <v>2123</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2006</v>
      </c>
      <c r="B2119" s="122">
        <v>1</v>
      </c>
      <c r="C2119" s="122" t="s">
        <v>2188</v>
      </c>
      <c r="D2119" s="122" t="s">
        <v>2124</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2006</v>
      </c>
      <c r="B2120" s="122">
        <v>1</v>
      </c>
      <c r="C2120" s="122" t="s">
        <v>2188</v>
      </c>
      <c r="D2120" s="122" t="s">
        <v>2125</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2006</v>
      </c>
      <c r="B2121" s="122">
        <v>1</v>
      </c>
      <c r="C2121" s="122" t="s">
        <v>2188</v>
      </c>
      <c r="D2121" s="122" t="s">
        <v>2126</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2006</v>
      </c>
      <c r="B2122" s="122">
        <v>1</v>
      </c>
      <c r="C2122" s="122" t="s">
        <v>2188</v>
      </c>
      <c r="D2122" s="122" t="s">
        <v>2127</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2006</v>
      </c>
      <c r="B2123" s="122">
        <v>1</v>
      </c>
      <c r="C2123" s="122" t="s">
        <v>2188</v>
      </c>
      <c r="D2123" s="122" t="s">
        <v>2145</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2006</v>
      </c>
      <c r="B2124" s="122">
        <v>1</v>
      </c>
      <c r="C2124" s="122" t="s">
        <v>2188</v>
      </c>
      <c r="D2124" s="122" t="s">
        <v>2128</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2006</v>
      </c>
      <c r="B2125" s="122">
        <v>1</v>
      </c>
      <c r="C2125" s="122" t="s">
        <v>2188</v>
      </c>
      <c r="D2125" s="122" t="s">
        <v>2129</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2006</v>
      </c>
      <c r="B2126" s="122">
        <v>1</v>
      </c>
      <c r="C2126" s="122" t="s">
        <v>2188</v>
      </c>
      <c r="D2126" s="122" t="s">
        <v>2146</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2006</v>
      </c>
      <c r="B2127" s="122">
        <v>1</v>
      </c>
      <c r="C2127" s="122" t="s">
        <v>2188</v>
      </c>
      <c r="D2127" s="122" t="s">
        <v>2130</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2006</v>
      </c>
      <c r="B2128" s="122">
        <v>1</v>
      </c>
      <c r="C2128" s="122" t="s">
        <v>2188</v>
      </c>
      <c r="D2128" s="122" t="s">
        <v>2131</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2006</v>
      </c>
      <c r="B2129" s="122">
        <v>1</v>
      </c>
      <c r="C2129" s="122" t="s">
        <v>2188</v>
      </c>
      <c r="D2129" s="122" t="s">
        <v>2132</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2006</v>
      </c>
      <c r="B2130" s="122">
        <v>1</v>
      </c>
      <c r="C2130" s="122" t="s">
        <v>2188</v>
      </c>
      <c r="D2130" s="122" t="s">
        <v>2133</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2006</v>
      </c>
      <c r="B2131" s="122">
        <v>1</v>
      </c>
      <c r="C2131" s="122" t="s">
        <v>2188</v>
      </c>
      <c r="D2131" s="122" t="s">
        <v>2134</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1996</v>
      </c>
      <c r="B2132" s="122">
        <v>1</v>
      </c>
      <c r="C2132" s="122" t="s">
        <v>2189</v>
      </c>
      <c r="D2132" s="122" t="s">
        <v>2086</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1996</v>
      </c>
      <c r="B2133" s="122">
        <v>1</v>
      </c>
      <c r="C2133" s="122" t="s">
        <v>2189</v>
      </c>
      <c r="D2133" s="122" t="s">
        <v>2087</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1996</v>
      </c>
      <c r="B2134" s="122">
        <v>1</v>
      </c>
      <c r="C2134" s="122" t="s">
        <v>2189</v>
      </c>
      <c r="D2134" s="122" t="s">
        <v>2088</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1996</v>
      </c>
      <c r="B2135" s="122">
        <v>1</v>
      </c>
      <c r="C2135" s="122" t="s">
        <v>2189</v>
      </c>
      <c r="D2135" s="122" t="s">
        <v>2141</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1996</v>
      </c>
      <c r="B2136" s="122">
        <v>1</v>
      </c>
      <c r="C2136" s="122" t="s">
        <v>2189</v>
      </c>
      <c r="D2136" s="122" t="s">
        <v>2089</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1996</v>
      </c>
      <c r="B2137" s="122">
        <v>1</v>
      </c>
      <c r="C2137" s="122" t="s">
        <v>2189</v>
      </c>
      <c r="D2137" s="122" t="s">
        <v>2090</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1996</v>
      </c>
      <c r="B2138" s="122">
        <v>1</v>
      </c>
      <c r="C2138" s="122" t="s">
        <v>2189</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1996</v>
      </c>
      <c r="B2139" s="122">
        <v>1</v>
      </c>
      <c r="C2139" s="122" t="s">
        <v>2189</v>
      </c>
      <c r="D2139" s="122" t="s">
        <v>2091</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1996</v>
      </c>
      <c r="B2140" s="122">
        <v>1</v>
      </c>
      <c r="C2140" s="122" t="s">
        <v>2189</v>
      </c>
      <c r="D2140" s="122" t="s">
        <v>2092</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1996</v>
      </c>
      <c r="B2141" s="122">
        <v>1</v>
      </c>
      <c r="C2141" s="122" t="s">
        <v>2189</v>
      </c>
      <c r="D2141" s="122" t="s">
        <v>2093</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1996</v>
      </c>
      <c r="B2142" s="122">
        <v>1</v>
      </c>
      <c r="C2142" s="122" t="s">
        <v>2189</v>
      </c>
      <c r="D2142" s="122" t="s">
        <v>2094</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1996</v>
      </c>
      <c r="B2143" s="122">
        <v>1</v>
      </c>
      <c r="C2143" s="122" t="s">
        <v>2189</v>
      </c>
      <c r="D2143" s="122" t="s">
        <v>2095</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1996</v>
      </c>
      <c r="B2144" s="122">
        <v>1</v>
      </c>
      <c r="C2144" s="122" t="s">
        <v>2189</v>
      </c>
      <c r="D2144" s="122" t="s">
        <v>2142</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1996</v>
      </c>
      <c r="B2145" s="122">
        <v>1</v>
      </c>
      <c r="C2145" s="122" t="s">
        <v>2189</v>
      </c>
      <c r="D2145" s="122" t="s">
        <v>2096</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1996</v>
      </c>
      <c r="B2146" s="122">
        <v>1</v>
      </c>
      <c r="C2146" s="122" t="s">
        <v>2189</v>
      </c>
      <c r="D2146" s="122" t="s">
        <v>2097</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1996</v>
      </c>
      <c r="B2147" s="122">
        <v>1</v>
      </c>
      <c r="C2147" s="122" t="s">
        <v>2189</v>
      </c>
      <c r="D2147" s="122" t="s">
        <v>2098</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1996</v>
      </c>
      <c r="B2148" s="122">
        <v>1</v>
      </c>
      <c r="C2148" s="122" t="s">
        <v>2189</v>
      </c>
      <c r="D2148" s="122" t="s">
        <v>2099</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1996</v>
      </c>
      <c r="B2149" s="122">
        <v>1</v>
      </c>
      <c r="C2149" s="122" t="s">
        <v>2189</v>
      </c>
      <c r="D2149" s="122" t="s">
        <v>2100</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1996</v>
      </c>
      <c r="B2150" s="122">
        <v>1</v>
      </c>
      <c r="C2150" s="122" t="s">
        <v>2189</v>
      </c>
      <c r="D2150" s="122" t="s">
        <v>2101</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1996</v>
      </c>
      <c r="B2151" s="122">
        <v>1</v>
      </c>
      <c r="C2151" s="122" t="s">
        <v>2189</v>
      </c>
      <c r="D2151" s="122" t="s">
        <v>2102</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1996</v>
      </c>
      <c r="B2152" s="122">
        <v>1</v>
      </c>
      <c r="C2152" s="122" t="s">
        <v>2189</v>
      </c>
      <c r="D2152" s="122" t="s">
        <v>2103</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1996</v>
      </c>
      <c r="B2153" s="122">
        <v>1</v>
      </c>
      <c r="C2153" s="122" t="s">
        <v>2189</v>
      </c>
      <c r="D2153" s="122" t="s">
        <v>2104</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1996</v>
      </c>
      <c r="B2154" s="122">
        <v>1</v>
      </c>
      <c r="C2154" s="122" t="s">
        <v>2189</v>
      </c>
      <c r="D2154" s="122" t="s">
        <v>2105</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1996</v>
      </c>
      <c r="B2155" s="122">
        <v>1</v>
      </c>
      <c r="C2155" s="122" t="s">
        <v>2189</v>
      </c>
      <c r="D2155" s="122" t="s">
        <v>2106</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1996</v>
      </c>
      <c r="B2156" s="122">
        <v>1</v>
      </c>
      <c r="C2156" s="122" t="s">
        <v>2189</v>
      </c>
      <c r="D2156" s="122" t="s">
        <v>2107</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1996</v>
      </c>
      <c r="B2157" s="122">
        <v>1</v>
      </c>
      <c r="C2157" s="122" t="s">
        <v>2189</v>
      </c>
      <c r="D2157" s="122" t="s">
        <v>2108</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1996</v>
      </c>
      <c r="B2158" s="122">
        <v>1</v>
      </c>
      <c r="C2158" s="122" t="s">
        <v>2189</v>
      </c>
      <c r="D2158" s="122" t="s">
        <v>2109</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1996</v>
      </c>
      <c r="B2159" s="122">
        <v>1</v>
      </c>
      <c r="C2159" s="122" t="s">
        <v>2189</v>
      </c>
      <c r="D2159" s="122" t="s">
        <v>2143</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1996</v>
      </c>
      <c r="B2160" s="122">
        <v>1</v>
      </c>
      <c r="C2160" s="122" t="s">
        <v>2189</v>
      </c>
      <c r="D2160" s="122" t="s">
        <v>2110</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1996</v>
      </c>
      <c r="B2161" s="122">
        <v>1</v>
      </c>
      <c r="C2161" s="122" t="s">
        <v>2189</v>
      </c>
      <c r="D2161" s="122" t="s">
        <v>2111</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1996</v>
      </c>
      <c r="B2162" s="122">
        <v>1</v>
      </c>
      <c r="C2162" s="122" t="s">
        <v>2189</v>
      </c>
      <c r="D2162" s="122" t="s">
        <v>2112</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1996</v>
      </c>
      <c r="B2163" s="122">
        <v>1</v>
      </c>
      <c r="C2163" s="122" t="s">
        <v>2189</v>
      </c>
      <c r="D2163" s="122" t="s">
        <v>2113</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1996</v>
      </c>
      <c r="B2164" s="122">
        <v>1</v>
      </c>
      <c r="C2164" s="122" t="s">
        <v>2189</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1996</v>
      </c>
      <c r="B2165" s="122">
        <v>1</v>
      </c>
      <c r="C2165" s="122" t="s">
        <v>2189</v>
      </c>
      <c r="D2165" s="122" t="s">
        <v>2114</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1996</v>
      </c>
      <c r="B2166" s="122">
        <v>1</v>
      </c>
      <c r="C2166" s="122" t="s">
        <v>2189</v>
      </c>
      <c r="D2166" s="122" t="s">
        <v>2115</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1996</v>
      </c>
      <c r="B2167" s="122">
        <v>1</v>
      </c>
      <c r="C2167" s="122" t="s">
        <v>2189</v>
      </c>
      <c r="D2167" s="122" t="s">
        <v>2116</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1996</v>
      </c>
      <c r="B2168" s="122">
        <v>1</v>
      </c>
      <c r="C2168" s="122" t="s">
        <v>2189</v>
      </c>
      <c r="D2168" s="122" t="s">
        <v>2117</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1996</v>
      </c>
      <c r="B2169" s="122">
        <v>1</v>
      </c>
      <c r="C2169" s="122" t="s">
        <v>2189</v>
      </c>
      <c r="D2169" s="122" t="s">
        <v>2118</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1996</v>
      </c>
      <c r="B2170" s="122">
        <v>1</v>
      </c>
      <c r="C2170" s="122" t="s">
        <v>2189</v>
      </c>
      <c r="D2170" s="122" t="s">
        <v>2119</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1996</v>
      </c>
      <c r="B2171" s="122">
        <v>1</v>
      </c>
      <c r="C2171" s="122" t="s">
        <v>2189</v>
      </c>
      <c r="D2171" s="122" t="s">
        <v>2120</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1996</v>
      </c>
      <c r="B2172" s="122">
        <v>1</v>
      </c>
      <c r="C2172" s="122" t="s">
        <v>2189</v>
      </c>
      <c r="D2172" s="122" t="s">
        <v>2121</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1996</v>
      </c>
      <c r="B2173" s="122">
        <v>1</v>
      </c>
      <c r="C2173" s="122" t="s">
        <v>2189</v>
      </c>
      <c r="D2173" s="122" t="s">
        <v>2122</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1996</v>
      </c>
      <c r="B2174" s="122">
        <v>1</v>
      </c>
      <c r="C2174" s="122" t="s">
        <v>2189</v>
      </c>
      <c r="D2174" s="122" t="s">
        <v>2144</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1996</v>
      </c>
      <c r="B2175" s="122">
        <v>1</v>
      </c>
      <c r="C2175" s="122" t="s">
        <v>2189</v>
      </c>
      <c r="D2175" s="122" t="s">
        <v>2123</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1996</v>
      </c>
      <c r="B2176" s="122">
        <v>1</v>
      </c>
      <c r="C2176" s="122" t="s">
        <v>2189</v>
      </c>
      <c r="D2176" s="122" t="s">
        <v>2124</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1996</v>
      </c>
      <c r="B2177" s="122">
        <v>1</v>
      </c>
      <c r="C2177" s="122" t="s">
        <v>2189</v>
      </c>
      <c r="D2177" s="122" t="s">
        <v>2125</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1996</v>
      </c>
      <c r="B2178" s="122">
        <v>1</v>
      </c>
      <c r="C2178" s="122" t="s">
        <v>2189</v>
      </c>
      <c r="D2178" s="122" t="s">
        <v>2126</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1996</v>
      </c>
      <c r="B2179" s="122">
        <v>1</v>
      </c>
      <c r="C2179" s="122" t="s">
        <v>2189</v>
      </c>
      <c r="D2179" s="122" t="s">
        <v>2127</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1996</v>
      </c>
      <c r="B2180" s="122">
        <v>1</v>
      </c>
      <c r="C2180" s="122" t="s">
        <v>2189</v>
      </c>
      <c r="D2180" s="122" t="s">
        <v>2145</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1996</v>
      </c>
      <c r="B2181" s="122">
        <v>1</v>
      </c>
      <c r="C2181" s="122" t="s">
        <v>2189</v>
      </c>
      <c r="D2181" s="122" t="s">
        <v>2128</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1996</v>
      </c>
      <c r="B2182" s="122">
        <v>1</v>
      </c>
      <c r="C2182" s="122" t="s">
        <v>2189</v>
      </c>
      <c r="D2182" s="122" t="s">
        <v>2129</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1996</v>
      </c>
      <c r="B2183" s="122">
        <v>1</v>
      </c>
      <c r="C2183" s="122" t="s">
        <v>2189</v>
      </c>
      <c r="D2183" s="122" t="s">
        <v>2146</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1996</v>
      </c>
      <c r="B2184" s="122">
        <v>1</v>
      </c>
      <c r="C2184" s="122" t="s">
        <v>2189</v>
      </c>
      <c r="D2184" s="122" t="s">
        <v>2130</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1996</v>
      </c>
      <c r="B2185" s="122">
        <v>1</v>
      </c>
      <c r="C2185" s="122" t="s">
        <v>2189</v>
      </c>
      <c r="D2185" s="122" t="s">
        <v>2131</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1996</v>
      </c>
      <c r="B2186" s="122">
        <v>1</v>
      </c>
      <c r="C2186" s="122" t="s">
        <v>2189</v>
      </c>
      <c r="D2186" s="122" t="s">
        <v>2132</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1996</v>
      </c>
      <c r="B2187" s="122">
        <v>1</v>
      </c>
      <c r="C2187" s="122" t="s">
        <v>2189</v>
      </c>
      <c r="D2187" s="122" t="s">
        <v>2133</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1996</v>
      </c>
      <c r="B2188" s="122">
        <v>1</v>
      </c>
      <c r="C2188" s="122" t="s">
        <v>2189</v>
      </c>
      <c r="D2188" s="122" t="s">
        <v>2134</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1999</v>
      </c>
      <c r="B2189" s="122">
        <v>1</v>
      </c>
      <c r="C2189" s="122" t="s">
        <v>2190</v>
      </c>
      <c r="D2189" s="122" t="s">
        <v>2086</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1999</v>
      </c>
      <c r="B2190" s="122">
        <v>1</v>
      </c>
      <c r="C2190" s="122" t="s">
        <v>2190</v>
      </c>
      <c r="D2190" s="122" t="s">
        <v>2087</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1999</v>
      </c>
      <c r="B2191" s="122">
        <v>1</v>
      </c>
      <c r="C2191" s="122" t="s">
        <v>2190</v>
      </c>
      <c r="D2191" s="122" t="s">
        <v>2088</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1999</v>
      </c>
      <c r="B2192" s="122">
        <v>1</v>
      </c>
      <c r="C2192" s="122" t="s">
        <v>2190</v>
      </c>
      <c r="D2192" s="122" t="s">
        <v>2141</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1999</v>
      </c>
      <c r="B2193" s="122">
        <v>1</v>
      </c>
      <c r="C2193" s="122" t="s">
        <v>2190</v>
      </c>
      <c r="D2193" s="122" t="s">
        <v>2089</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1999</v>
      </c>
      <c r="B2194" s="122">
        <v>1</v>
      </c>
      <c r="C2194" s="122" t="s">
        <v>2190</v>
      </c>
      <c r="D2194" s="122" t="s">
        <v>2090</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1999</v>
      </c>
      <c r="B2195" s="122">
        <v>1</v>
      </c>
      <c r="C2195" s="122" t="s">
        <v>2190</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1999</v>
      </c>
      <c r="B2196" s="122">
        <v>1</v>
      </c>
      <c r="C2196" s="122" t="s">
        <v>2190</v>
      </c>
      <c r="D2196" s="122" t="s">
        <v>2091</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1999</v>
      </c>
      <c r="B2197" s="122">
        <v>1</v>
      </c>
      <c r="C2197" s="122" t="s">
        <v>2190</v>
      </c>
      <c r="D2197" s="122" t="s">
        <v>2092</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1999</v>
      </c>
      <c r="B2198" s="122">
        <v>1</v>
      </c>
      <c r="C2198" s="122" t="s">
        <v>2190</v>
      </c>
      <c r="D2198" s="122" t="s">
        <v>2093</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1999</v>
      </c>
      <c r="B2199" s="122">
        <v>1</v>
      </c>
      <c r="C2199" s="122" t="s">
        <v>2190</v>
      </c>
      <c r="D2199" s="122" t="s">
        <v>2094</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1999</v>
      </c>
      <c r="B2200" s="122">
        <v>1</v>
      </c>
      <c r="C2200" s="122" t="s">
        <v>2190</v>
      </c>
      <c r="D2200" s="122" t="s">
        <v>2151</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1999</v>
      </c>
      <c r="B2201" s="122">
        <v>1</v>
      </c>
      <c r="C2201" s="122" t="s">
        <v>2190</v>
      </c>
      <c r="D2201" s="122" t="s">
        <v>2095</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1999</v>
      </c>
      <c r="B2202" s="122">
        <v>1</v>
      </c>
      <c r="C2202" s="122" t="s">
        <v>2190</v>
      </c>
      <c r="D2202" s="122" t="s">
        <v>2142</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1999</v>
      </c>
      <c r="B2203" s="122">
        <v>1</v>
      </c>
      <c r="C2203" s="122" t="s">
        <v>2190</v>
      </c>
      <c r="D2203" s="122" t="s">
        <v>2096</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1999</v>
      </c>
      <c r="B2204" s="122">
        <v>1</v>
      </c>
      <c r="C2204" s="122" t="s">
        <v>2190</v>
      </c>
      <c r="D2204" s="122" t="s">
        <v>2097</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1999</v>
      </c>
      <c r="B2205" s="122">
        <v>1</v>
      </c>
      <c r="C2205" s="122" t="s">
        <v>2190</v>
      </c>
      <c r="D2205" s="122" t="s">
        <v>2098</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1999</v>
      </c>
      <c r="B2206" s="122">
        <v>1</v>
      </c>
      <c r="C2206" s="122" t="s">
        <v>2190</v>
      </c>
      <c r="D2206" s="122" t="s">
        <v>2099</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1999</v>
      </c>
      <c r="B2207" s="122">
        <v>1</v>
      </c>
      <c r="C2207" s="122" t="s">
        <v>2190</v>
      </c>
      <c r="D2207" s="122" t="s">
        <v>2100</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1999</v>
      </c>
      <c r="B2208" s="122">
        <v>1</v>
      </c>
      <c r="C2208" s="122" t="s">
        <v>2190</v>
      </c>
      <c r="D2208" s="122" t="s">
        <v>2101</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1999</v>
      </c>
      <c r="B2209" s="122">
        <v>1</v>
      </c>
      <c r="C2209" s="122" t="s">
        <v>2190</v>
      </c>
      <c r="D2209" s="122" t="s">
        <v>2102</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1999</v>
      </c>
      <c r="B2210" s="122">
        <v>1</v>
      </c>
      <c r="C2210" s="122" t="s">
        <v>2190</v>
      </c>
      <c r="D2210" s="122" t="s">
        <v>2103</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1999</v>
      </c>
      <c r="B2211" s="122">
        <v>1</v>
      </c>
      <c r="C2211" s="122" t="s">
        <v>2190</v>
      </c>
      <c r="D2211" s="122" t="s">
        <v>2104</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1999</v>
      </c>
      <c r="B2212" s="122">
        <v>1</v>
      </c>
      <c r="C2212" s="122" t="s">
        <v>2190</v>
      </c>
      <c r="D2212" s="122" t="s">
        <v>2105</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1999</v>
      </c>
      <c r="B2213" s="122">
        <v>1</v>
      </c>
      <c r="C2213" s="122" t="s">
        <v>2190</v>
      </c>
      <c r="D2213" s="122" t="s">
        <v>2106</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1999</v>
      </c>
      <c r="B2214" s="122">
        <v>1</v>
      </c>
      <c r="C2214" s="122" t="s">
        <v>2190</v>
      </c>
      <c r="D2214" s="122" t="s">
        <v>2107</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1999</v>
      </c>
      <c r="B2215" s="122">
        <v>1</v>
      </c>
      <c r="C2215" s="122" t="s">
        <v>2190</v>
      </c>
      <c r="D2215" s="122" t="s">
        <v>2108</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1999</v>
      </c>
      <c r="B2216" s="122">
        <v>1</v>
      </c>
      <c r="C2216" s="122" t="s">
        <v>2190</v>
      </c>
      <c r="D2216" s="122" t="s">
        <v>2109</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1999</v>
      </c>
      <c r="B2217" s="122">
        <v>1</v>
      </c>
      <c r="C2217" s="122" t="s">
        <v>2190</v>
      </c>
      <c r="D2217" s="122" t="s">
        <v>2143</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1999</v>
      </c>
      <c r="B2218" s="122">
        <v>1</v>
      </c>
      <c r="C2218" s="122" t="s">
        <v>2190</v>
      </c>
      <c r="D2218" s="122" t="s">
        <v>2110</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1999</v>
      </c>
      <c r="B2219" s="122">
        <v>1</v>
      </c>
      <c r="C2219" s="122" t="s">
        <v>2190</v>
      </c>
      <c r="D2219" s="122" t="s">
        <v>2111</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1999</v>
      </c>
      <c r="B2220" s="122">
        <v>1</v>
      </c>
      <c r="C2220" s="122" t="s">
        <v>2190</v>
      </c>
      <c r="D2220" s="122" t="s">
        <v>2112</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1999</v>
      </c>
      <c r="B2221" s="122">
        <v>1</v>
      </c>
      <c r="C2221" s="122" t="s">
        <v>2190</v>
      </c>
      <c r="D2221" s="122" t="s">
        <v>2113</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1999</v>
      </c>
      <c r="B2222" s="122">
        <v>1</v>
      </c>
      <c r="C2222" s="122" t="s">
        <v>2190</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1999</v>
      </c>
      <c r="B2223" s="122">
        <v>1</v>
      </c>
      <c r="C2223" s="122" t="s">
        <v>2190</v>
      </c>
      <c r="D2223" s="122" t="s">
        <v>2114</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1999</v>
      </c>
      <c r="B2224" s="122">
        <v>1</v>
      </c>
      <c r="C2224" s="122" t="s">
        <v>2190</v>
      </c>
      <c r="D2224" s="122" t="s">
        <v>2115</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1999</v>
      </c>
      <c r="B2225" s="122">
        <v>1</v>
      </c>
      <c r="C2225" s="122" t="s">
        <v>2190</v>
      </c>
      <c r="D2225" s="122" t="s">
        <v>2116</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1999</v>
      </c>
      <c r="B2226" s="122">
        <v>1</v>
      </c>
      <c r="C2226" s="122" t="s">
        <v>2190</v>
      </c>
      <c r="D2226" s="122" t="s">
        <v>2117</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1999</v>
      </c>
      <c r="B2227" s="122">
        <v>1</v>
      </c>
      <c r="C2227" s="122" t="s">
        <v>2190</v>
      </c>
      <c r="D2227" s="122" t="s">
        <v>2118</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1999</v>
      </c>
      <c r="B2228" s="122">
        <v>1</v>
      </c>
      <c r="C2228" s="122" t="s">
        <v>2190</v>
      </c>
      <c r="D2228" s="122" t="s">
        <v>2119</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1999</v>
      </c>
      <c r="B2229" s="122">
        <v>1</v>
      </c>
      <c r="C2229" s="122" t="s">
        <v>2190</v>
      </c>
      <c r="D2229" s="122" t="s">
        <v>2120</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1999</v>
      </c>
      <c r="B2230" s="122">
        <v>1</v>
      </c>
      <c r="C2230" s="122" t="s">
        <v>2190</v>
      </c>
      <c r="D2230" s="122" t="s">
        <v>2121</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1999</v>
      </c>
      <c r="B2231" s="122">
        <v>1</v>
      </c>
      <c r="C2231" s="122" t="s">
        <v>2190</v>
      </c>
      <c r="D2231" s="122" t="s">
        <v>2122</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1999</v>
      </c>
      <c r="B2232" s="122">
        <v>1</v>
      </c>
      <c r="C2232" s="122" t="s">
        <v>2190</v>
      </c>
      <c r="D2232" s="122" t="s">
        <v>2144</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1999</v>
      </c>
      <c r="B2233" s="122">
        <v>1</v>
      </c>
      <c r="C2233" s="122" t="s">
        <v>2190</v>
      </c>
      <c r="D2233" s="122" t="s">
        <v>2123</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1999</v>
      </c>
      <c r="B2234" s="122">
        <v>1</v>
      </c>
      <c r="C2234" s="122" t="s">
        <v>2190</v>
      </c>
      <c r="D2234" s="122" t="s">
        <v>2124</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1999</v>
      </c>
      <c r="B2235" s="122">
        <v>1</v>
      </c>
      <c r="C2235" s="122" t="s">
        <v>2190</v>
      </c>
      <c r="D2235" s="122" t="s">
        <v>2125</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1999</v>
      </c>
      <c r="B2236" s="122">
        <v>1</v>
      </c>
      <c r="C2236" s="122" t="s">
        <v>2190</v>
      </c>
      <c r="D2236" s="122" t="s">
        <v>2126</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1999</v>
      </c>
      <c r="B2237" s="122">
        <v>1</v>
      </c>
      <c r="C2237" s="122" t="s">
        <v>2190</v>
      </c>
      <c r="D2237" s="122" t="s">
        <v>2127</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1999</v>
      </c>
      <c r="B2238" s="122">
        <v>1</v>
      </c>
      <c r="C2238" s="122" t="s">
        <v>2190</v>
      </c>
      <c r="D2238" s="122" t="s">
        <v>2145</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1999</v>
      </c>
      <c r="B2239" s="122">
        <v>1</v>
      </c>
      <c r="C2239" s="122" t="s">
        <v>2190</v>
      </c>
      <c r="D2239" s="122" t="s">
        <v>2128</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1999</v>
      </c>
      <c r="B2240" s="122">
        <v>1</v>
      </c>
      <c r="C2240" s="122" t="s">
        <v>2190</v>
      </c>
      <c r="D2240" s="122" t="s">
        <v>2129</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1999</v>
      </c>
      <c r="B2241" s="122">
        <v>1</v>
      </c>
      <c r="C2241" s="122" t="s">
        <v>2190</v>
      </c>
      <c r="D2241" s="122" t="s">
        <v>2146</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1999</v>
      </c>
      <c r="B2242" s="122">
        <v>1</v>
      </c>
      <c r="C2242" s="122" t="s">
        <v>2190</v>
      </c>
      <c r="D2242" s="122" t="s">
        <v>2130</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1999</v>
      </c>
      <c r="B2243" s="122">
        <v>1</v>
      </c>
      <c r="C2243" s="122" t="s">
        <v>2190</v>
      </c>
      <c r="D2243" s="122" t="s">
        <v>2131</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1999</v>
      </c>
      <c r="B2244" s="122">
        <v>1</v>
      </c>
      <c r="C2244" s="122" t="s">
        <v>2190</v>
      </c>
      <c r="D2244" s="122" t="s">
        <v>2132</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1999</v>
      </c>
      <c r="B2245" s="122">
        <v>1</v>
      </c>
      <c r="C2245" s="122" t="s">
        <v>2190</v>
      </c>
      <c r="D2245" s="122" t="s">
        <v>2133</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1999</v>
      </c>
      <c r="B2246" s="122">
        <v>1</v>
      </c>
      <c r="C2246" s="122" t="s">
        <v>2190</v>
      </c>
      <c r="D2246" s="122" t="s">
        <v>2134</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2010</v>
      </c>
      <c r="B2247" s="122">
        <v>1</v>
      </c>
      <c r="C2247" s="122" t="s">
        <v>2191</v>
      </c>
      <c r="D2247" s="122" t="s">
        <v>2086</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2010</v>
      </c>
      <c r="B2248" s="122">
        <v>1</v>
      </c>
      <c r="C2248" s="122" t="s">
        <v>2191</v>
      </c>
      <c r="D2248" s="122" t="s">
        <v>2087</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2010</v>
      </c>
      <c r="B2249" s="122">
        <v>1</v>
      </c>
      <c r="C2249" s="122" t="s">
        <v>2191</v>
      </c>
      <c r="D2249" s="122" t="s">
        <v>2088</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2010</v>
      </c>
      <c r="B2250" s="122">
        <v>1</v>
      </c>
      <c r="C2250" s="122" t="s">
        <v>2191</v>
      </c>
      <c r="D2250" s="122" t="s">
        <v>2141</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2010</v>
      </c>
      <c r="B2251" s="122">
        <v>1</v>
      </c>
      <c r="C2251" s="122" t="s">
        <v>2191</v>
      </c>
      <c r="D2251" s="122" t="s">
        <v>2089</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2010</v>
      </c>
      <c r="B2252" s="122">
        <v>1</v>
      </c>
      <c r="C2252" s="122" t="s">
        <v>2191</v>
      </c>
      <c r="D2252" s="122" t="s">
        <v>2090</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2010</v>
      </c>
      <c r="B2253" s="122">
        <v>1</v>
      </c>
      <c r="C2253" s="122" t="s">
        <v>2191</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2010</v>
      </c>
      <c r="B2254" s="122">
        <v>1</v>
      </c>
      <c r="C2254" s="122" t="s">
        <v>2191</v>
      </c>
      <c r="D2254" s="122" t="s">
        <v>2091</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2010</v>
      </c>
      <c r="B2255" s="122">
        <v>1</v>
      </c>
      <c r="C2255" s="122" t="s">
        <v>2191</v>
      </c>
      <c r="D2255" s="122" t="s">
        <v>2092</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2010</v>
      </c>
      <c r="B2256" s="122">
        <v>1</v>
      </c>
      <c r="C2256" s="122" t="s">
        <v>2191</v>
      </c>
      <c r="D2256" s="122" t="s">
        <v>2093</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2010</v>
      </c>
      <c r="B2257" s="122">
        <v>1</v>
      </c>
      <c r="C2257" s="122" t="s">
        <v>2191</v>
      </c>
      <c r="D2257" s="122" t="s">
        <v>2094</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2010</v>
      </c>
      <c r="B2258" s="122">
        <v>1</v>
      </c>
      <c r="C2258" s="122" t="s">
        <v>2191</v>
      </c>
      <c r="D2258" s="122" t="s">
        <v>2095</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2010</v>
      </c>
      <c r="B2259" s="122">
        <v>1</v>
      </c>
      <c r="C2259" s="122" t="s">
        <v>2191</v>
      </c>
      <c r="D2259" s="122" t="s">
        <v>2142</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2010</v>
      </c>
      <c r="B2260" s="122">
        <v>1</v>
      </c>
      <c r="C2260" s="122" t="s">
        <v>2191</v>
      </c>
      <c r="D2260" s="122" t="s">
        <v>2096</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2010</v>
      </c>
      <c r="B2261" s="122">
        <v>1</v>
      </c>
      <c r="C2261" s="122" t="s">
        <v>2191</v>
      </c>
      <c r="D2261" s="122" t="s">
        <v>2097</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2010</v>
      </c>
      <c r="B2262" s="122">
        <v>1</v>
      </c>
      <c r="C2262" s="122" t="s">
        <v>2191</v>
      </c>
      <c r="D2262" s="122" t="s">
        <v>2098</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2010</v>
      </c>
      <c r="B2263" s="122">
        <v>1</v>
      </c>
      <c r="C2263" s="122" t="s">
        <v>2191</v>
      </c>
      <c r="D2263" s="122" t="s">
        <v>2099</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2010</v>
      </c>
      <c r="B2264" s="122">
        <v>1</v>
      </c>
      <c r="C2264" s="122" t="s">
        <v>2191</v>
      </c>
      <c r="D2264" s="122" t="s">
        <v>2100</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2010</v>
      </c>
      <c r="B2265" s="122">
        <v>1</v>
      </c>
      <c r="C2265" s="122" t="s">
        <v>2191</v>
      </c>
      <c r="D2265" s="122" t="s">
        <v>2101</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2010</v>
      </c>
      <c r="B2266" s="122">
        <v>1</v>
      </c>
      <c r="C2266" s="122" t="s">
        <v>2191</v>
      </c>
      <c r="D2266" s="122" t="s">
        <v>2102</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2010</v>
      </c>
      <c r="B2267" s="122">
        <v>1</v>
      </c>
      <c r="C2267" s="122" t="s">
        <v>2191</v>
      </c>
      <c r="D2267" s="122" t="s">
        <v>2103</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2010</v>
      </c>
      <c r="B2268" s="122">
        <v>1</v>
      </c>
      <c r="C2268" s="122" t="s">
        <v>2191</v>
      </c>
      <c r="D2268" s="122" t="s">
        <v>2104</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2010</v>
      </c>
      <c r="B2269" s="122">
        <v>1</v>
      </c>
      <c r="C2269" s="122" t="s">
        <v>2191</v>
      </c>
      <c r="D2269" s="122" t="s">
        <v>2105</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2010</v>
      </c>
      <c r="B2270" s="122">
        <v>1</v>
      </c>
      <c r="C2270" s="122" t="s">
        <v>2191</v>
      </c>
      <c r="D2270" s="122" t="s">
        <v>2106</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2010</v>
      </c>
      <c r="B2271" s="122">
        <v>1</v>
      </c>
      <c r="C2271" s="122" t="s">
        <v>2191</v>
      </c>
      <c r="D2271" s="122" t="s">
        <v>2107</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2010</v>
      </c>
      <c r="B2272" s="122">
        <v>1</v>
      </c>
      <c r="C2272" s="122" t="s">
        <v>2191</v>
      </c>
      <c r="D2272" s="122" t="s">
        <v>2108</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2010</v>
      </c>
      <c r="B2273" s="122">
        <v>1</v>
      </c>
      <c r="C2273" s="122" t="s">
        <v>2191</v>
      </c>
      <c r="D2273" s="122" t="s">
        <v>2109</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2010</v>
      </c>
      <c r="B2274" s="122">
        <v>1</v>
      </c>
      <c r="C2274" s="122" t="s">
        <v>2191</v>
      </c>
      <c r="D2274" s="122" t="s">
        <v>2143</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2010</v>
      </c>
      <c r="B2275" s="122">
        <v>1</v>
      </c>
      <c r="C2275" s="122" t="s">
        <v>2191</v>
      </c>
      <c r="D2275" s="122" t="s">
        <v>2110</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2010</v>
      </c>
      <c r="B2276" s="122">
        <v>1</v>
      </c>
      <c r="C2276" s="122" t="s">
        <v>2191</v>
      </c>
      <c r="D2276" s="122" t="s">
        <v>2111</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2010</v>
      </c>
      <c r="B2277" s="122">
        <v>1</v>
      </c>
      <c r="C2277" s="122" t="s">
        <v>2191</v>
      </c>
      <c r="D2277" s="122" t="s">
        <v>2112</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2010</v>
      </c>
      <c r="B2278" s="122">
        <v>1</v>
      </c>
      <c r="C2278" s="122" t="s">
        <v>2191</v>
      </c>
      <c r="D2278" s="122" t="s">
        <v>2113</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2010</v>
      </c>
      <c r="B2279" s="122">
        <v>1</v>
      </c>
      <c r="C2279" s="122" t="s">
        <v>2191</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2010</v>
      </c>
      <c r="B2280" s="122">
        <v>1</v>
      </c>
      <c r="C2280" s="122" t="s">
        <v>2191</v>
      </c>
      <c r="D2280" s="122" t="s">
        <v>2114</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2010</v>
      </c>
      <c r="B2281" s="122">
        <v>1</v>
      </c>
      <c r="C2281" s="122" t="s">
        <v>2191</v>
      </c>
      <c r="D2281" s="122" t="s">
        <v>2115</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2010</v>
      </c>
      <c r="B2282" s="122">
        <v>1</v>
      </c>
      <c r="C2282" s="122" t="s">
        <v>2191</v>
      </c>
      <c r="D2282" s="122" t="s">
        <v>2116</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2010</v>
      </c>
      <c r="B2283" s="122">
        <v>1</v>
      </c>
      <c r="C2283" s="122" t="s">
        <v>2191</v>
      </c>
      <c r="D2283" s="122" t="s">
        <v>2117</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2010</v>
      </c>
      <c r="B2284" s="122">
        <v>1</v>
      </c>
      <c r="C2284" s="122" t="s">
        <v>2191</v>
      </c>
      <c r="D2284" s="122" t="s">
        <v>2118</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2010</v>
      </c>
      <c r="B2285" s="122">
        <v>1</v>
      </c>
      <c r="C2285" s="122" t="s">
        <v>2191</v>
      </c>
      <c r="D2285" s="122" t="s">
        <v>2119</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2010</v>
      </c>
      <c r="B2286" s="122">
        <v>1</v>
      </c>
      <c r="C2286" s="122" t="s">
        <v>2191</v>
      </c>
      <c r="D2286" s="122" t="s">
        <v>2120</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2010</v>
      </c>
      <c r="B2287" s="122">
        <v>1</v>
      </c>
      <c r="C2287" s="122" t="s">
        <v>2191</v>
      </c>
      <c r="D2287" s="122" t="s">
        <v>2121</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2010</v>
      </c>
      <c r="B2288" s="122">
        <v>1</v>
      </c>
      <c r="C2288" s="122" t="s">
        <v>2191</v>
      </c>
      <c r="D2288" s="122" t="s">
        <v>2122</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2010</v>
      </c>
      <c r="B2289" s="122">
        <v>1</v>
      </c>
      <c r="C2289" s="122" t="s">
        <v>2191</v>
      </c>
      <c r="D2289" s="122" t="s">
        <v>2144</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2010</v>
      </c>
      <c r="B2290" s="122">
        <v>1</v>
      </c>
      <c r="C2290" s="122" t="s">
        <v>2191</v>
      </c>
      <c r="D2290" s="122" t="s">
        <v>2123</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2010</v>
      </c>
      <c r="B2291" s="122">
        <v>1</v>
      </c>
      <c r="C2291" s="122" t="s">
        <v>2191</v>
      </c>
      <c r="D2291" s="122" t="s">
        <v>2124</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2010</v>
      </c>
      <c r="B2292" s="122">
        <v>1</v>
      </c>
      <c r="C2292" s="122" t="s">
        <v>2191</v>
      </c>
      <c r="D2292" s="122" t="s">
        <v>2125</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2010</v>
      </c>
      <c r="B2293" s="122">
        <v>1</v>
      </c>
      <c r="C2293" s="122" t="s">
        <v>2191</v>
      </c>
      <c r="D2293" s="122" t="s">
        <v>2126</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2010</v>
      </c>
      <c r="B2294" s="122">
        <v>1</v>
      </c>
      <c r="C2294" s="122" t="s">
        <v>2191</v>
      </c>
      <c r="D2294" s="122" t="s">
        <v>2127</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2010</v>
      </c>
      <c r="B2295" s="122">
        <v>1</v>
      </c>
      <c r="C2295" s="122" t="s">
        <v>2191</v>
      </c>
      <c r="D2295" s="122" t="s">
        <v>2145</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2010</v>
      </c>
      <c r="B2296" s="122">
        <v>1</v>
      </c>
      <c r="C2296" s="122" t="s">
        <v>2191</v>
      </c>
      <c r="D2296" s="122" t="s">
        <v>2128</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2010</v>
      </c>
      <c r="B2297" s="122">
        <v>1</v>
      </c>
      <c r="C2297" s="122" t="s">
        <v>2191</v>
      </c>
      <c r="D2297" s="122" t="s">
        <v>2129</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2010</v>
      </c>
      <c r="B2298" s="122">
        <v>1</v>
      </c>
      <c r="C2298" s="122" t="s">
        <v>2191</v>
      </c>
      <c r="D2298" s="122" t="s">
        <v>2146</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2010</v>
      </c>
      <c r="B2299" s="122">
        <v>1</v>
      </c>
      <c r="C2299" s="122" t="s">
        <v>2191</v>
      </c>
      <c r="D2299" s="122" t="s">
        <v>2130</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2010</v>
      </c>
      <c r="B2300" s="122">
        <v>1</v>
      </c>
      <c r="C2300" s="122" t="s">
        <v>2191</v>
      </c>
      <c r="D2300" s="122" t="s">
        <v>2131</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2010</v>
      </c>
      <c r="B2301" s="122">
        <v>1</v>
      </c>
      <c r="C2301" s="122" t="s">
        <v>2191</v>
      </c>
      <c r="D2301" s="122" t="s">
        <v>2132</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2010</v>
      </c>
      <c r="B2302" s="122">
        <v>1</v>
      </c>
      <c r="C2302" s="122" t="s">
        <v>2191</v>
      </c>
      <c r="D2302" s="122" t="s">
        <v>2133</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2010</v>
      </c>
      <c r="B2303" s="122">
        <v>1</v>
      </c>
      <c r="C2303" s="122" t="s">
        <v>2191</v>
      </c>
      <c r="D2303" s="122" t="s">
        <v>2134</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2007</v>
      </c>
      <c r="B2304" s="122">
        <v>1</v>
      </c>
      <c r="C2304" s="122" t="s">
        <v>2192</v>
      </c>
      <c r="D2304" s="122" t="s">
        <v>2086</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2007</v>
      </c>
      <c r="B2305" s="122">
        <v>1</v>
      </c>
      <c r="C2305" s="122" t="s">
        <v>2192</v>
      </c>
      <c r="D2305" s="122" t="s">
        <v>2087</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2007</v>
      </c>
      <c r="B2306" s="122">
        <v>1</v>
      </c>
      <c r="C2306" s="122" t="s">
        <v>2192</v>
      </c>
      <c r="D2306" s="122" t="s">
        <v>2088</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2007</v>
      </c>
      <c r="B2307" s="122">
        <v>1</v>
      </c>
      <c r="C2307" s="122" t="s">
        <v>2192</v>
      </c>
      <c r="D2307" s="122" t="s">
        <v>2141</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2007</v>
      </c>
      <c r="B2308" s="122">
        <v>1</v>
      </c>
      <c r="C2308" s="122" t="s">
        <v>2192</v>
      </c>
      <c r="D2308" s="122" t="s">
        <v>2089</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2007</v>
      </c>
      <c r="B2309" s="122">
        <v>1</v>
      </c>
      <c r="C2309" s="122" t="s">
        <v>2192</v>
      </c>
      <c r="D2309" s="122" t="s">
        <v>2090</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2007</v>
      </c>
      <c r="B2310" s="122">
        <v>1</v>
      </c>
      <c r="C2310" s="122" t="s">
        <v>2192</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2007</v>
      </c>
      <c r="B2311" s="122">
        <v>1</v>
      </c>
      <c r="C2311" s="122" t="s">
        <v>2192</v>
      </c>
      <c r="D2311" s="122" t="s">
        <v>2091</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2007</v>
      </c>
      <c r="B2312" s="122">
        <v>1</v>
      </c>
      <c r="C2312" s="122" t="s">
        <v>2192</v>
      </c>
      <c r="D2312" s="122" t="s">
        <v>2092</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2007</v>
      </c>
      <c r="B2313" s="122">
        <v>1</v>
      </c>
      <c r="C2313" s="122" t="s">
        <v>2192</v>
      </c>
      <c r="D2313" s="122" t="s">
        <v>2093</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2007</v>
      </c>
      <c r="B2314" s="122">
        <v>1</v>
      </c>
      <c r="C2314" s="122" t="s">
        <v>2192</v>
      </c>
      <c r="D2314" s="122" t="s">
        <v>2094</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2007</v>
      </c>
      <c r="B2315" s="122">
        <v>1</v>
      </c>
      <c r="C2315" s="122" t="s">
        <v>2192</v>
      </c>
      <c r="D2315" s="122" t="s">
        <v>2095</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2007</v>
      </c>
      <c r="B2316" s="122">
        <v>1</v>
      </c>
      <c r="C2316" s="122" t="s">
        <v>2192</v>
      </c>
      <c r="D2316" s="122" t="s">
        <v>2142</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2007</v>
      </c>
      <c r="B2317" s="122">
        <v>1</v>
      </c>
      <c r="C2317" s="122" t="s">
        <v>2192</v>
      </c>
      <c r="D2317" s="122" t="s">
        <v>2096</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2007</v>
      </c>
      <c r="B2318" s="122">
        <v>1</v>
      </c>
      <c r="C2318" s="122" t="s">
        <v>2192</v>
      </c>
      <c r="D2318" s="122" t="s">
        <v>2097</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2007</v>
      </c>
      <c r="B2319" s="122">
        <v>1</v>
      </c>
      <c r="C2319" s="122" t="s">
        <v>2192</v>
      </c>
      <c r="D2319" s="122" t="s">
        <v>2098</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2007</v>
      </c>
      <c r="B2320" s="122">
        <v>1</v>
      </c>
      <c r="C2320" s="122" t="s">
        <v>2192</v>
      </c>
      <c r="D2320" s="122" t="s">
        <v>2099</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2007</v>
      </c>
      <c r="B2321" s="122">
        <v>1</v>
      </c>
      <c r="C2321" s="122" t="s">
        <v>2192</v>
      </c>
      <c r="D2321" s="122" t="s">
        <v>2100</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2007</v>
      </c>
      <c r="B2322" s="122">
        <v>1</v>
      </c>
      <c r="C2322" s="122" t="s">
        <v>2192</v>
      </c>
      <c r="D2322" s="122" t="s">
        <v>2101</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2007</v>
      </c>
      <c r="B2323" s="122">
        <v>1</v>
      </c>
      <c r="C2323" s="122" t="s">
        <v>2192</v>
      </c>
      <c r="D2323" s="122" t="s">
        <v>2102</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2007</v>
      </c>
      <c r="B2324" s="122">
        <v>1</v>
      </c>
      <c r="C2324" s="122" t="s">
        <v>2192</v>
      </c>
      <c r="D2324" s="122" t="s">
        <v>2103</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2007</v>
      </c>
      <c r="B2325" s="122">
        <v>1</v>
      </c>
      <c r="C2325" s="122" t="s">
        <v>2192</v>
      </c>
      <c r="D2325" s="122" t="s">
        <v>2104</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2007</v>
      </c>
      <c r="B2326" s="122">
        <v>1</v>
      </c>
      <c r="C2326" s="122" t="s">
        <v>2192</v>
      </c>
      <c r="D2326" s="122" t="s">
        <v>2105</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2007</v>
      </c>
      <c r="B2327" s="122">
        <v>1</v>
      </c>
      <c r="C2327" s="122" t="s">
        <v>2192</v>
      </c>
      <c r="D2327" s="122" t="s">
        <v>2106</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2007</v>
      </c>
      <c r="B2328" s="122">
        <v>1</v>
      </c>
      <c r="C2328" s="122" t="s">
        <v>2192</v>
      </c>
      <c r="D2328" s="122" t="s">
        <v>2107</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2007</v>
      </c>
      <c r="B2329" s="122">
        <v>1</v>
      </c>
      <c r="C2329" s="122" t="s">
        <v>2192</v>
      </c>
      <c r="D2329" s="122" t="s">
        <v>2108</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2007</v>
      </c>
      <c r="B2330" s="122">
        <v>1</v>
      </c>
      <c r="C2330" s="122" t="s">
        <v>2192</v>
      </c>
      <c r="D2330" s="122" t="s">
        <v>2109</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2007</v>
      </c>
      <c r="B2331" s="122">
        <v>1</v>
      </c>
      <c r="C2331" s="122" t="s">
        <v>2192</v>
      </c>
      <c r="D2331" s="122" t="s">
        <v>2143</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2007</v>
      </c>
      <c r="B2332" s="122">
        <v>1</v>
      </c>
      <c r="C2332" s="122" t="s">
        <v>2192</v>
      </c>
      <c r="D2332" s="122" t="s">
        <v>2110</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2007</v>
      </c>
      <c r="B2333" s="122">
        <v>1</v>
      </c>
      <c r="C2333" s="122" t="s">
        <v>2192</v>
      </c>
      <c r="D2333" s="122" t="s">
        <v>2111</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2007</v>
      </c>
      <c r="B2334" s="122">
        <v>1</v>
      </c>
      <c r="C2334" s="122" t="s">
        <v>2192</v>
      </c>
      <c r="D2334" s="122" t="s">
        <v>2112</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2007</v>
      </c>
      <c r="B2335" s="122">
        <v>1</v>
      </c>
      <c r="C2335" s="122" t="s">
        <v>2192</v>
      </c>
      <c r="D2335" s="122" t="s">
        <v>2113</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2007</v>
      </c>
      <c r="B2336" s="122">
        <v>1</v>
      </c>
      <c r="C2336" s="122" t="s">
        <v>2192</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2007</v>
      </c>
      <c r="B2337" s="122">
        <v>1</v>
      </c>
      <c r="C2337" s="122" t="s">
        <v>2192</v>
      </c>
      <c r="D2337" s="122" t="s">
        <v>2114</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2007</v>
      </c>
      <c r="B2338" s="122">
        <v>1</v>
      </c>
      <c r="C2338" s="122" t="s">
        <v>2192</v>
      </c>
      <c r="D2338" s="122" t="s">
        <v>2115</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2007</v>
      </c>
      <c r="B2339" s="122">
        <v>1</v>
      </c>
      <c r="C2339" s="122" t="s">
        <v>2192</v>
      </c>
      <c r="D2339" s="122" t="s">
        <v>2116</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2007</v>
      </c>
      <c r="B2340" s="122">
        <v>1</v>
      </c>
      <c r="C2340" s="122" t="s">
        <v>2192</v>
      </c>
      <c r="D2340" s="122" t="s">
        <v>2117</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2007</v>
      </c>
      <c r="B2341" s="122">
        <v>1</v>
      </c>
      <c r="C2341" s="122" t="s">
        <v>2192</v>
      </c>
      <c r="D2341" s="122" t="s">
        <v>2118</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2007</v>
      </c>
      <c r="B2342" s="122">
        <v>1</v>
      </c>
      <c r="C2342" s="122" t="s">
        <v>2192</v>
      </c>
      <c r="D2342" s="122" t="s">
        <v>2119</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2007</v>
      </c>
      <c r="B2343" s="122">
        <v>1</v>
      </c>
      <c r="C2343" s="122" t="s">
        <v>2192</v>
      </c>
      <c r="D2343" s="122" t="s">
        <v>2120</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2007</v>
      </c>
      <c r="B2344" s="122">
        <v>1</v>
      </c>
      <c r="C2344" s="122" t="s">
        <v>2192</v>
      </c>
      <c r="D2344" s="122" t="s">
        <v>2121</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2007</v>
      </c>
      <c r="B2345" s="122">
        <v>1</v>
      </c>
      <c r="C2345" s="122" t="s">
        <v>2192</v>
      </c>
      <c r="D2345" s="122" t="s">
        <v>2122</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2007</v>
      </c>
      <c r="B2346" s="122">
        <v>1</v>
      </c>
      <c r="C2346" s="122" t="s">
        <v>2192</v>
      </c>
      <c r="D2346" s="122" t="s">
        <v>2144</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2007</v>
      </c>
      <c r="B2347" s="122">
        <v>1</v>
      </c>
      <c r="C2347" s="122" t="s">
        <v>2192</v>
      </c>
      <c r="D2347" s="122" t="s">
        <v>2123</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2007</v>
      </c>
      <c r="B2348" s="122">
        <v>1</v>
      </c>
      <c r="C2348" s="122" t="s">
        <v>2192</v>
      </c>
      <c r="D2348" s="122" t="s">
        <v>2124</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2007</v>
      </c>
      <c r="B2349" s="122">
        <v>1</v>
      </c>
      <c r="C2349" s="122" t="s">
        <v>2192</v>
      </c>
      <c r="D2349" s="122" t="s">
        <v>2125</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2007</v>
      </c>
      <c r="B2350" s="122">
        <v>1</v>
      </c>
      <c r="C2350" s="122" t="s">
        <v>2192</v>
      </c>
      <c r="D2350" s="122" t="s">
        <v>2126</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2007</v>
      </c>
      <c r="B2351" s="122">
        <v>1</v>
      </c>
      <c r="C2351" s="122" t="s">
        <v>2192</v>
      </c>
      <c r="D2351" s="122" t="s">
        <v>2127</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2007</v>
      </c>
      <c r="B2352" s="122">
        <v>1</v>
      </c>
      <c r="C2352" s="122" t="s">
        <v>2192</v>
      </c>
      <c r="D2352" s="122" t="s">
        <v>2145</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2007</v>
      </c>
      <c r="B2353" s="122">
        <v>1</v>
      </c>
      <c r="C2353" s="122" t="s">
        <v>2192</v>
      </c>
      <c r="D2353" s="122" t="s">
        <v>2128</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2007</v>
      </c>
      <c r="B2354" s="122">
        <v>1</v>
      </c>
      <c r="C2354" s="122" t="s">
        <v>2192</v>
      </c>
      <c r="D2354" s="122" t="s">
        <v>2129</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2007</v>
      </c>
      <c r="B2355" s="122">
        <v>1</v>
      </c>
      <c r="C2355" s="122" t="s">
        <v>2192</v>
      </c>
      <c r="D2355" s="122" t="s">
        <v>2146</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2007</v>
      </c>
      <c r="B2356" s="122">
        <v>1</v>
      </c>
      <c r="C2356" s="122" t="s">
        <v>2192</v>
      </c>
      <c r="D2356" s="122" t="s">
        <v>2130</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2007</v>
      </c>
      <c r="B2357" s="122">
        <v>1</v>
      </c>
      <c r="C2357" s="122" t="s">
        <v>2192</v>
      </c>
      <c r="D2357" s="122" t="s">
        <v>2131</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2007</v>
      </c>
      <c r="B2358" s="122">
        <v>1</v>
      </c>
      <c r="C2358" s="122" t="s">
        <v>2192</v>
      </c>
      <c r="D2358" s="122" t="s">
        <v>2132</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2007</v>
      </c>
      <c r="B2359" s="122">
        <v>1</v>
      </c>
      <c r="C2359" s="122" t="s">
        <v>2192</v>
      </c>
      <c r="D2359" s="122" t="s">
        <v>2133</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2007</v>
      </c>
      <c r="B2360" s="122">
        <v>1</v>
      </c>
      <c r="C2360" s="122" t="s">
        <v>2192</v>
      </c>
      <c r="D2360" s="122" t="s">
        <v>2134</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1994</v>
      </c>
      <c r="B2361" s="122">
        <v>1</v>
      </c>
      <c r="C2361" s="122" t="s">
        <v>2193</v>
      </c>
      <c r="D2361" s="122" t="s">
        <v>2086</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1994</v>
      </c>
      <c r="B2362" s="122">
        <v>1</v>
      </c>
      <c r="C2362" s="122" t="s">
        <v>2193</v>
      </c>
      <c r="D2362" s="122" t="s">
        <v>2087</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1994</v>
      </c>
      <c r="B2363" s="122">
        <v>1</v>
      </c>
      <c r="C2363" s="122" t="s">
        <v>2193</v>
      </c>
      <c r="D2363" s="122" t="s">
        <v>2088</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1994</v>
      </c>
      <c r="B2364" s="122">
        <v>1</v>
      </c>
      <c r="C2364" s="122" t="s">
        <v>2193</v>
      </c>
      <c r="D2364" s="122" t="s">
        <v>2141</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1994</v>
      </c>
      <c r="B2365" s="122">
        <v>1</v>
      </c>
      <c r="C2365" s="122" t="s">
        <v>2193</v>
      </c>
      <c r="D2365" s="122" t="s">
        <v>2089</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1994</v>
      </c>
      <c r="B2366" s="122">
        <v>1</v>
      </c>
      <c r="C2366" s="122" t="s">
        <v>2193</v>
      </c>
      <c r="D2366" s="122" t="s">
        <v>2090</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1994</v>
      </c>
      <c r="B2367" s="122">
        <v>1</v>
      </c>
      <c r="C2367" s="122" t="s">
        <v>2193</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1994</v>
      </c>
      <c r="B2368" s="122">
        <v>1</v>
      </c>
      <c r="C2368" s="122" t="s">
        <v>2193</v>
      </c>
      <c r="D2368" s="122" t="s">
        <v>2091</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1994</v>
      </c>
      <c r="B2369" s="122">
        <v>1</v>
      </c>
      <c r="C2369" s="122" t="s">
        <v>2193</v>
      </c>
      <c r="D2369" s="122" t="s">
        <v>2092</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1994</v>
      </c>
      <c r="B2370" s="122">
        <v>1</v>
      </c>
      <c r="C2370" s="122" t="s">
        <v>2193</v>
      </c>
      <c r="D2370" s="122" t="s">
        <v>2093</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1994</v>
      </c>
      <c r="B2371" s="122">
        <v>1</v>
      </c>
      <c r="C2371" s="122" t="s">
        <v>2193</v>
      </c>
      <c r="D2371" s="122" t="s">
        <v>2094</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1994</v>
      </c>
      <c r="B2372" s="122">
        <v>1</v>
      </c>
      <c r="C2372" s="122" t="s">
        <v>2193</v>
      </c>
      <c r="D2372" s="122" t="s">
        <v>2095</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1994</v>
      </c>
      <c r="B2373" s="122">
        <v>1</v>
      </c>
      <c r="C2373" s="122" t="s">
        <v>2193</v>
      </c>
      <c r="D2373" s="122" t="s">
        <v>2142</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1994</v>
      </c>
      <c r="B2374" s="122">
        <v>1</v>
      </c>
      <c r="C2374" s="122" t="s">
        <v>2193</v>
      </c>
      <c r="D2374" s="122" t="s">
        <v>2096</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1994</v>
      </c>
      <c r="B2375" s="122">
        <v>1</v>
      </c>
      <c r="C2375" s="122" t="s">
        <v>2193</v>
      </c>
      <c r="D2375" s="122" t="s">
        <v>2097</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1994</v>
      </c>
      <c r="B2376" s="122">
        <v>1</v>
      </c>
      <c r="C2376" s="122" t="s">
        <v>2193</v>
      </c>
      <c r="D2376" s="122" t="s">
        <v>2098</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1994</v>
      </c>
      <c r="B2377" s="122">
        <v>1</v>
      </c>
      <c r="C2377" s="122" t="s">
        <v>2193</v>
      </c>
      <c r="D2377" s="122" t="s">
        <v>2099</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1994</v>
      </c>
      <c r="B2378" s="122">
        <v>1</v>
      </c>
      <c r="C2378" s="122" t="s">
        <v>2193</v>
      </c>
      <c r="D2378" s="122" t="s">
        <v>2100</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1994</v>
      </c>
      <c r="B2379" s="122">
        <v>1</v>
      </c>
      <c r="C2379" s="122" t="s">
        <v>2193</v>
      </c>
      <c r="D2379" s="122" t="s">
        <v>2101</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1994</v>
      </c>
      <c r="B2380" s="122">
        <v>1</v>
      </c>
      <c r="C2380" s="122" t="s">
        <v>2193</v>
      </c>
      <c r="D2380" s="122" t="s">
        <v>2102</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1994</v>
      </c>
      <c r="B2381" s="122">
        <v>1</v>
      </c>
      <c r="C2381" s="122" t="s">
        <v>2193</v>
      </c>
      <c r="D2381" s="122" t="s">
        <v>2103</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1994</v>
      </c>
      <c r="B2382" s="122">
        <v>1</v>
      </c>
      <c r="C2382" s="122" t="s">
        <v>2193</v>
      </c>
      <c r="D2382" s="122" t="s">
        <v>2104</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1994</v>
      </c>
      <c r="B2383" s="122">
        <v>1</v>
      </c>
      <c r="C2383" s="122" t="s">
        <v>2193</v>
      </c>
      <c r="D2383" s="122" t="s">
        <v>2105</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1994</v>
      </c>
      <c r="B2384" s="122">
        <v>1</v>
      </c>
      <c r="C2384" s="122" t="s">
        <v>2193</v>
      </c>
      <c r="D2384" s="122" t="s">
        <v>2106</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1994</v>
      </c>
      <c r="B2385" s="122">
        <v>1</v>
      </c>
      <c r="C2385" s="122" t="s">
        <v>2193</v>
      </c>
      <c r="D2385" s="122" t="s">
        <v>2107</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1994</v>
      </c>
      <c r="B2386" s="122">
        <v>1</v>
      </c>
      <c r="C2386" s="122" t="s">
        <v>2193</v>
      </c>
      <c r="D2386" s="122" t="s">
        <v>2108</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1994</v>
      </c>
      <c r="B2387" s="122">
        <v>1</v>
      </c>
      <c r="C2387" s="122" t="s">
        <v>2193</v>
      </c>
      <c r="D2387" s="122" t="s">
        <v>2109</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1994</v>
      </c>
      <c r="B2388" s="122">
        <v>1</v>
      </c>
      <c r="C2388" s="122" t="s">
        <v>2193</v>
      </c>
      <c r="D2388" s="122" t="s">
        <v>2143</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1994</v>
      </c>
      <c r="B2389" s="122">
        <v>1</v>
      </c>
      <c r="C2389" s="122" t="s">
        <v>2193</v>
      </c>
      <c r="D2389" s="122" t="s">
        <v>2110</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1994</v>
      </c>
      <c r="B2390" s="122">
        <v>1</v>
      </c>
      <c r="C2390" s="122" t="s">
        <v>2193</v>
      </c>
      <c r="D2390" s="122" t="s">
        <v>2111</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1994</v>
      </c>
      <c r="B2391" s="122">
        <v>1</v>
      </c>
      <c r="C2391" s="122" t="s">
        <v>2193</v>
      </c>
      <c r="D2391" s="122" t="s">
        <v>2112</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1994</v>
      </c>
      <c r="B2392" s="122">
        <v>1</v>
      </c>
      <c r="C2392" s="122" t="s">
        <v>2193</v>
      </c>
      <c r="D2392" s="122" t="s">
        <v>2113</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1994</v>
      </c>
      <c r="B2393" s="122">
        <v>1</v>
      </c>
      <c r="C2393" s="122" t="s">
        <v>2193</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1994</v>
      </c>
      <c r="B2394" s="122">
        <v>1</v>
      </c>
      <c r="C2394" s="122" t="s">
        <v>2193</v>
      </c>
      <c r="D2394" s="122" t="s">
        <v>2114</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1994</v>
      </c>
      <c r="B2395" s="122">
        <v>1</v>
      </c>
      <c r="C2395" s="122" t="s">
        <v>2193</v>
      </c>
      <c r="D2395" s="122" t="s">
        <v>2115</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1994</v>
      </c>
      <c r="B2396" s="122">
        <v>1</v>
      </c>
      <c r="C2396" s="122" t="s">
        <v>2193</v>
      </c>
      <c r="D2396" s="122" t="s">
        <v>2116</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1994</v>
      </c>
      <c r="B2397" s="122">
        <v>1</v>
      </c>
      <c r="C2397" s="122" t="s">
        <v>2193</v>
      </c>
      <c r="D2397" s="122" t="s">
        <v>2117</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1994</v>
      </c>
      <c r="B2398" s="122">
        <v>1</v>
      </c>
      <c r="C2398" s="122" t="s">
        <v>2193</v>
      </c>
      <c r="D2398" s="122" t="s">
        <v>2118</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1994</v>
      </c>
      <c r="B2399" s="122">
        <v>1</v>
      </c>
      <c r="C2399" s="122" t="s">
        <v>2193</v>
      </c>
      <c r="D2399" s="122" t="s">
        <v>2119</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1994</v>
      </c>
      <c r="B2400" s="122">
        <v>1</v>
      </c>
      <c r="C2400" s="122" t="s">
        <v>2193</v>
      </c>
      <c r="D2400" s="122" t="s">
        <v>2120</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1994</v>
      </c>
      <c r="B2401" s="122">
        <v>1</v>
      </c>
      <c r="C2401" s="122" t="s">
        <v>2193</v>
      </c>
      <c r="D2401" s="122" t="s">
        <v>2121</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1994</v>
      </c>
      <c r="B2402" s="122">
        <v>1</v>
      </c>
      <c r="C2402" s="122" t="s">
        <v>2193</v>
      </c>
      <c r="D2402" s="122" t="s">
        <v>2122</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1994</v>
      </c>
      <c r="B2403" s="122">
        <v>1</v>
      </c>
      <c r="C2403" s="122" t="s">
        <v>2193</v>
      </c>
      <c r="D2403" s="122" t="s">
        <v>2144</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1994</v>
      </c>
      <c r="B2404" s="122">
        <v>1</v>
      </c>
      <c r="C2404" s="122" t="s">
        <v>2193</v>
      </c>
      <c r="D2404" s="122" t="s">
        <v>2123</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1994</v>
      </c>
      <c r="B2405" s="122">
        <v>1</v>
      </c>
      <c r="C2405" s="122" t="s">
        <v>2193</v>
      </c>
      <c r="D2405" s="122" t="s">
        <v>2124</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1994</v>
      </c>
      <c r="B2406" s="122">
        <v>1</v>
      </c>
      <c r="C2406" s="122" t="s">
        <v>2193</v>
      </c>
      <c r="D2406" s="122" t="s">
        <v>2125</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1994</v>
      </c>
      <c r="B2407" s="122">
        <v>1</v>
      </c>
      <c r="C2407" s="122" t="s">
        <v>2193</v>
      </c>
      <c r="D2407" s="122" t="s">
        <v>2126</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1994</v>
      </c>
      <c r="B2408" s="122">
        <v>1</v>
      </c>
      <c r="C2408" s="122" t="s">
        <v>2193</v>
      </c>
      <c r="D2408" s="122" t="s">
        <v>2127</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1994</v>
      </c>
      <c r="B2409" s="122">
        <v>1</v>
      </c>
      <c r="C2409" s="122" t="s">
        <v>2193</v>
      </c>
      <c r="D2409" s="122" t="s">
        <v>2145</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1994</v>
      </c>
      <c r="B2410" s="122">
        <v>1</v>
      </c>
      <c r="C2410" s="122" t="s">
        <v>2193</v>
      </c>
      <c r="D2410" s="122" t="s">
        <v>2128</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1994</v>
      </c>
      <c r="B2411" s="122">
        <v>1</v>
      </c>
      <c r="C2411" s="122" t="s">
        <v>2193</v>
      </c>
      <c r="D2411" s="122" t="s">
        <v>2129</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1994</v>
      </c>
      <c r="B2412" s="122">
        <v>1</v>
      </c>
      <c r="C2412" s="122" t="s">
        <v>2193</v>
      </c>
      <c r="D2412" s="122" t="s">
        <v>2146</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1994</v>
      </c>
      <c r="B2413" s="122">
        <v>1</v>
      </c>
      <c r="C2413" s="122" t="s">
        <v>2193</v>
      </c>
      <c r="D2413" s="122" t="s">
        <v>2130</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1994</v>
      </c>
      <c r="B2414" s="122">
        <v>1</v>
      </c>
      <c r="C2414" s="122" t="s">
        <v>2193</v>
      </c>
      <c r="D2414" s="122" t="s">
        <v>2131</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1994</v>
      </c>
      <c r="B2415" s="122">
        <v>1</v>
      </c>
      <c r="C2415" s="122" t="s">
        <v>2193</v>
      </c>
      <c r="D2415" s="122" t="s">
        <v>2132</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1994</v>
      </c>
      <c r="B2416" s="122">
        <v>1</v>
      </c>
      <c r="C2416" s="122" t="s">
        <v>2193</v>
      </c>
      <c r="D2416" s="122" t="s">
        <v>2133</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1994</v>
      </c>
      <c r="B2417" s="122">
        <v>1</v>
      </c>
      <c r="C2417" s="122" t="s">
        <v>2193</v>
      </c>
      <c r="D2417" s="122" t="s">
        <v>2134</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1994</v>
      </c>
      <c r="B2418" s="122">
        <v>-1</v>
      </c>
      <c r="C2418" s="122" t="s">
        <v>2194</v>
      </c>
      <c r="D2418" s="122" t="s">
        <v>2086</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1994</v>
      </c>
      <c r="B2419" s="122">
        <v>-1</v>
      </c>
      <c r="C2419" s="122" t="s">
        <v>2194</v>
      </c>
      <c r="D2419" s="122" t="s">
        <v>2087</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1994</v>
      </c>
      <c r="B2420" s="122">
        <v>-1</v>
      </c>
      <c r="C2420" s="122" t="s">
        <v>2194</v>
      </c>
      <c r="D2420" s="122" t="s">
        <v>2088</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1994</v>
      </c>
      <c r="B2421" s="122">
        <v>-1</v>
      </c>
      <c r="C2421" s="122" t="s">
        <v>2194</v>
      </c>
      <c r="D2421" s="122" t="s">
        <v>2089</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1994</v>
      </c>
      <c r="B2422" s="122">
        <v>-1</v>
      </c>
      <c r="C2422" s="122" t="s">
        <v>2194</v>
      </c>
      <c r="D2422" s="122" t="s">
        <v>2090</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1994</v>
      </c>
      <c r="B2423" s="122">
        <v>-1</v>
      </c>
      <c r="C2423" s="122" t="s">
        <v>2194</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1994</v>
      </c>
      <c r="B2424" s="122">
        <v>-1</v>
      </c>
      <c r="C2424" s="122" t="s">
        <v>2194</v>
      </c>
      <c r="D2424" s="122" t="s">
        <v>2091</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1994</v>
      </c>
      <c r="B2425" s="122">
        <v>-1</v>
      </c>
      <c r="C2425" s="122" t="s">
        <v>2194</v>
      </c>
      <c r="D2425" s="122" t="s">
        <v>2092</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1994</v>
      </c>
      <c r="B2426" s="122">
        <v>-1</v>
      </c>
      <c r="C2426" s="122" t="s">
        <v>2194</v>
      </c>
      <c r="D2426" s="122" t="s">
        <v>2093</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1994</v>
      </c>
      <c r="B2427" s="122">
        <v>-1</v>
      </c>
      <c r="C2427" s="122" t="s">
        <v>2194</v>
      </c>
      <c r="D2427" s="122" t="s">
        <v>2094</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1994</v>
      </c>
      <c r="B2428" s="122">
        <v>-1</v>
      </c>
      <c r="C2428" s="122" t="s">
        <v>2194</v>
      </c>
      <c r="D2428" s="122" t="s">
        <v>2095</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1994</v>
      </c>
      <c r="B2429" s="122">
        <v>-1</v>
      </c>
      <c r="C2429" s="122" t="s">
        <v>2194</v>
      </c>
      <c r="D2429" s="122" t="s">
        <v>2096</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1994</v>
      </c>
      <c r="B2430" s="122">
        <v>-1</v>
      </c>
      <c r="C2430" s="122" t="s">
        <v>2194</v>
      </c>
      <c r="D2430" s="122" t="s">
        <v>2097</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1994</v>
      </c>
      <c r="B2431" s="122">
        <v>-1</v>
      </c>
      <c r="C2431" s="122" t="s">
        <v>2194</v>
      </c>
      <c r="D2431" s="122" t="s">
        <v>2098</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1994</v>
      </c>
      <c r="B2432" s="122">
        <v>-1</v>
      </c>
      <c r="C2432" s="122" t="s">
        <v>2194</v>
      </c>
      <c r="D2432" s="122" t="s">
        <v>2099</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1994</v>
      </c>
      <c r="B2433" s="122">
        <v>-1</v>
      </c>
      <c r="C2433" s="122" t="s">
        <v>2194</v>
      </c>
      <c r="D2433" s="122" t="s">
        <v>2100</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1994</v>
      </c>
      <c r="B2434" s="122">
        <v>-1</v>
      </c>
      <c r="C2434" s="122" t="s">
        <v>2194</v>
      </c>
      <c r="D2434" s="122" t="s">
        <v>2101</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1994</v>
      </c>
      <c r="B2435" s="122">
        <v>-1</v>
      </c>
      <c r="C2435" s="122" t="s">
        <v>2194</v>
      </c>
      <c r="D2435" s="122" t="s">
        <v>2102</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1994</v>
      </c>
      <c r="B2436" s="122">
        <v>-1</v>
      </c>
      <c r="C2436" s="122" t="s">
        <v>2194</v>
      </c>
      <c r="D2436" s="122" t="s">
        <v>2103</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1994</v>
      </c>
      <c r="B2437" s="122">
        <v>-1</v>
      </c>
      <c r="C2437" s="122" t="s">
        <v>2194</v>
      </c>
      <c r="D2437" s="122" t="s">
        <v>2104</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1994</v>
      </c>
      <c r="B2438" s="122">
        <v>-1</v>
      </c>
      <c r="C2438" s="122" t="s">
        <v>2194</v>
      </c>
      <c r="D2438" s="122" t="s">
        <v>2105</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1994</v>
      </c>
      <c r="B2439" s="122">
        <v>-1</v>
      </c>
      <c r="C2439" s="122" t="s">
        <v>2194</v>
      </c>
      <c r="D2439" s="122" t="s">
        <v>2106</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1994</v>
      </c>
      <c r="B2440" s="122">
        <v>-1</v>
      </c>
      <c r="C2440" s="122" t="s">
        <v>2194</v>
      </c>
      <c r="D2440" s="122" t="s">
        <v>2107</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1994</v>
      </c>
      <c r="B2441" s="122">
        <v>-1</v>
      </c>
      <c r="C2441" s="122" t="s">
        <v>2194</v>
      </c>
      <c r="D2441" s="122" t="s">
        <v>2108</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1994</v>
      </c>
      <c r="B2442" s="122">
        <v>-1</v>
      </c>
      <c r="C2442" s="122" t="s">
        <v>2194</v>
      </c>
      <c r="D2442" s="122" t="s">
        <v>2109</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1994</v>
      </c>
      <c r="B2443" s="122">
        <v>-1</v>
      </c>
      <c r="C2443" s="122" t="s">
        <v>2194</v>
      </c>
      <c r="D2443" s="122" t="s">
        <v>2110</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1994</v>
      </c>
      <c r="B2444" s="122">
        <v>-1</v>
      </c>
      <c r="C2444" s="122" t="s">
        <v>2194</v>
      </c>
      <c r="D2444" s="122" t="s">
        <v>2111</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1994</v>
      </c>
      <c r="B2445" s="122">
        <v>-1</v>
      </c>
      <c r="C2445" s="122" t="s">
        <v>2194</v>
      </c>
      <c r="D2445" s="122" t="s">
        <v>2112</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1994</v>
      </c>
      <c r="B2446" s="122">
        <v>-1</v>
      </c>
      <c r="C2446" s="122" t="s">
        <v>2194</v>
      </c>
      <c r="D2446" s="122" t="s">
        <v>2113</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1994</v>
      </c>
      <c r="B2447" s="122">
        <v>-1</v>
      </c>
      <c r="C2447" s="122" t="s">
        <v>2194</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1994</v>
      </c>
      <c r="B2448" s="122">
        <v>-1</v>
      </c>
      <c r="C2448" s="122" t="s">
        <v>2194</v>
      </c>
      <c r="D2448" s="122" t="s">
        <v>2114</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1994</v>
      </c>
      <c r="B2449" s="122">
        <v>-1</v>
      </c>
      <c r="C2449" s="122" t="s">
        <v>2194</v>
      </c>
      <c r="D2449" s="122" t="s">
        <v>2115</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1994</v>
      </c>
      <c r="B2450" s="122">
        <v>-1</v>
      </c>
      <c r="C2450" s="122" t="s">
        <v>2194</v>
      </c>
      <c r="D2450" s="122" t="s">
        <v>2116</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1994</v>
      </c>
      <c r="B2451" s="122">
        <v>-1</v>
      </c>
      <c r="C2451" s="122" t="s">
        <v>2194</v>
      </c>
      <c r="D2451" s="122" t="s">
        <v>2117</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1994</v>
      </c>
      <c r="B2452" s="122">
        <v>-1</v>
      </c>
      <c r="C2452" s="122" t="s">
        <v>2194</v>
      </c>
      <c r="D2452" s="122" t="s">
        <v>2118</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1994</v>
      </c>
      <c r="B2453" s="122">
        <v>-1</v>
      </c>
      <c r="C2453" s="122" t="s">
        <v>2194</v>
      </c>
      <c r="D2453" s="122" t="s">
        <v>2119</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1994</v>
      </c>
      <c r="B2454" s="122">
        <v>-1</v>
      </c>
      <c r="C2454" s="122" t="s">
        <v>2194</v>
      </c>
      <c r="D2454" s="122" t="s">
        <v>2120</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1994</v>
      </c>
      <c r="B2455" s="122">
        <v>-1</v>
      </c>
      <c r="C2455" s="122" t="s">
        <v>2194</v>
      </c>
      <c r="D2455" s="122" t="s">
        <v>2121</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1994</v>
      </c>
      <c r="B2456" s="122">
        <v>-1</v>
      </c>
      <c r="C2456" s="122" t="s">
        <v>2194</v>
      </c>
      <c r="D2456" s="122" t="s">
        <v>2122</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1994</v>
      </c>
      <c r="B2457" s="122">
        <v>-1</v>
      </c>
      <c r="C2457" s="122" t="s">
        <v>2194</v>
      </c>
      <c r="D2457" s="122" t="s">
        <v>2123</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1994</v>
      </c>
      <c r="B2458" s="122">
        <v>-1</v>
      </c>
      <c r="C2458" s="122" t="s">
        <v>2194</v>
      </c>
      <c r="D2458" s="122" t="s">
        <v>2124</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1994</v>
      </c>
      <c r="B2459" s="122">
        <v>-1</v>
      </c>
      <c r="C2459" s="122" t="s">
        <v>2194</v>
      </c>
      <c r="D2459" s="122" t="s">
        <v>2125</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1994</v>
      </c>
      <c r="B2460" s="122">
        <v>-1</v>
      </c>
      <c r="C2460" s="122" t="s">
        <v>2194</v>
      </c>
      <c r="D2460" s="122" t="s">
        <v>2126</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1994</v>
      </c>
      <c r="B2461" s="122">
        <v>-1</v>
      </c>
      <c r="C2461" s="122" t="s">
        <v>2194</v>
      </c>
      <c r="D2461" s="122" t="s">
        <v>2127</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1994</v>
      </c>
      <c r="B2462" s="122">
        <v>-1</v>
      </c>
      <c r="C2462" s="122" t="s">
        <v>2194</v>
      </c>
      <c r="D2462" s="122" t="s">
        <v>2128</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1994</v>
      </c>
      <c r="B2463" s="122">
        <v>-1</v>
      </c>
      <c r="C2463" s="122" t="s">
        <v>2194</v>
      </c>
      <c r="D2463" s="122" t="s">
        <v>2129</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1994</v>
      </c>
      <c r="B2464" s="122">
        <v>-1</v>
      </c>
      <c r="C2464" s="122" t="s">
        <v>2194</v>
      </c>
      <c r="D2464" s="122" t="s">
        <v>2130</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1994</v>
      </c>
      <c r="B2465" s="122">
        <v>-1</v>
      </c>
      <c r="C2465" s="122" t="s">
        <v>2194</v>
      </c>
      <c r="D2465" s="122" t="s">
        <v>2131</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1994</v>
      </c>
      <c r="B2466" s="122">
        <v>-1</v>
      </c>
      <c r="C2466" s="122" t="s">
        <v>2194</v>
      </c>
      <c r="D2466" s="122" t="s">
        <v>2132</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1994</v>
      </c>
      <c r="B2467" s="122">
        <v>-1</v>
      </c>
      <c r="C2467" s="122" t="s">
        <v>2194</v>
      </c>
      <c r="D2467" s="122" t="s">
        <v>2133</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1994</v>
      </c>
      <c r="B2468" s="122">
        <v>-1</v>
      </c>
      <c r="C2468" s="122" t="s">
        <v>2194</v>
      </c>
      <c r="D2468" s="122" t="s">
        <v>2134</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2000</v>
      </c>
      <c r="B2469" s="122">
        <v>1</v>
      </c>
      <c r="C2469" s="122" t="s">
        <v>2195</v>
      </c>
      <c r="D2469" s="122" t="s">
        <v>2086</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2000</v>
      </c>
      <c r="B2470" s="122">
        <v>1</v>
      </c>
      <c r="C2470" s="122" t="s">
        <v>2195</v>
      </c>
      <c r="D2470" s="122" t="s">
        <v>2087</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2000</v>
      </c>
      <c r="B2471" s="122">
        <v>1</v>
      </c>
      <c r="C2471" s="122" t="s">
        <v>2195</v>
      </c>
      <c r="D2471" s="122" t="s">
        <v>2088</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2000</v>
      </c>
      <c r="B2472" s="122">
        <v>1</v>
      </c>
      <c r="C2472" s="122" t="s">
        <v>2195</v>
      </c>
      <c r="D2472" s="122" t="s">
        <v>2141</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2000</v>
      </c>
      <c r="B2473" s="122">
        <v>1</v>
      </c>
      <c r="C2473" s="122" t="s">
        <v>2195</v>
      </c>
      <c r="D2473" s="122" t="s">
        <v>2089</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2000</v>
      </c>
      <c r="B2474" s="122">
        <v>1</v>
      </c>
      <c r="C2474" s="122" t="s">
        <v>2195</v>
      </c>
      <c r="D2474" s="122" t="s">
        <v>2090</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2000</v>
      </c>
      <c r="B2475" s="122">
        <v>1</v>
      </c>
      <c r="C2475" s="122" t="s">
        <v>2195</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2000</v>
      </c>
      <c r="B2476" s="122">
        <v>1</v>
      </c>
      <c r="C2476" s="122" t="s">
        <v>2195</v>
      </c>
      <c r="D2476" s="122" t="s">
        <v>2091</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2000</v>
      </c>
      <c r="B2477" s="122">
        <v>1</v>
      </c>
      <c r="C2477" s="122" t="s">
        <v>2195</v>
      </c>
      <c r="D2477" s="122" t="s">
        <v>2092</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2000</v>
      </c>
      <c r="B2478" s="122">
        <v>1</v>
      </c>
      <c r="C2478" s="122" t="s">
        <v>2195</v>
      </c>
      <c r="D2478" s="122" t="s">
        <v>2093</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2000</v>
      </c>
      <c r="B2479" s="122">
        <v>1</v>
      </c>
      <c r="C2479" s="122" t="s">
        <v>2195</v>
      </c>
      <c r="D2479" s="122" t="s">
        <v>2094</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2000</v>
      </c>
      <c r="B2480" s="122">
        <v>1</v>
      </c>
      <c r="C2480" s="122" t="s">
        <v>2195</v>
      </c>
      <c r="D2480" s="122" t="s">
        <v>2095</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2000</v>
      </c>
      <c r="B2481" s="122">
        <v>1</v>
      </c>
      <c r="C2481" s="122" t="s">
        <v>2195</v>
      </c>
      <c r="D2481" s="122" t="s">
        <v>2142</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2000</v>
      </c>
      <c r="B2482" s="122">
        <v>1</v>
      </c>
      <c r="C2482" s="122" t="s">
        <v>2195</v>
      </c>
      <c r="D2482" s="122" t="s">
        <v>2096</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2000</v>
      </c>
      <c r="B2483" s="122">
        <v>1</v>
      </c>
      <c r="C2483" s="122" t="s">
        <v>2195</v>
      </c>
      <c r="D2483" s="122" t="s">
        <v>2097</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2000</v>
      </c>
      <c r="B2484" s="122">
        <v>1</v>
      </c>
      <c r="C2484" s="122" t="s">
        <v>2195</v>
      </c>
      <c r="D2484" s="122" t="s">
        <v>2098</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2000</v>
      </c>
      <c r="B2485" s="122">
        <v>1</v>
      </c>
      <c r="C2485" s="122" t="s">
        <v>2195</v>
      </c>
      <c r="D2485" s="122" t="s">
        <v>2099</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2000</v>
      </c>
      <c r="B2486" s="122">
        <v>1</v>
      </c>
      <c r="C2486" s="122" t="s">
        <v>2195</v>
      </c>
      <c r="D2486" s="122" t="s">
        <v>2100</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2000</v>
      </c>
      <c r="B2487" s="122">
        <v>1</v>
      </c>
      <c r="C2487" s="122" t="s">
        <v>2195</v>
      </c>
      <c r="D2487" s="122" t="s">
        <v>2101</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2000</v>
      </c>
      <c r="B2488" s="122">
        <v>1</v>
      </c>
      <c r="C2488" s="122" t="s">
        <v>2195</v>
      </c>
      <c r="D2488" s="122" t="s">
        <v>2102</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2000</v>
      </c>
      <c r="B2489" s="122">
        <v>1</v>
      </c>
      <c r="C2489" s="122" t="s">
        <v>2195</v>
      </c>
      <c r="D2489" s="122" t="s">
        <v>2103</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2000</v>
      </c>
      <c r="B2490" s="122">
        <v>1</v>
      </c>
      <c r="C2490" s="122" t="s">
        <v>2195</v>
      </c>
      <c r="D2490" s="122" t="s">
        <v>2104</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2000</v>
      </c>
      <c r="B2491" s="122">
        <v>1</v>
      </c>
      <c r="C2491" s="122" t="s">
        <v>2195</v>
      </c>
      <c r="D2491" s="122" t="s">
        <v>2105</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2000</v>
      </c>
      <c r="B2492" s="122">
        <v>1</v>
      </c>
      <c r="C2492" s="122" t="s">
        <v>2195</v>
      </c>
      <c r="D2492" s="122" t="s">
        <v>2106</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2000</v>
      </c>
      <c r="B2493" s="122">
        <v>1</v>
      </c>
      <c r="C2493" s="122" t="s">
        <v>2195</v>
      </c>
      <c r="D2493" s="122" t="s">
        <v>2107</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2000</v>
      </c>
      <c r="B2494" s="122">
        <v>1</v>
      </c>
      <c r="C2494" s="122" t="s">
        <v>2195</v>
      </c>
      <c r="D2494" s="122" t="s">
        <v>2108</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2000</v>
      </c>
      <c r="B2495" s="122">
        <v>1</v>
      </c>
      <c r="C2495" s="122" t="s">
        <v>2195</v>
      </c>
      <c r="D2495" s="122" t="s">
        <v>2109</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2000</v>
      </c>
      <c r="B2496" s="122">
        <v>1</v>
      </c>
      <c r="C2496" s="122" t="s">
        <v>2195</v>
      </c>
      <c r="D2496" s="122" t="s">
        <v>2143</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2000</v>
      </c>
      <c r="B2497" s="122">
        <v>1</v>
      </c>
      <c r="C2497" s="122" t="s">
        <v>2195</v>
      </c>
      <c r="D2497" s="122" t="s">
        <v>2110</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2000</v>
      </c>
      <c r="B2498" s="122">
        <v>1</v>
      </c>
      <c r="C2498" s="122" t="s">
        <v>2195</v>
      </c>
      <c r="D2498" s="122" t="s">
        <v>2111</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2000</v>
      </c>
      <c r="B2499" s="122">
        <v>1</v>
      </c>
      <c r="C2499" s="122" t="s">
        <v>2195</v>
      </c>
      <c r="D2499" s="122" t="s">
        <v>2112</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2000</v>
      </c>
      <c r="B2500" s="122">
        <v>1</v>
      </c>
      <c r="C2500" s="122" t="s">
        <v>2195</v>
      </c>
      <c r="D2500" s="122" t="s">
        <v>2113</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2000</v>
      </c>
      <c r="B2501" s="122">
        <v>1</v>
      </c>
      <c r="C2501" s="122" t="s">
        <v>2195</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2000</v>
      </c>
      <c r="B2502" s="122">
        <v>1</v>
      </c>
      <c r="C2502" s="122" t="s">
        <v>2195</v>
      </c>
      <c r="D2502" s="122" t="s">
        <v>2114</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2000</v>
      </c>
      <c r="B2503" s="122">
        <v>1</v>
      </c>
      <c r="C2503" s="122" t="s">
        <v>2195</v>
      </c>
      <c r="D2503" s="122" t="s">
        <v>2115</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2000</v>
      </c>
      <c r="B2504" s="122">
        <v>1</v>
      </c>
      <c r="C2504" s="122" t="s">
        <v>2195</v>
      </c>
      <c r="D2504" s="122" t="s">
        <v>2116</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2000</v>
      </c>
      <c r="B2505" s="122">
        <v>1</v>
      </c>
      <c r="C2505" s="122" t="s">
        <v>2195</v>
      </c>
      <c r="D2505" s="122" t="s">
        <v>2117</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2000</v>
      </c>
      <c r="B2506" s="122">
        <v>1</v>
      </c>
      <c r="C2506" s="122" t="s">
        <v>2195</v>
      </c>
      <c r="D2506" s="122" t="s">
        <v>2118</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2000</v>
      </c>
      <c r="B2507" s="122">
        <v>1</v>
      </c>
      <c r="C2507" s="122" t="s">
        <v>2195</v>
      </c>
      <c r="D2507" s="122" t="s">
        <v>2119</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2000</v>
      </c>
      <c r="B2508" s="122">
        <v>1</v>
      </c>
      <c r="C2508" s="122" t="s">
        <v>2195</v>
      </c>
      <c r="D2508" s="122" t="s">
        <v>2120</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2000</v>
      </c>
      <c r="B2509" s="122">
        <v>1</v>
      </c>
      <c r="C2509" s="122" t="s">
        <v>2195</v>
      </c>
      <c r="D2509" s="122" t="s">
        <v>2121</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2000</v>
      </c>
      <c r="B2510" s="122">
        <v>1</v>
      </c>
      <c r="C2510" s="122" t="s">
        <v>2195</v>
      </c>
      <c r="D2510" s="122" t="s">
        <v>2122</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2000</v>
      </c>
      <c r="B2511" s="122">
        <v>1</v>
      </c>
      <c r="C2511" s="122" t="s">
        <v>2195</v>
      </c>
      <c r="D2511" s="122" t="s">
        <v>2144</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2000</v>
      </c>
      <c r="B2512" s="122">
        <v>1</v>
      </c>
      <c r="C2512" s="122" t="s">
        <v>2195</v>
      </c>
      <c r="D2512" s="122" t="s">
        <v>2123</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2000</v>
      </c>
      <c r="B2513" s="122">
        <v>1</v>
      </c>
      <c r="C2513" s="122" t="s">
        <v>2195</v>
      </c>
      <c r="D2513" s="122" t="s">
        <v>2124</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2000</v>
      </c>
      <c r="B2514" s="122">
        <v>1</v>
      </c>
      <c r="C2514" s="122" t="s">
        <v>2195</v>
      </c>
      <c r="D2514" s="122" t="s">
        <v>2125</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2000</v>
      </c>
      <c r="B2515" s="122">
        <v>1</v>
      </c>
      <c r="C2515" s="122" t="s">
        <v>2195</v>
      </c>
      <c r="D2515" s="122" t="s">
        <v>2126</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2000</v>
      </c>
      <c r="B2516" s="122">
        <v>1</v>
      </c>
      <c r="C2516" s="122" t="s">
        <v>2195</v>
      </c>
      <c r="D2516" s="122" t="s">
        <v>2127</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2000</v>
      </c>
      <c r="B2517" s="122">
        <v>1</v>
      </c>
      <c r="C2517" s="122" t="s">
        <v>2195</v>
      </c>
      <c r="D2517" s="122" t="s">
        <v>2145</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2000</v>
      </c>
      <c r="B2518" s="122">
        <v>1</v>
      </c>
      <c r="C2518" s="122" t="s">
        <v>2195</v>
      </c>
      <c r="D2518" s="122" t="s">
        <v>2128</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2000</v>
      </c>
      <c r="B2519" s="122">
        <v>1</v>
      </c>
      <c r="C2519" s="122" t="s">
        <v>2195</v>
      </c>
      <c r="D2519" s="122" t="s">
        <v>2129</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2000</v>
      </c>
      <c r="B2520" s="122">
        <v>1</v>
      </c>
      <c r="C2520" s="122" t="s">
        <v>2195</v>
      </c>
      <c r="D2520" s="122" t="s">
        <v>2146</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2000</v>
      </c>
      <c r="B2521" s="122">
        <v>1</v>
      </c>
      <c r="C2521" s="122" t="s">
        <v>2195</v>
      </c>
      <c r="D2521" s="122" t="s">
        <v>2130</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2000</v>
      </c>
      <c r="B2522" s="122">
        <v>1</v>
      </c>
      <c r="C2522" s="122" t="s">
        <v>2195</v>
      </c>
      <c r="D2522" s="122" t="s">
        <v>2131</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2000</v>
      </c>
      <c r="B2523" s="122">
        <v>1</v>
      </c>
      <c r="C2523" s="122" t="s">
        <v>2195</v>
      </c>
      <c r="D2523" s="122" t="s">
        <v>2132</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2000</v>
      </c>
      <c r="B2524" s="122">
        <v>1</v>
      </c>
      <c r="C2524" s="122" t="s">
        <v>2195</v>
      </c>
      <c r="D2524" s="122" t="s">
        <v>2133</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2000</v>
      </c>
      <c r="B2525" s="122">
        <v>1</v>
      </c>
      <c r="C2525" s="122" t="s">
        <v>2195</v>
      </c>
      <c r="D2525" s="122" t="s">
        <v>2134</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1997</v>
      </c>
      <c r="B2526" s="122">
        <v>1</v>
      </c>
      <c r="C2526" s="122" t="s">
        <v>2196</v>
      </c>
      <c r="D2526" s="122" t="s">
        <v>2086</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1997</v>
      </c>
      <c r="B2527" s="122">
        <v>1</v>
      </c>
      <c r="C2527" s="122" t="s">
        <v>2196</v>
      </c>
      <c r="D2527" s="122" t="s">
        <v>2087</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1997</v>
      </c>
      <c r="B2528" s="122">
        <v>1</v>
      </c>
      <c r="C2528" s="122" t="s">
        <v>2196</v>
      </c>
      <c r="D2528" s="122" t="s">
        <v>2088</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1997</v>
      </c>
      <c r="B2529" s="122">
        <v>1</v>
      </c>
      <c r="C2529" s="122" t="s">
        <v>2196</v>
      </c>
      <c r="D2529" s="122" t="s">
        <v>2141</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1997</v>
      </c>
      <c r="B2530" s="122">
        <v>1</v>
      </c>
      <c r="C2530" s="122" t="s">
        <v>2196</v>
      </c>
      <c r="D2530" s="122" t="s">
        <v>2089</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1997</v>
      </c>
      <c r="B2531" s="122">
        <v>1</v>
      </c>
      <c r="C2531" s="122" t="s">
        <v>2196</v>
      </c>
      <c r="D2531" s="122" t="s">
        <v>2090</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1997</v>
      </c>
      <c r="B2532" s="122">
        <v>1</v>
      </c>
      <c r="C2532" s="122" t="s">
        <v>2196</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1997</v>
      </c>
      <c r="B2533" s="122">
        <v>1</v>
      </c>
      <c r="C2533" s="122" t="s">
        <v>2196</v>
      </c>
      <c r="D2533" s="122" t="s">
        <v>2091</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1997</v>
      </c>
      <c r="B2534" s="122">
        <v>1</v>
      </c>
      <c r="C2534" s="122" t="s">
        <v>2196</v>
      </c>
      <c r="D2534" s="122" t="s">
        <v>2092</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1997</v>
      </c>
      <c r="B2535" s="122">
        <v>1</v>
      </c>
      <c r="C2535" s="122" t="s">
        <v>2196</v>
      </c>
      <c r="D2535" s="122" t="s">
        <v>2093</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1997</v>
      </c>
      <c r="B2536" s="122">
        <v>1</v>
      </c>
      <c r="C2536" s="122" t="s">
        <v>2196</v>
      </c>
      <c r="D2536" s="122" t="s">
        <v>2094</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1997</v>
      </c>
      <c r="B2537" s="122">
        <v>1</v>
      </c>
      <c r="C2537" s="122" t="s">
        <v>2196</v>
      </c>
      <c r="D2537" s="122" t="s">
        <v>2095</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1997</v>
      </c>
      <c r="B2538" s="122">
        <v>1</v>
      </c>
      <c r="C2538" s="122" t="s">
        <v>2196</v>
      </c>
      <c r="D2538" s="122" t="s">
        <v>2142</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1997</v>
      </c>
      <c r="B2539" s="122">
        <v>1</v>
      </c>
      <c r="C2539" s="122" t="s">
        <v>2196</v>
      </c>
      <c r="D2539" s="122" t="s">
        <v>2096</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1997</v>
      </c>
      <c r="B2540" s="122">
        <v>1</v>
      </c>
      <c r="C2540" s="122" t="s">
        <v>2196</v>
      </c>
      <c r="D2540" s="122" t="s">
        <v>2097</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1997</v>
      </c>
      <c r="B2541" s="122">
        <v>1</v>
      </c>
      <c r="C2541" s="122" t="s">
        <v>2196</v>
      </c>
      <c r="D2541" s="122" t="s">
        <v>2098</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1997</v>
      </c>
      <c r="B2542" s="122">
        <v>1</v>
      </c>
      <c r="C2542" s="122" t="s">
        <v>2196</v>
      </c>
      <c r="D2542" s="122" t="s">
        <v>2099</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1997</v>
      </c>
      <c r="B2543" s="122">
        <v>1</v>
      </c>
      <c r="C2543" s="122" t="s">
        <v>2196</v>
      </c>
      <c r="D2543" s="122" t="s">
        <v>2100</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1997</v>
      </c>
      <c r="B2544" s="122">
        <v>1</v>
      </c>
      <c r="C2544" s="122" t="s">
        <v>2196</v>
      </c>
      <c r="D2544" s="122" t="s">
        <v>2101</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1997</v>
      </c>
      <c r="B2545" s="122">
        <v>1</v>
      </c>
      <c r="C2545" s="122" t="s">
        <v>2196</v>
      </c>
      <c r="D2545" s="122" t="s">
        <v>2102</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1997</v>
      </c>
      <c r="B2546" s="122">
        <v>1</v>
      </c>
      <c r="C2546" s="122" t="s">
        <v>2196</v>
      </c>
      <c r="D2546" s="122" t="s">
        <v>2103</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1997</v>
      </c>
      <c r="B2547" s="122">
        <v>1</v>
      </c>
      <c r="C2547" s="122" t="s">
        <v>2196</v>
      </c>
      <c r="D2547" s="122" t="s">
        <v>2104</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1997</v>
      </c>
      <c r="B2548" s="122">
        <v>1</v>
      </c>
      <c r="C2548" s="122" t="s">
        <v>2196</v>
      </c>
      <c r="D2548" s="122" t="s">
        <v>2105</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1997</v>
      </c>
      <c r="B2549" s="122">
        <v>1</v>
      </c>
      <c r="C2549" s="122" t="s">
        <v>2196</v>
      </c>
      <c r="D2549" s="122" t="s">
        <v>2106</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1997</v>
      </c>
      <c r="B2550" s="122">
        <v>1</v>
      </c>
      <c r="C2550" s="122" t="s">
        <v>2196</v>
      </c>
      <c r="D2550" s="122" t="s">
        <v>2107</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1997</v>
      </c>
      <c r="B2551" s="122">
        <v>1</v>
      </c>
      <c r="C2551" s="122" t="s">
        <v>2196</v>
      </c>
      <c r="D2551" s="122" t="s">
        <v>2108</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1997</v>
      </c>
      <c r="B2552" s="122">
        <v>1</v>
      </c>
      <c r="C2552" s="122" t="s">
        <v>2196</v>
      </c>
      <c r="D2552" s="122" t="s">
        <v>2109</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1997</v>
      </c>
      <c r="B2553" s="122">
        <v>1</v>
      </c>
      <c r="C2553" s="122" t="s">
        <v>2196</v>
      </c>
      <c r="D2553" s="122" t="s">
        <v>2143</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1997</v>
      </c>
      <c r="B2554" s="122">
        <v>1</v>
      </c>
      <c r="C2554" s="122" t="s">
        <v>2196</v>
      </c>
      <c r="D2554" s="122" t="s">
        <v>2110</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1997</v>
      </c>
      <c r="B2555" s="122">
        <v>1</v>
      </c>
      <c r="C2555" s="122" t="s">
        <v>2196</v>
      </c>
      <c r="D2555" s="122" t="s">
        <v>2111</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1997</v>
      </c>
      <c r="B2556" s="122">
        <v>1</v>
      </c>
      <c r="C2556" s="122" t="s">
        <v>2196</v>
      </c>
      <c r="D2556" s="122" t="s">
        <v>2112</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1997</v>
      </c>
      <c r="B2557" s="122">
        <v>1</v>
      </c>
      <c r="C2557" s="122" t="s">
        <v>2196</v>
      </c>
      <c r="D2557" s="122" t="s">
        <v>2113</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1997</v>
      </c>
      <c r="B2558" s="122">
        <v>1</v>
      </c>
      <c r="C2558" s="122" t="s">
        <v>2196</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1997</v>
      </c>
      <c r="B2559" s="122">
        <v>1</v>
      </c>
      <c r="C2559" s="122" t="s">
        <v>2196</v>
      </c>
      <c r="D2559" s="122" t="s">
        <v>2114</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1997</v>
      </c>
      <c r="B2560" s="122">
        <v>1</v>
      </c>
      <c r="C2560" s="122" t="s">
        <v>2196</v>
      </c>
      <c r="D2560" s="122" t="s">
        <v>2115</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1997</v>
      </c>
      <c r="B2561" s="122">
        <v>1</v>
      </c>
      <c r="C2561" s="122" t="s">
        <v>2196</v>
      </c>
      <c r="D2561" s="122" t="s">
        <v>2116</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1997</v>
      </c>
      <c r="B2562" s="122">
        <v>1</v>
      </c>
      <c r="C2562" s="122" t="s">
        <v>2196</v>
      </c>
      <c r="D2562" s="122" t="s">
        <v>2117</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1997</v>
      </c>
      <c r="B2563" s="122">
        <v>1</v>
      </c>
      <c r="C2563" s="122" t="s">
        <v>2196</v>
      </c>
      <c r="D2563" s="122" t="s">
        <v>2118</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1997</v>
      </c>
      <c r="B2564" s="122">
        <v>1</v>
      </c>
      <c r="C2564" s="122" t="s">
        <v>2196</v>
      </c>
      <c r="D2564" s="122" t="s">
        <v>2119</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1997</v>
      </c>
      <c r="B2565" s="122">
        <v>1</v>
      </c>
      <c r="C2565" s="122" t="s">
        <v>2196</v>
      </c>
      <c r="D2565" s="122" t="s">
        <v>2120</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1997</v>
      </c>
      <c r="B2566" s="122">
        <v>1</v>
      </c>
      <c r="C2566" s="122" t="s">
        <v>2196</v>
      </c>
      <c r="D2566" s="122" t="s">
        <v>2121</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1997</v>
      </c>
      <c r="B2567" s="122">
        <v>1</v>
      </c>
      <c r="C2567" s="122" t="s">
        <v>2196</v>
      </c>
      <c r="D2567" s="122" t="s">
        <v>2122</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1997</v>
      </c>
      <c r="B2568" s="122">
        <v>1</v>
      </c>
      <c r="C2568" s="122" t="s">
        <v>2196</v>
      </c>
      <c r="D2568" s="122" t="s">
        <v>2144</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1997</v>
      </c>
      <c r="B2569" s="122">
        <v>1</v>
      </c>
      <c r="C2569" s="122" t="s">
        <v>2196</v>
      </c>
      <c r="D2569" s="122" t="s">
        <v>2123</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1997</v>
      </c>
      <c r="B2570" s="122">
        <v>1</v>
      </c>
      <c r="C2570" s="122" t="s">
        <v>2196</v>
      </c>
      <c r="D2570" s="122" t="s">
        <v>2124</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1997</v>
      </c>
      <c r="B2571" s="122">
        <v>1</v>
      </c>
      <c r="C2571" s="122" t="s">
        <v>2196</v>
      </c>
      <c r="D2571" s="122" t="s">
        <v>2125</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1997</v>
      </c>
      <c r="B2572" s="122">
        <v>1</v>
      </c>
      <c r="C2572" s="122" t="s">
        <v>2196</v>
      </c>
      <c r="D2572" s="122" t="s">
        <v>2126</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1997</v>
      </c>
      <c r="B2573" s="122">
        <v>1</v>
      </c>
      <c r="C2573" s="122" t="s">
        <v>2196</v>
      </c>
      <c r="D2573" s="122" t="s">
        <v>2127</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1997</v>
      </c>
      <c r="B2574" s="122">
        <v>1</v>
      </c>
      <c r="C2574" s="122" t="s">
        <v>2196</v>
      </c>
      <c r="D2574" s="122" t="s">
        <v>2145</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1997</v>
      </c>
      <c r="B2575" s="122">
        <v>1</v>
      </c>
      <c r="C2575" s="122" t="s">
        <v>2196</v>
      </c>
      <c r="D2575" s="122" t="s">
        <v>2128</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1997</v>
      </c>
      <c r="B2576" s="122">
        <v>1</v>
      </c>
      <c r="C2576" s="122" t="s">
        <v>2196</v>
      </c>
      <c r="D2576" s="122" t="s">
        <v>2129</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1997</v>
      </c>
      <c r="B2577" s="122">
        <v>1</v>
      </c>
      <c r="C2577" s="122" t="s">
        <v>2196</v>
      </c>
      <c r="D2577" s="122" t="s">
        <v>2146</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1997</v>
      </c>
      <c r="B2578" s="122">
        <v>1</v>
      </c>
      <c r="C2578" s="122" t="s">
        <v>2196</v>
      </c>
      <c r="D2578" s="122" t="s">
        <v>2130</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1997</v>
      </c>
      <c r="B2579" s="122">
        <v>1</v>
      </c>
      <c r="C2579" s="122" t="s">
        <v>2196</v>
      </c>
      <c r="D2579" s="122" t="s">
        <v>2131</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1997</v>
      </c>
      <c r="B2580" s="122">
        <v>1</v>
      </c>
      <c r="C2580" s="122" t="s">
        <v>2196</v>
      </c>
      <c r="D2580" s="122" t="s">
        <v>2132</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1997</v>
      </c>
      <c r="B2581" s="122">
        <v>1</v>
      </c>
      <c r="C2581" s="122" t="s">
        <v>2196</v>
      </c>
      <c r="D2581" s="122" t="s">
        <v>2133</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1997</v>
      </c>
      <c r="B2582" s="122">
        <v>1</v>
      </c>
      <c r="C2582" s="122" t="s">
        <v>2196</v>
      </c>
      <c r="D2582" s="122" t="s">
        <v>2134</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1995</v>
      </c>
      <c r="B2583" s="122">
        <v>1</v>
      </c>
      <c r="C2583" s="122" t="s">
        <v>2194</v>
      </c>
      <c r="D2583" s="122" t="s">
        <v>2086</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1995</v>
      </c>
      <c r="B2584" s="122">
        <v>1</v>
      </c>
      <c r="C2584" s="122" t="s">
        <v>2194</v>
      </c>
      <c r="D2584" s="122" t="s">
        <v>2087</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1995</v>
      </c>
      <c r="B2585" s="122">
        <v>1</v>
      </c>
      <c r="C2585" s="122" t="s">
        <v>2194</v>
      </c>
      <c r="D2585" s="122" t="s">
        <v>2088</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1995</v>
      </c>
      <c r="B2586" s="122">
        <v>1</v>
      </c>
      <c r="C2586" s="122" t="s">
        <v>2194</v>
      </c>
      <c r="D2586" s="122" t="s">
        <v>2089</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1995</v>
      </c>
      <c r="B2587" s="122">
        <v>1</v>
      </c>
      <c r="C2587" s="122" t="s">
        <v>2194</v>
      </c>
      <c r="D2587" s="122" t="s">
        <v>2090</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1995</v>
      </c>
      <c r="B2588" s="122">
        <v>1</v>
      </c>
      <c r="C2588" s="122" t="s">
        <v>2194</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1995</v>
      </c>
      <c r="B2589" s="122">
        <v>1</v>
      </c>
      <c r="C2589" s="122" t="s">
        <v>2194</v>
      </c>
      <c r="D2589" s="122" t="s">
        <v>2091</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1995</v>
      </c>
      <c r="B2590" s="122">
        <v>1</v>
      </c>
      <c r="C2590" s="122" t="s">
        <v>2194</v>
      </c>
      <c r="D2590" s="122" t="s">
        <v>2092</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1995</v>
      </c>
      <c r="B2591" s="122">
        <v>1</v>
      </c>
      <c r="C2591" s="122" t="s">
        <v>2194</v>
      </c>
      <c r="D2591" s="122" t="s">
        <v>2093</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1995</v>
      </c>
      <c r="B2592" s="122">
        <v>1</v>
      </c>
      <c r="C2592" s="122" t="s">
        <v>2194</v>
      </c>
      <c r="D2592" s="122" t="s">
        <v>2094</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1995</v>
      </c>
      <c r="B2593" s="122">
        <v>1</v>
      </c>
      <c r="C2593" s="122" t="s">
        <v>2194</v>
      </c>
      <c r="D2593" s="122" t="s">
        <v>2095</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1995</v>
      </c>
      <c r="B2594" s="122">
        <v>1</v>
      </c>
      <c r="C2594" s="122" t="s">
        <v>2194</v>
      </c>
      <c r="D2594" s="122" t="s">
        <v>2096</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1995</v>
      </c>
      <c r="B2595" s="122">
        <v>1</v>
      </c>
      <c r="C2595" s="122" t="s">
        <v>2194</v>
      </c>
      <c r="D2595" s="122" t="s">
        <v>2097</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1995</v>
      </c>
      <c r="B2596" s="122">
        <v>1</v>
      </c>
      <c r="C2596" s="122" t="s">
        <v>2194</v>
      </c>
      <c r="D2596" s="122" t="s">
        <v>2098</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1995</v>
      </c>
      <c r="B2597" s="122">
        <v>1</v>
      </c>
      <c r="C2597" s="122" t="s">
        <v>2194</v>
      </c>
      <c r="D2597" s="122" t="s">
        <v>2099</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1995</v>
      </c>
      <c r="B2598" s="122">
        <v>1</v>
      </c>
      <c r="C2598" s="122" t="s">
        <v>2194</v>
      </c>
      <c r="D2598" s="122" t="s">
        <v>2100</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1995</v>
      </c>
      <c r="B2599" s="122">
        <v>1</v>
      </c>
      <c r="C2599" s="122" t="s">
        <v>2194</v>
      </c>
      <c r="D2599" s="122" t="s">
        <v>2101</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1995</v>
      </c>
      <c r="B2600" s="122">
        <v>1</v>
      </c>
      <c r="C2600" s="122" t="s">
        <v>2194</v>
      </c>
      <c r="D2600" s="122" t="s">
        <v>2102</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1995</v>
      </c>
      <c r="B2601" s="122">
        <v>1</v>
      </c>
      <c r="C2601" s="122" t="s">
        <v>2194</v>
      </c>
      <c r="D2601" s="122" t="s">
        <v>2103</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1995</v>
      </c>
      <c r="B2602" s="122">
        <v>1</v>
      </c>
      <c r="C2602" s="122" t="s">
        <v>2194</v>
      </c>
      <c r="D2602" s="122" t="s">
        <v>2104</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1995</v>
      </c>
      <c r="B2603" s="122">
        <v>1</v>
      </c>
      <c r="C2603" s="122" t="s">
        <v>2194</v>
      </c>
      <c r="D2603" s="122" t="s">
        <v>2105</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1995</v>
      </c>
      <c r="B2604" s="122">
        <v>1</v>
      </c>
      <c r="C2604" s="122" t="s">
        <v>2194</v>
      </c>
      <c r="D2604" s="122" t="s">
        <v>2106</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1995</v>
      </c>
      <c r="B2605" s="122">
        <v>1</v>
      </c>
      <c r="C2605" s="122" t="s">
        <v>2194</v>
      </c>
      <c r="D2605" s="122" t="s">
        <v>2107</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1995</v>
      </c>
      <c r="B2606" s="122">
        <v>1</v>
      </c>
      <c r="C2606" s="122" t="s">
        <v>2194</v>
      </c>
      <c r="D2606" s="122" t="s">
        <v>2108</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1995</v>
      </c>
      <c r="B2607" s="122">
        <v>1</v>
      </c>
      <c r="C2607" s="122" t="s">
        <v>2194</v>
      </c>
      <c r="D2607" s="122" t="s">
        <v>2109</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1995</v>
      </c>
      <c r="B2608" s="122">
        <v>1</v>
      </c>
      <c r="C2608" s="122" t="s">
        <v>2194</v>
      </c>
      <c r="D2608" s="122" t="s">
        <v>2110</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1995</v>
      </c>
      <c r="B2609" s="122">
        <v>1</v>
      </c>
      <c r="C2609" s="122" t="s">
        <v>2194</v>
      </c>
      <c r="D2609" s="122" t="s">
        <v>2111</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1995</v>
      </c>
      <c r="B2610" s="122">
        <v>1</v>
      </c>
      <c r="C2610" s="122" t="s">
        <v>2194</v>
      </c>
      <c r="D2610" s="122" t="s">
        <v>2112</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1995</v>
      </c>
      <c r="B2611" s="122">
        <v>1</v>
      </c>
      <c r="C2611" s="122" t="s">
        <v>2194</v>
      </c>
      <c r="D2611" s="122" t="s">
        <v>2113</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1995</v>
      </c>
      <c r="B2612" s="122">
        <v>1</v>
      </c>
      <c r="C2612" s="122" t="s">
        <v>2194</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1995</v>
      </c>
      <c r="B2613" s="122">
        <v>1</v>
      </c>
      <c r="C2613" s="122" t="s">
        <v>2194</v>
      </c>
      <c r="D2613" s="122" t="s">
        <v>2114</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1995</v>
      </c>
      <c r="B2614" s="122">
        <v>1</v>
      </c>
      <c r="C2614" s="122" t="s">
        <v>2194</v>
      </c>
      <c r="D2614" s="122" t="s">
        <v>2115</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1995</v>
      </c>
      <c r="B2615" s="122">
        <v>1</v>
      </c>
      <c r="C2615" s="122" t="s">
        <v>2194</v>
      </c>
      <c r="D2615" s="122" t="s">
        <v>2116</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1995</v>
      </c>
      <c r="B2616" s="122">
        <v>1</v>
      </c>
      <c r="C2616" s="122" t="s">
        <v>2194</v>
      </c>
      <c r="D2616" s="122" t="s">
        <v>2117</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1995</v>
      </c>
      <c r="B2617" s="122">
        <v>1</v>
      </c>
      <c r="C2617" s="122" t="s">
        <v>2194</v>
      </c>
      <c r="D2617" s="122" t="s">
        <v>2118</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1995</v>
      </c>
      <c r="B2618" s="122">
        <v>1</v>
      </c>
      <c r="C2618" s="122" t="s">
        <v>2194</v>
      </c>
      <c r="D2618" s="122" t="s">
        <v>2119</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1995</v>
      </c>
      <c r="B2619" s="122">
        <v>1</v>
      </c>
      <c r="C2619" s="122" t="s">
        <v>2194</v>
      </c>
      <c r="D2619" s="122" t="s">
        <v>2120</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1995</v>
      </c>
      <c r="B2620" s="122">
        <v>1</v>
      </c>
      <c r="C2620" s="122" t="s">
        <v>2194</v>
      </c>
      <c r="D2620" s="122" t="s">
        <v>2121</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1995</v>
      </c>
      <c r="B2621" s="122">
        <v>1</v>
      </c>
      <c r="C2621" s="122" t="s">
        <v>2194</v>
      </c>
      <c r="D2621" s="122" t="s">
        <v>2122</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1995</v>
      </c>
      <c r="B2622" s="122">
        <v>1</v>
      </c>
      <c r="C2622" s="122" t="s">
        <v>2194</v>
      </c>
      <c r="D2622" s="122" t="s">
        <v>2123</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1995</v>
      </c>
      <c r="B2623" s="122">
        <v>1</v>
      </c>
      <c r="C2623" s="122" t="s">
        <v>2194</v>
      </c>
      <c r="D2623" s="122" t="s">
        <v>2124</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1995</v>
      </c>
      <c r="B2624" s="122">
        <v>1</v>
      </c>
      <c r="C2624" s="122" t="s">
        <v>2194</v>
      </c>
      <c r="D2624" s="122" t="s">
        <v>2125</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1995</v>
      </c>
      <c r="B2625" s="122">
        <v>1</v>
      </c>
      <c r="C2625" s="122" t="s">
        <v>2194</v>
      </c>
      <c r="D2625" s="122" t="s">
        <v>2126</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1995</v>
      </c>
      <c r="B2626" s="122">
        <v>1</v>
      </c>
      <c r="C2626" s="122" t="s">
        <v>2194</v>
      </c>
      <c r="D2626" s="122" t="s">
        <v>2127</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1995</v>
      </c>
      <c r="B2627" s="122">
        <v>1</v>
      </c>
      <c r="C2627" s="122" t="s">
        <v>2194</v>
      </c>
      <c r="D2627" s="122" t="s">
        <v>2128</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1995</v>
      </c>
      <c r="B2628" s="122">
        <v>1</v>
      </c>
      <c r="C2628" s="122" t="s">
        <v>2194</v>
      </c>
      <c r="D2628" s="122" t="s">
        <v>2129</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1995</v>
      </c>
      <c r="B2629" s="122">
        <v>1</v>
      </c>
      <c r="C2629" s="122" t="s">
        <v>2194</v>
      </c>
      <c r="D2629" s="122" t="s">
        <v>2130</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1995</v>
      </c>
      <c r="B2630" s="122">
        <v>1</v>
      </c>
      <c r="C2630" s="122" t="s">
        <v>2194</v>
      </c>
      <c r="D2630" s="122" t="s">
        <v>2131</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1995</v>
      </c>
      <c r="B2631" s="122">
        <v>1</v>
      </c>
      <c r="C2631" s="122" t="s">
        <v>2194</v>
      </c>
      <c r="D2631" s="122" t="s">
        <v>2132</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1995</v>
      </c>
      <c r="B2632" s="122">
        <v>1</v>
      </c>
      <c r="C2632" s="122" t="s">
        <v>2194</v>
      </c>
      <c r="D2632" s="122" t="s">
        <v>2133</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1995</v>
      </c>
      <c r="B2633" s="122">
        <v>1</v>
      </c>
      <c r="C2633" s="122" t="s">
        <v>2194</v>
      </c>
      <c r="D2633" s="122" t="s">
        <v>2134</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2011</v>
      </c>
      <c r="B2634" s="122">
        <v>1</v>
      </c>
      <c r="C2634" s="122" t="s">
        <v>2197</v>
      </c>
      <c r="D2634" s="122" t="s">
        <v>2086</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2011</v>
      </c>
      <c r="B2635" s="122">
        <v>1</v>
      </c>
      <c r="C2635" s="122" t="s">
        <v>2197</v>
      </c>
      <c r="D2635" s="122" t="s">
        <v>2087</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2011</v>
      </c>
      <c r="B2636" s="122">
        <v>1</v>
      </c>
      <c r="C2636" s="122" t="s">
        <v>2197</v>
      </c>
      <c r="D2636" s="122" t="s">
        <v>2088</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2011</v>
      </c>
      <c r="B2637" s="122">
        <v>1</v>
      </c>
      <c r="C2637" s="122" t="s">
        <v>2197</v>
      </c>
      <c r="D2637" s="122" t="s">
        <v>2141</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2011</v>
      </c>
      <c r="B2638" s="122">
        <v>1</v>
      </c>
      <c r="C2638" s="122" t="s">
        <v>2197</v>
      </c>
      <c r="D2638" s="122" t="s">
        <v>2089</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2011</v>
      </c>
      <c r="B2639" s="122">
        <v>1</v>
      </c>
      <c r="C2639" s="122" t="s">
        <v>2197</v>
      </c>
      <c r="D2639" s="122" t="s">
        <v>2090</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2011</v>
      </c>
      <c r="B2640" s="122">
        <v>1</v>
      </c>
      <c r="C2640" s="122" t="s">
        <v>2197</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2011</v>
      </c>
      <c r="B2641" s="122">
        <v>1</v>
      </c>
      <c r="C2641" s="122" t="s">
        <v>2197</v>
      </c>
      <c r="D2641" s="122" t="s">
        <v>2091</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2011</v>
      </c>
      <c r="B2642" s="122">
        <v>1</v>
      </c>
      <c r="C2642" s="122" t="s">
        <v>2197</v>
      </c>
      <c r="D2642" s="122" t="s">
        <v>2092</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2011</v>
      </c>
      <c r="B2643" s="122">
        <v>1</v>
      </c>
      <c r="C2643" s="122" t="s">
        <v>2197</v>
      </c>
      <c r="D2643" s="122" t="s">
        <v>2093</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2011</v>
      </c>
      <c r="B2644" s="122">
        <v>1</v>
      </c>
      <c r="C2644" s="122" t="s">
        <v>2197</v>
      </c>
      <c r="D2644" s="122" t="s">
        <v>2094</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2011</v>
      </c>
      <c r="B2645" s="122">
        <v>1</v>
      </c>
      <c r="C2645" s="122" t="s">
        <v>2197</v>
      </c>
      <c r="D2645" s="122" t="s">
        <v>2176</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2011</v>
      </c>
      <c r="B2646" s="122">
        <v>1</v>
      </c>
      <c r="C2646" s="122" t="s">
        <v>2197</v>
      </c>
      <c r="D2646" s="122" t="s">
        <v>2095</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2011</v>
      </c>
      <c r="B2647" s="122">
        <v>1</v>
      </c>
      <c r="C2647" s="122" t="s">
        <v>2197</v>
      </c>
      <c r="D2647" s="122" t="s">
        <v>2142</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2011</v>
      </c>
      <c r="B2648" s="122">
        <v>1</v>
      </c>
      <c r="C2648" s="122" t="s">
        <v>2197</v>
      </c>
      <c r="D2648" s="122" t="s">
        <v>2096</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2011</v>
      </c>
      <c r="B2649" s="122">
        <v>1</v>
      </c>
      <c r="C2649" s="122" t="s">
        <v>2197</v>
      </c>
      <c r="D2649" s="122" t="s">
        <v>2097</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2011</v>
      </c>
      <c r="B2650" s="122">
        <v>1</v>
      </c>
      <c r="C2650" s="122" t="s">
        <v>2197</v>
      </c>
      <c r="D2650" s="122" t="s">
        <v>2098</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2011</v>
      </c>
      <c r="B2651" s="122">
        <v>1</v>
      </c>
      <c r="C2651" s="122" t="s">
        <v>2197</v>
      </c>
      <c r="D2651" s="122" t="s">
        <v>2099</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2011</v>
      </c>
      <c r="B2652" s="122">
        <v>1</v>
      </c>
      <c r="C2652" s="122" t="s">
        <v>2197</v>
      </c>
      <c r="D2652" s="122" t="s">
        <v>2100</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2011</v>
      </c>
      <c r="B2653" s="122">
        <v>1</v>
      </c>
      <c r="C2653" s="122" t="s">
        <v>2197</v>
      </c>
      <c r="D2653" s="122" t="s">
        <v>2101</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2011</v>
      </c>
      <c r="B2654" s="122">
        <v>1</v>
      </c>
      <c r="C2654" s="122" t="s">
        <v>2197</v>
      </c>
      <c r="D2654" s="122" t="s">
        <v>2102</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2011</v>
      </c>
      <c r="B2655" s="122">
        <v>1</v>
      </c>
      <c r="C2655" s="122" t="s">
        <v>2197</v>
      </c>
      <c r="D2655" s="122" t="s">
        <v>2103</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2011</v>
      </c>
      <c r="B2656" s="122">
        <v>1</v>
      </c>
      <c r="C2656" s="122" t="s">
        <v>2197</v>
      </c>
      <c r="D2656" s="122" t="s">
        <v>2104</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2011</v>
      </c>
      <c r="B2657" s="122">
        <v>1</v>
      </c>
      <c r="C2657" s="122" t="s">
        <v>2197</v>
      </c>
      <c r="D2657" s="122" t="s">
        <v>2105</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2011</v>
      </c>
      <c r="B2658" s="122">
        <v>1</v>
      </c>
      <c r="C2658" s="122" t="s">
        <v>2197</v>
      </c>
      <c r="D2658" s="122" t="s">
        <v>2106</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2011</v>
      </c>
      <c r="B2659" s="122">
        <v>1</v>
      </c>
      <c r="C2659" s="122" t="s">
        <v>2197</v>
      </c>
      <c r="D2659" s="122" t="s">
        <v>2177</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2011</v>
      </c>
      <c r="B2660" s="122">
        <v>1</v>
      </c>
      <c r="C2660" s="122" t="s">
        <v>2197</v>
      </c>
      <c r="D2660" s="122" t="s">
        <v>2107</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2011</v>
      </c>
      <c r="B2661" s="122">
        <v>1</v>
      </c>
      <c r="C2661" s="122" t="s">
        <v>2197</v>
      </c>
      <c r="D2661" s="122" t="s">
        <v>2108</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2011</v>
      </c>
      <c r="B2662" s="122">
        <v>1</v>
      </c>
      <c r="C2662" s="122" t="s">
        <v>2197</v>
      </c>
      <c r="D2662" s="122" t="s">
        <v>2109</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2011</v>
      </c>
      <c r="B2663" s="122">
        <v>1</v>
      </c>
      <c r="C2663" s="122" t="s">
        <v>2197</v>
      </c>
      <c r="D2663" s="122" t="s">
        <v>2143</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2011</v>
      </c>
      <c r="B2664" s="122">
        <v>1</v>
      </c>
      <c r="C2664" s="122" t="s">
        <v>2197</v>
      </c>
      <c r="D2664" s="122" t="s">
        <v>2110</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2011</v>
      </c>
      <c r="B2665" s="122">
        <v>1</v>
      </c>
      <c r="C2665" s="122" t="s">
        <v>2197</v>
      </c>
      <c r="D2665" s="122" t="s">
        <v>2111</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2011</v>
      </c>
      <c r="B2666" s="122">
        <v>1</v>
      </c>
      <c r="C2666" s="122" t="s">
        <v>2197</v>
      </c>
      <c r="D2666" s="122" t="s">
        <v>2112</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2011</v>
      </c>
      <c r="B2667" s="122">
        <v>1</v>
      </c>
      <c r="C2667" s="122" t="s">
        <v>2197</v>
      </c>
      <c r="D2667" s="122" t="s">
        <v>2113</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2011</v>
      </c>
      <c r="B2668" s="122">
        <v>1</v>
      </c>
      <c r="C2668" s="122" t="s">
        <v>2197</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2011</v>
      </c>
      <c r="B2669" s="122">
        <v>1</v>
      </c>
      <c r="C2669" s="122" t="s">
        <v>2197</v>
      </c>
      <c r="D2669" s="122" t="s">
        <v>2114</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2011</v>
      </c>
      <c r="B2670" s="122">
        <v>1</v>
      </c>
      <c r="C2670" s="122" t="s">
        <v>2197</v>
      </c>
      <c r="D2670" s="122" t="s">
        <v>2115</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2011</v>
      </c>
      <c r="B2671" s="122">
        <v>1</v>
      </c>
      <c r="C2671" s="122" t="s">
        <v>2197</v>
      </c>
      <c r="D2671" s="122" t="s">
        <v>2116</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2011</v>
      </c>
      <c r="B2672" s="122">
        <v>1</v>
      </c>
      <c r="C2672" s="122" t="s">
        <v>2197</v>
      </c>
      <c r="D2672" s="122" t="s">
        <v>2117</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2011</v>
      </c>
      <c r="B2673" s="122">
        <v>1</v>
      </c>
      <c r="C2673" s="122" t="s">
        <v>2197</v>
      </c>
      <c r="D2673" s="122" t="s">
        <v>2118</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2011</v>
      </c>
      <c r="B2674" s="122">
        <v>1</v>
      </c>
      <c r="C2674" s="122" t="s">
        <v>2197</v>
      </c>
      <c r="D2674" s="122" t="s">
        <v>2119</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2011</v>
      </c>
      <c r="B2675" s="122">
        <v>1</v>
      </c>
      <c r="C2675" s="122" t="s">
        <v>2197</v>
      </c>
      <c r="D2675" s="122" t="s">
        <v>2120</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2011</v>
      </c>
      <c r="B2676" s="122">
        <v>1</v>
      </c>
      <c r="C2676" s="122" t="s">
        <v>2197</v>
      </c>
      <c r="D2676" s="122" t="s">
        <v>2121</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2011</v>
      </c>
      <c r="B2677" s="122">
        <v>1</v>
      </c>
      <c r="C2677" s="122" t="s">
        <v>2197</v>
      </c>
      <c r="D2677" s="122" t="s">
        <v>2122</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2011</v>
      </c>
      <c r="B2678" s="122">
        <v>1</v>
      </c>
      <c r="C2678" s="122" t="s">
        <v>2197</v>
      </c>
      <c r="D2678" s="122" t="s">
        <v>2144</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2011</v>
      </c>
      <c r="B2679" s="122">
        <v>1</v>
      </c>
      <c r="C2679" s="122" t="s">
        <v>2197</v>
      </c>
      <c r="D2679" s="122" t="s">
        <v>2178</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2011</v>
      </c>
      <c r="B2680" s="122">
        <v>1</v>
      </c>
      <c r="C2680" s="122" t="s">
        <v>2197</v>
      </c>
      <c r="D2680" s="122" t="s">
        <v>2123</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2011</v>
      </c>
      <c r="B2681" s="122">
        <v>1</v>
      </c>
      <c r="C2681" s="122" t="s">
        <v>2197</v>
      </c>
      <c r="D2681" s="122" t="s">
        <v>2124</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2011</v>
      </c>
      <c r="B2682" s="122">
        <v>1</v>
      </c>
      <c r="C2682" s="122" t="s">
        <v>2197</v>
      </c>
      <c r="D2682" s="122" t="s">
        <v>2125</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2011</v>
      </c>
      <c r="B2683" s="122">
        <v>1</v>
      </c>
      <c r="C2683" s="122" t="s">
        <v>2197</v>
      </c>
      <c r="D2683" s="122" t="s">
        <v>2126</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2011</v>
      </c>
      <c r="B2684" s="122">
        <v>1</v>
      </c>
      <c r="C2684" s="122" t="s">
        <v>2197</v>
      </c>
      <c r="D2684" s="122" t="s">
        <v>2127</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2011</v>
      </c>
      <c r="B2685" s="122">
        <v>1</v>
      </c>
      <c r="C2685" s="122" t="s">
        <v>2197</v>
      </c>
      <c r="D2685" s="122" t="s">
        <v>2128</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2011</v>
      </c>
      <c r="B2686" s="122">
        <v>1</v>
      </c>
      <c r="C2686" s="122" t="s">
        <v>2197</v>
      </c>
      <c r="D2686" s="122" t="s">
        <v>2129</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2011</v>
      </c>
      <c r="B2687" s="122">
        <v>1</v>
      </c>
      <c r="C2687" s="122" t="s">
        <v>2197</v>
      </c>
      <c r="D2687" s="122" t="s">
        <v>2146</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2011</v>
      </c>
      <c r="B2688" s="122">
        <v>1</v>
      </c>
      <c r="C2688" s="122" t="s">
        <v>2197</v>
      </c>
      <c r="D2688" s="122" t="s">
        <v>2130</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2011</v>
      </c>
      <c r="B2689" s="122">
        <v>1</v>
      </c>
      <c r="C2689" s="122" t="s">
        <v>2197</v>
      </c>
      <c r="D2689" s="122" t="s">
        <v>2131</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2011</v>
      </c>
      <c r="B2690" s="122">
        <v>1</v>
      </c>
      <c r="C2690" s="122" t="s">
        <v>2197</v>
      </c>
      <c r="D2690" s="122" t="s">
        <v>2132</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2011</v>
      </c>
      <c r="B2691" s="122">
        <v>1</v>
      </c>
      <c r="C2691" s="122" t="s">
        <v>2197</v>
      </c>
      <c r="D2691" s="122" t="s">
        <v>2133</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2011</v>
      </c>
      <c r="B2692" s="122">
        <v>1</v>
      </c>
      <c r="C2692" s="122" t="s">
        <v>2197</v>
      </c>
      <c r="D2692" s="122" t="s">
        <v>2134</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2008</v>
      </c>
      <c r="B2693" s="122">
        <v>1</v>
      </c>
      <c r="C2693" s="122" t="s">
        <v>2198</v>
      </c>
      <c r="D2693" s="122" t="s">
        <v>2087</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2008</v>
      </c>
      <c r="B2694" s="122">
        <v>1</v>
      </c>
      <c r="C2694" s="122" t="s">
        <v>2198</v>
      </c>
      <c r="D2694" s="122" t="s">
        <v>2088</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2008</v>
      </c>
      <c r="B2695" s="122">
        <v>1</v>
      </c>
      <c r="C2695" s="122" t="s">
        <v>2198</v>
      </c>
      <c r="D2695" s="122" t="s">
        <v>2141</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2008</v>
      </c>
      <c r="B2696" s="122">
        <v>1</v>
      </c>
      <c r="C2696" s="122" t="s">
        <v>2198</v>
      </c>
      <c r="D2696" s="122" t="s">
        <v>2089</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2008</v>
      </c>
      <c r="B2697" s="122">
        <v>1</v>
      </c>
      <c r="C2697" s="122" t="s">
        <v>2198</v>
      </c>
      <c r="D2697" s="122" t="s">
        <v>2090</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2008</v>
      </c>
      <c r="B2698" s="122">
        <v>1</v>
      </c>
      <c r="C2698" s="122" t="s">
        <v>2198</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2008</v>
      </c>
      <c r="B2699" s="122">
        <v>1</v>
      </c>
      <c r="C2699" s="122" t="s">
        <v>2198</v>
      </c>
      <c r="D2699" s="122" t="s">
        <v>2091</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2008</v>
      </c>
      <c r="B2700" s="122">
        <v>1</v>
      </c>
      <c r="C2700" s="122" t="s">
        <v>2198</v>
      </c>
      <c r="D2700" s="122" t="s">
        <v>2093</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2008</v>
      </c>
      <c r="B2701" s="122">
        <v>1</v>
      </c>
      <c r="C2701" s="122" t="s">
        <v>2198</v>
      </c>
      <c r="D2701" s="122" t="s">
        <v>2094</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2008</v>
      </c>
      <c r="B2702" s="122">
        <v>1</v>
      </c>
      <c r="C2702" s="122" t="s">
        <v>2198</v>
      </c>
      <c r="D2702" s="122" t="s">
        <v>2095</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2008</v>
      </c>
      <c r="B2703" s="122">
        <v>1</v>
      </c>
      <c r="C2703" s="122" t="s">
        <v>2198</v>
      </c>
      <c r="D2703" s="122" t="s">
        <v>2142</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2008</v>
      </c>
      <c r="B2704" s="122">
        <v>1</v>
      </c>
      <c r="C2704" s="122" t="s">
        <v>2198</v>
      </c>
      <c r="D2704" s="122" t="s">
        <v>2097</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2008</v>
      </c>
      <c r="B2705" s="122">
        <v>1</v>
      </c>
      <c r="C2705" s="122" t="s">
        <v>2198</v>
      </c>
      <c r="D2705" s="122" t="s">
        <v>2098</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2008</v>
      </c>
      <c r="B2706" s="122">
        <v>1</v>
      </c>
      <c r="C2706" s="122" t="s">
        <v>2198</v>
      </c>
      <c r="D2706" s="122" t="s">
        <v>2099</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2008</v>
      </c>
      <c r="B2707" s="122">
        <v>1</v>
      </c>
      <c r="C2707" s="122" t="s">
        <v>2198</v>
      </c>
      <c r="D2707" s="122" t="s">
        <v>2100</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2008</v>
      </c>
      <c r="B2708" s="122">
        <v>1</v>
      </c>
      <c r="C2708" s="122" t="s">
        <v>2198</v>
      </c>
      <c r="D2708" s="122" t="s">
        <v>2101</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2008</v>
      </c>
      <c r="B2709" s="122">
        <v>1</v>
      </c>
      <c r="C2709" s="122" t="s">
        <v>2198</v>
      </c>
      <c r="D2709" s="122" t="s">
        <v>2102</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2008</v>
      </c>
      <c r="B2710" s="122">
        <v>1</v>
      </c>
      <c r="C2710" s="122" t="s">
        <v>2198</v>
      </c>
      <c r="D2710" s="122" t="s">
        <v>2103</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2008</v>
      </c>
      <c r="B2711" s="122">
        <v>1</v>
      </c>
      <c r="C2711" s="122" t="s">
        <v>2198</v>
      </c>
      <c r="D2711" s="122" t="s">
        <v>2104</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2008</v>
      </c>
      <c r="B2712" s="122">
        <v>1</v>
      </c>
      <c r="C2712" s="122" t="s">
        <v>2198</v>
      </c>
      <c r="D2712" s="122" t="s">
        <v>2105</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2008</v>
      </c>
      <c r="B2713" s="122">
        <v>1</v>
      </c>
      <c r="C2713" s="122" t="s">
        <v>2198</v>
      </c>
      <c r="D2713" s="122" t="s">
        <v>2106</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2008</v>
      </c>
      <c r="B2714" s="122">
        <v>1</v>
      </c>
      <c r="C2714" s="122" t="s">
        <v>2198</v>
      </c>
      <c r="D2714" s="122" t="s">
        <v>2107</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2008</v>
      </c>
      <c r="B2715" s="122">
        <v>1</v>
      </c>
      <c r="C2715" s="122" t="s">
        <v>2198</v>
      </c>
      <c r="D2715" s="122" t="s">
        <v>2108</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2008</v>
      </c>
      <c r="B2716" s="122">
        <v>1</v>
      </c>
      <c r="C2716" s="122" t="s">
        <v>2198</v>
      </c>
      <c r="D2716" s="122" t="s">
        <v>2109</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2008</v>
      </c>
      <c r="B2717" s="122">
        <v>1</v>
      </c>
      <c r="C2717" s="122" t="s">
        <v>2198</v>
      </c>
      <c r="D2717" s="122" t="s">
        <v>2143</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2008</v>
      </c>
      <c r="B2718" s="122">
        <v>1</v>
      </c>
      <c r="C2718" s="122" t="s">
        <v>2198</v>
      </c>
      <c r="D2718" s="122" t="s">
        <v>2110</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2008</v>
      </c>
      <c r="B2719" s="122">
        <v>1</v>
      </c>
      <c r="C2719" s="122" t="s">
        <v>2198</v>
      </c>
      <c r="D2719" s="122" t="s">
        <v>2111</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2008</v>
      </c>
      <c r="B2720" s="122">
        <v>1</v>
      </c>
      <c r="C2720" s="122" t="s">
        <v>2198</v>
      </c>
      <c r="D2720" s="122" t="s">
        <v>2112</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2008</v>
      </c>
      <c r="B2721" s="122">
        <v>1</v>
      </c>
      <c r="C2721" s="122" t="s">
        <v>2198</v>
      </c>
      <c r="D2721" s="122" t="s">
        <v>2113</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2008</v>
      </c>
      <c r="B2722" s="122">
        <v>1</v>
      </c>
      <c r="C2722" s="122" t="s">
        <v>2198</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2008</v>
      </c>
      <c r="B2723" s="122">
        <v>1</v>
      </c>
      <c r="C2723" s="122" t="s">
        <v>2198</v>
      </c>
      <c r="D2723" s="122" t="s">
        <v>2114</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2008</v>
      </c>
      <c r="B2724" s="122">
        <v>1</v>
      </c>
      <c r="C2724" s="122" t="s">
        <v>2198</v>
      </c>
      <c r="D2724" s="122" t="s">
        <v>2115</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2008</v>
      </c>
      <c r="B2725" s="122">
        <v>1</v>
      </c>
      <c r="C2725" s="122" t="s">
        <v>2198</v>
      </c>
      <c r="D2725" s="122" t="s">
        <v>2116</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2008</v>
      </c>
      <c r="B2726" s="122">
        <v>1</v>
      </c>
      <c r="C2726" s="122" t="s">
        <v>2198</v>
      </c>
      <c r="D2726" s="122" t="s">
        <v>2117</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2008</v>
      </c>
      <c r="B2727" s="122">
        <v>1</v>
      </c>
      <c r="C2727" s="122" t="s">
        <v>2198</v>
      </c>
      <c r="D2727" s="122" t="s">
        <v>2118</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2008</v>
      </c>
      <c r="B2728" s="122">
        <v>1</v>
      </c>
      <c r="C2728" s="122" t="s">
        <v>2198</v>
      </c>
      <c r="D2728" s="122" t="s">
        <v>2119</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2008</v>
      </c>
      <c r="B2729" s="122">
        <v>1</v>
      </c>
      <c r="C2729" s="122" t="s">
        <v>2198</v>
      </c>
      <c r="D2729" s="122" t="s">
        <v>2120</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2008</v>
      </c>
      <c r="B2730" s="122">
        <v>1</v>
      </c>
      <c r="C2730" s="122" t="s">
        <v>2198</v>
      </c>
      <c r="D2730" s="122" t="s">
        <v>2121</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2008</v>
      </c>
      <c r="B2731" s="122">
        <v>1</v>
      </c>
      <c r="C2731" s="122" t="s">
        <v>2198</v>
      </c>
      <c r="D2731" s="122" t="s">
        <v>2122</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2008</v>
      </c>
      <c r="B2732" s="122">
        <v>1</v>
      </c>
      <c r="C2732" s="122" t="s">
        <v>2198</v>
      </c>
      <c r="D2732" s="122" t="s">
        <v>2144</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2008</v>
      </c>
      <c r="B2733" s="122">
        <v>1</v>
      </c>
      <c r="C2733" s="122" t="s">
        <v>2198</v>
      </c>
      <c r="D2733" s="122" t="s">
        <v>2123</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2008</v>
      </c>
      <c r="B2734" s="122">
        <v>1</v>
      </c>
      <c r="C2734" s="122" t="s">
        <v>2198</v>
      </c>
      <c r="D2734" s="122" t="s">
        <v>2124</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2008</v>
      </c>
      <c r="B2735" s="122">
        <v>1</v>
      </c>
      <c r="C2735" s="122" t="s">
        <v>2198</v>
      </c>
      <c r="D2735" s="122" t="s">
        <v>2125</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2008</v>
      </c>
      <c r="B2736" s="122">
        <v>1</v>
      </c>
      <c r="C2736" s="122" t="s">
        <v>2198</v>
      </c>
      <c r="D2736" s="122" t="s">
        <v>2126</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2008</v>
      </c>
      <c r="B2737" s="122">
        <v>1</v>
      </c>
      <c r="C2737" s="122" t="s">
        <v>2198</v>
      </c>
      <c r="D2737" s="122" t="s">
        <v>2127</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2008</v>
      </c>
      <c r="B2738" s="122">
        <v>1</v>
      </c>
      <c r="C2738" s="122" t="s">
        <v>2198</v>
      </c>
      <c r="D2738" s="122" t="s">
        <v>2145</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2008</v>
      </c>
      <c r="B2739" s="122">
        <v>1</v>
      </c>
      <c r="C2739" s="122" t="s">
        <v>2198</v>
      </c>
      <c r="D2739" s="122" t="s">
        <v>2128</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2008</v>
      </c>
      <c r="B2740" s="122">
        <v>1</v>
      </c>
      <c r="C2740" s="122" t="s">
        <v>2198</v>
      </c>
      <c r="D2740" s="122" t="s">
        <v>2129</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2008</v>
      </c>
      <c r="B2741" s="122">
        <v>1</v>
      </c>
      <c r="C2741" s="122" t="s">
        <v>2198</v>
      </c>
      <c r="D2741" s="122" t="s">
        <v>2146</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2008</v>
      </c>
      <c r="B2742" s="122">
        <v>1</v>
      </c>
      <c r="C2742" s="122" t="s">
        <v>2198</v>
      </c>
      <c r="D2742" s="122" t="s">
        <v>2130</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2008</v>
      </c>
      <c r="B2743" s="122">
        <v>1</v>
      </c>
      <c r="C2743" s="122" t="s">
        <v>2198</v>
      </c>
      <c r="D2743" s="122" t="s">
        <v>2131</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2008</v>
      </c>
      <c r="B2744" s="122">
        <v>1</v>
      </c>
      <c r="C2744" s="122" t="s">
        <v>2198</v>
      </c>
      <c r="D2744" s="122" t="s">
        <v>2132</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2008</v>
      </c>
      <c r="B2745" s="122">
        <v>1</v>
      </c>
      <c r="C2745" s="122" t="s">
        <v>2198</v>
      </c>
      <c r="D2745" s="122" t="s">
        <v>2133</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2008</v>
      </c>
      <c r="B2746" s="122">
        <v>1</v>
      </c>
      <c r="C2746" s="122" t="s">
        <v>2198</v>
      </c>
      <c r="D2746" s="122" t="s">
        <v>2134</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2001</v>
      </c>
      <c r="B2747" s="122">
        <v>1</v>
      </c>
      <c r="C2747" s="122" t="s">
        <v>2199</v>
      </c>
      <c r="D2747" s="122" t="s">
        <v>2086</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2001</v>
      </c>
      <c r="B2748" s="122">
        <v>1</v>
      </c>
      <c r="C2748" s="122" t="s">
        <v>2199</v>
      </c>
      <c r="D2748" s="122" t="s">
        <v>2087</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2001</v>
      </c>
      <c r="B2749" s="122">
        <v>1</v>
      </c>
      <c r="C2749" s="122" t="s">
        <v>2199</v>
      </c>
      <c r="D2749" s="122" t="s">
        <v>2088</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2001</v>
      </c>
      <c r="B2750" s="122">
        <v>1</v>
      </c>
      <c r="C2750" s="122" t="s">
        <v>2199</v>
      </c>
      <c r="D2750" s="122" t="s">
        <v>2141</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2001</v>
      </c>
      <c r="B2751" s="122">
        <v>1</v>
      </c>
      <c r="C2751" s="122" t="s">
        <v>2199</v>
      </c>
      <c r="D2751" s="122" t="s">
        <v>2089</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2001</v>
      </c>
      <c r="B2752" s="122">
        <v>1</v>
      </c>
      <c r="C2752" s="122" t="s">
        <v>2199</v>
      </c>
      <c r="D2752" s="122" t="s">
        <v>2090</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2001</v>
      </c>
      <c r="B2753" s="122">
        <v>1</v>
      </c>
      <c r="C2753" s="122" t="s">
        <v>2199</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2001</v>
      </c>
      <c r="B2754" s="122">
        <v>1</v>
      </c>
      <c r="C2754" s="122" t="s">
        <v>2199</v>
      </c>
      <c r="D2754" s="122" t="s">
        <v>2091</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2001</v>
      </c>
      <c r="B2755" s="122">
        <v>1</v>
      </c>
      <c r="C2755" s="122" t="s">
        <v>2199</v>
      </c>
      <c r="D2755" s="122" t="s">
        <v>2092</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2001</v>
      </c>
      <c r="B2756" s="122">
        <v>1</v>
      </c>
      <c r="C2756" s="122" t="s">
        <v>2199</v>
      </c>
      <c r="D2756" s="122" t="s">
        <v>2093</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2001</v>
      </c>
      <c r="B2757" s="122">
        <v>1</v>
      </c>
      <c r="C2757" s="122" t="s">
        <v>2199</v>
      </c>
      <c r="D2757" s="122" t="s">
        <v>2094</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2001</v>
      </c>
      <c r="B2758" s="122">
        <v>1</v>
      </c>
      <c r="C2758" s="122" t="s">
        <v>2199</v>
      </c>
      <c r="D2758" s="122" t="s">
        <v>2095</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2001</v>
      </c>
      <c r="B2759" s="122">
        <v>1</v>
      </c>
      <c r="C2759" s="122" t="s">
        <v>2199</v>
      </c>
      <c r="D2759" s="122" t="s">
        <v>2142</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2001</v>
      </c>
      <c r="B2760" s="122">
        <v>1</v>
      </c>
      <c r="C2760" s="122" t="s">
        <v>2199</v>
      </c>
      <c r="D2760" s="122" t="s">
        <v>2096</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2001</v>
      </c>
      <c r="B2761" s="122">
        <v>1</v>
      </c>
      <c r="C2761" s="122" t="s">
        <v>2199</v>
      </c>
      <c r="D2761" s="122" t="s">
        <v>2097</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2001</v>
      </c>
      <c r="B2762" s="122">
        <v>1</v>
      </c>
      <c r="C2762" s="122" t="s">
        <v>2199</v>
      </c>
      <c r="D2762" s="122" t="s">
        <v>2098</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2001</v>
      </c>
      <c r="B2763" s="122">
        <v>1</v>
      </c>
      <c r="C2763" s="122" t="s">
        <v>2199</v>
      </c>
      <c r="D2763" s="122" t="s">
        <v>2099</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2001</v>
      </c>
      <c r="B2764" s="122">
        <v>1</v>
      </c>
      <c r="C2764" s="122" t="s">
        <v>2199</v>
      </c>
      <c r="D2764" s="122" t="s">
        <v>2100</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2001</v>
      </c>
      <c r="B2765" s="122">
        <v>1</v>
      </c>
      <c r="C2765" s="122" t="s">
        <v>2199</v>
      </c>
      <c r="D2765" s="122" t="s">
        <v>2101</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2001</v>
      </c>
      <c r="B2766" s="122">
        <v>1</v>
      </c>
      <c r="C2766" s="122" t="s">
        <v>2199</v>
      </c>
      <c r="D2766" s="122" t="s">
        <v>2102</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2001</v>
      </c>
      <c r="B2767" s="122">
        <v>1</v>
      </c>
      <c r="C2767" s="122" t="s">
        <v>2199</v>
      </c>
      <c r="D2767" s="122" t="s">
        <v>2103</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2001</v>
      </c>
      <c r="B2768" s="122">
        <v>1</v>
      </c>
      <c r="C2768" s="122" t="s">
        <v>2199</v>
      </c>
      <c r="D2768" s="122" t="s">
        <v>2104</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2001</v>
      </c>
      <c r="B2769" s="122">
        <v>1</v>
      </c>
      <c r="C2769" s="122" t="s">
        <v>2199</v>
      </c>
      <c r="D2769" s="122" t="s">
        <v>2105</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2001</v>
      </c>
      <c r="B2770" s="122">
        <v>1</v>
      </c>
      <c r="C2770" s="122" t="s">
        <v>2199</v>
      </c>
      <c r="D2770" s="122" t="s">
        <v>2106</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2001</v>
      </c>
      <c r="B2771" s="122">
        <v>1</v>
      </c>
      <c r="C2771" s="122" t="s">
        <v>2199</v>
      </c>
      <c r="D2771" s="122" t="s">
        <v>2107</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2001</v>
      </c>
      <c r="B2772" s="122">
        <v>1</v>
      </c>
      <c r="C2772" s="122" t="s">
        <v>2199</v>
      </c>
      <c r="D2772" s="122" t="s">
        <v>2108</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2001</v>
      </c>
      <c r="B2773" s="122">
        <v>1</v>
      </c>
      <c r="C2773" s="122" t="s">
        <v>2199</v>
      </c>
      <c r="D2773" s="122" t="s">
        <v>2109</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2001</v>
      </c>
      <c r="B2774" s="122">
        <v>1</v>
      </c>
      <c r="C2774" s="122" t="s">
        <v>2199</v>
      </c>
      <c r="D2774" s="122" t="s">
        <v>2143</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2001</v>
      </c>
      <c r="B2775" s="122">
        <v>1</v>
      </c>
      <c r="C2775" s="122" t="s">
        <v>2199</v>
      </c>
      <c r="D2775" s="122" t="s">
        <v>2110</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2001</v>
      </c>
      <c r="B2776" s="122">
        <v>1</v>
      </c>
      <c r="C2776" s="122" t="s">
        <v>2199</v>
      </c>
      <c r="D2776" s="122" t="s">
        <v>2111</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2001</v>
      </c>
      <c r="B2777" s="122">
        <v>1</v>
      </c>
      <c r="C2777" s="122" t="s">
        <v>2199</v>
      </c>
      <c r="D2777" s="122" t="s">
        <v>2112</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2001</v>
      </c>
      <c r="B2778" s="122">
        <v>1</v>
      </c>
      <c r="C2778" s="122" t="s">
        <v>2199</v>
      </c>
      <c r="D2778" s="122" t="s">
        <v>2113</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2001</v>
      </c>
      <c r="B2779" s="122">
        <v>1</v>
      </c>
      <c r="C2779" s="122" t="s">
        <v>2199</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2001</v>
      </c>
      <c r="B2780" s="122">
        <v>1</v>
      </c>
      <c r="C2780" s="122" t="s">
        <v>2199</v>
      </c>
      <c r="D2780" s="122" t="s">
        <v>2114</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2001</v>
      </c>
      <c r="B2781" s="122">
        <v>1</v>
      </c>
      <c r="C2781" s="122" t="s">
        <v>2199</v>
      </c>
      <c r="D2781" s="122" t="s">
        <v>2115</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2001</v>
      </c>
      <c r="B2782" s="122">
        <v>1</v>
      </c>
      <c r="C2782" s="122" t="s">
        <v>2199</v>
      </c>
      <c r="D2782" s="122" t="s">
        <v>2116</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2001</v>
      </c>
      <c r="B2783" s="122">
        <v>1</v>
      </c>
      <c r="C2783" s="122" t="s">
        <v>2199</v>
      </c>
      <c r="D2783" s="122" t="s">
        <v>2117</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2001</v>
      </c>
      <c r="B2784" s="122">
        <v>1</v>
      </c>
      <c r="C2784" s="122" t="s">
        <v>2199</v>
      </c>
      <c r="D2784" s="122" t="s">
        <v>2118</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2001</v>
      </c>
      <c r="B2785" s="122">
        <v>1</v>
      </c>
      <c r="C2785" s="122" t="s">
        <v>2199</v>
      </c>
      <c r="D2785" s="122" t="s">
        <v>2119</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2001</v>
      </c>
      <c r="B2786" s="122">
        <v>1</v>
      </c>
      <c r="C2786" s="122" t="s">
        <v>2199</v>
      </c>
      <c r="D2786" s="122" t="s">
        <v>2120</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2001</v>
      </c>
      <c r="B2787" s="122">
        <v>1</v>
      </c>
      <c r="C2787" s="122" t="s">
        <v>2199</v>
      </c>
      <c r="D2787" s="122" t="s">
        <v>2121</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2001</v>
      </c>
      <c r="B2788" s="122">
        <v>1</v>
      </c>
      <c r="C2788" s="122" t="s">
        <v>2199</v>
      </c>
      <c r="D2788" s="122" t="s">
        <v>2122</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2001</v>
      </c>
      <c r="B2789" s="122">
        <v>1</v>
      </c>
      <c r="C2789" s="122" t="s">
        <v>2199</v>
      </c>
      <c r="D2789" s="122" t="s">
        <v>2144</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2001</v>
      </c>
      <c r="B2790" s="122">
        <v>1</v>
      </c>
      <c r="C2790" s="122" t="s">
        <v>2199</v>
      </c>
      <c r="D2790" s="122" t="s">
        <v>2123</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2001</v>
      </c>
      <c r="B2791" s="122">
        <v>1</v>
      </c>
      <c r="C2791" s="122" t="s">
        <v>2199</v>
      </c>
      <c r="D2791" s="122" t="s">
        <v>2124</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2001</v>
      </c>
      <c r="B2792" s="122">
        <v>1</v>
      </c>
      <c r="C2792" s="122" t="s">
        <v>2199</v>
      </c>
      <c r="D2792" s="122" t="s">
        <v>2125</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2001</v>
      </c>
      <c r="B2793" s="122">
        <v>1</v>
      </c>
      <c r="C2793" s="122" t="s">
        <v>2199</v>
      </c>
      <c r="D2793" s="122" t="s">
        <v>2126</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2001</v>
      </c>
      <c r="B2794" s="122">
        <v>1</v>
      </c>
      <c r="C2794" s="122" t="s">
        <v>2199</v>
      </c>
      <c r="D2794" s="122" t="s">
        <v>2127</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2001</v>
      </c>
      <c r="B2795" s="122">
        <v>1</v>
      </c>
      <c r="C2795" s="122" t="s">
        <v>2199</v>
      </c>
      <c r="D2795" s="122" t="s">
        <v>2145</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2001</v>
      </c>
      <c r="B2796" s="122">
        <v>1</v>
      </c>
      <c r="C2796" s="122" t="s">
        <v>2199</v>
      </c>
      <c r="D2796" s="122" t="s">
        <v>2128</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2001</v>
      </c>
      <c r="B2797" s="122">
        <v>1</v>
      </c>
      <c r="C2797" s="122" t="s">
        <v>2199</v>
      </c>
      <c r="D2797" s="122" t="s">
        <v>2129</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2001</v>
      </c>
      <c r="B2798" s="122">
        <v>1</v>
      </c>
      <c r="C2798" s="122" t="s">
        <v>2199</v>
      </c>
      <c r="D2798" s="122" t="s">
        <v>2146</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2001</v>
      </c>
      <c r="B2799" s="122">
        <v>1</v>
      </c>
      <c r="C2799" s="122" t="s">
        <v>2199</v>
      </c>
      <c r="D2799" s="122" t="s">
        <v>2130</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2001</v>
      </c>
      <c r="B2800" s="122">
        <v>1</v>
      </c>
      <c r="C2800" s="122" t="s">
        <v>2199</v>
      </c>
      <c r="D2800" s="122" t="s">
        <v>2131</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2001</v>
      </c>
      <c r="B2801" s="122">
        <v>1</v>
      </c>
      <c r="C2801" s="122" t="s">
        <v>2199</v>
      </c>
      <c r="D2801" s="122" t="s">
        <v>2132</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2001</v>
      </c>
      <c r="B2802" s="122">
        <v>1</v>
      </c>
      <c r="C2802" s="122" t="s">
        <v>2199</v>
      </c>
      <c r="D2802" s="122" t="s">
        <v>2133</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2001</v>
      </c>
      <c r="B2803" s="122">
        <v>1</v>
      </c>
      <c r="C2803" s="122" t="s">
        <v>2199</v>
      </c>
      <c r="D2803" s="122" t="s">
        <v>2134</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2004</v>
      </c>
      <c r="B2804" s="122">
        <v>1</v>
      </c>
      <c r="C2804" s="122" t="s">
        <v>2200</v>
      </c>
      <c r="D2804" s="122" t="s">
        <v>2086</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2004</v>
      </c>
      <c r="B2805" s="122">
        <v>1</v>
      </c>
      <c r="C2805" s="122" t="s">
        <v>2200</v>
      </c>
      <c r="D2805" s="122" t="s">
        <v>2087</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2004</v>
      </c>
      <c r="B2806" s="122">
        <v>1</v>
      </c>
      <c r="C2806" s="122" t="s">
        <v>2200</v>
      </c>
      <c r="D2806" s="122" t="s">
        <v>2088</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2004</v>
      </c>
      <c r="B2807" s="122">
        <v>1</v>
      </c>
      <c r="C2807" s="122" t="s">
        <v>2200</v>
      </c>
      <c r="D2807" s="122" t="s">
        <v>2141</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2004</v>
      </c>
      <c r="B2808" s="122">
        <v>1</v>
      </c>
      <c r="C2808" s="122" t="s">
        <v>2200</v>
      </c>
      <c r="D2808" s="122" t="s">
        <v>2089</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2004</v>
      </c>
      <c r="B2809" s="122">
        <v>1</v>
      </c>
      <c r="C2809" s="122" t="s">
        <v>2200</v>
      </c>
      <c r="D2809" s="122" t="s">
        <v>2090</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2004</v>
      </c>
      <c r="B2810" s="122">
        <v>1</v>
      </c>
      <c r="C2810" s="122" t="s">
        <v>2200</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2004</v>
      </c>
      <c r="B2811" s="122">
        <v>1</v>
      </c>
      <c r="C2811" s="122" t="s">
        <v>2200</v>
      </c>
      <c r="D2811" s="122" t="s">
        <v>2091</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2004</v>
      </c>
      <c r="B2812" s="122">
        <v>1</v>
      </c>
      <c r="C2812" s="122" t="s">
        <v>2200</v>
      </c>
      <c r="D2812" s="122" t="s">
        <v>2092</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2004</v>
      </c>
      <c r="B2813" s="122">
        <v>1</v>
      </c>
      <c r="C2813" s="122" t="s">
        <v>2200</v>
      </c>
      <c r="D2813" s="122" t="s">
        <v>2093</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2004</v>
      </c>
      <c r="B2814" s="122">
        <v>1</v>
      </c>
      <c r="C2814" s="122" t="s">
        <v>2200</v>
      </c>
      <c r="D2814" s="122" t="s">
        <v>2094</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2004</v>
      </c>
      <c r="B2815" s="122">
        <v>1</v>
      </c>
      <c r="C2815" s="122" t="s">
        <v>2200</v>
      </c>
      <c r="D2815" s="122" t="s">
        <v>2095</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2004</v>
      </c>
      <c r="B2816" s="122">
        <v>1</v>
      </c>
      <c r="C2816" s="122" t="s">
        <v>2200</v>
      </c>
      <c r="D2816" s="122" t="s">
        <v>2142</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2004</v>
      </c>
      <c r="B2817" s="122">
        <v>1</v>
      </c>
      <c r="C2817" s="122" t="s">
        <v>2200</v>
      </c>
      <c r="D2817" s="122" t="s">
        <v>2096</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2004</v>
      </c>
      <c r="B2818" s="122">
        <v>1</v>
      </c>
      <c r="C2818" s="122" t="s">
        <v>2200</v>
      </c>
      <c r="D2818" s="122" t="s">
        <v>2097</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2004</v>
      </c>
      <c r="B2819" s="122">
        <v>1</v>
      </c>
      <c r="C2819" s="122" t="s">
        <v>2200</v>
      </c>
      <c r="D2819" s="122" t="s">
        <v>2098</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2004</v>
      </c>
      <c r="B2820" s="122">
        <v>1</v>
      </c>
      <c r="C2820" s="122" t="s">
        <v>2200</v>
      </c>
      <c r="D2820" s="122" t="s">
        <v>2099</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2004</v>
      </c>
      <c r="B2821" s="122">
        <v>1</v>
      </c>
      <c r="C2821" s="122" t="s">
        <v>2200</v>
      </c>
      <c r="D2821" s="122" t="s">
        <v>2100</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2004</v>
      </c>
      <c r="B2822" s="122">
        <v>1</v>
      </c>
      <c r="C2822" s="122" t="s">
        <v>2200</v>
      </c>
      <c r="D2822" s="122" t="s">
        <v>2101</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2004</v>
      </c>
      <c r="B2823" s="122">
        <v>1</v>
      </c>
      <c r="C2823" s="122" t="s">
        <v>2200</v>
      </c>
      <c r="D2823" s="122" t="s">
        <v>2102</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2004</v>
      </c>
      <c r="B2824" s="122">
        <v>1</v>
      </c>
      <c r="C2824" s="122" t="s">
        <v>2200</v>
      </c>
      <c r="D2824" s="122" t="s">
        <v>2103</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2004</v>
      </c>
      <c r="B2825" s="122">
        <v>1</v>
      </c>
      <c r="C2825" s="122" t="s">
        <v>2200</v>
      </c>
      <c r="D2825" s="122" t="s">
        <v>2104</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2004</v>
      </c>
      <c r="B2826" s="122">
        <v>1</v>
      </c>
      <c r="C2826" s="122" t="s">
        <v>2200</v>
      </c>
      <c r="D2826" s="122" t="s">
        <v>2105</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2004</v>
      </c>
      <c r="B2827" s="122">
        <v>1</v>
      </c>
      <c r="C2827" s="122" t="s">
        <v>2200</v>
      </c>
      <c r="D2827" s="122" t="s">
        <v>2106</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2004</v>
      </c>
      <c r="B2828" s="122">
        <v>1</v>
      </c>
      <c r="C2828" s="122" t="s">
        <v>2200</v>
      </c>
      <c r="D2828" s="122" t="s">
        <v>2107</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2004</v>
      </c>
      <c r="B2829" s="122">
        <v>1</v>
      </c>
      <c r="C2829" s="122" t="s">
        <v>2200</v>
      </c>
      <c r="D2829" s="122" t="s">
        <v>2108</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2004</v>
      </c>
      <c r="B2830" s="122">
        <v>1</v>
      </c>
      <c r="C2830" s="122" t="s">
        <v>2200</v>
      </c>
      <c r="D2830" s="122" t="s">
        <v>2109</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2004</v>
      </c>
      <c r="B2831" s="122">
        <v>1</v>
      </c>
      <c r="C2831" s="122" t="s">
        <v>2200</v>
      </c>
      <c r="D2831" s="122" t="s">
        <v>2143</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2004</v>
      </c>
      <c r="B2832" s="122">
        <v>1</v>
      </c>
      <c r="C2832" s="122" t="s">
        <v>2200</v>
      </c>
      <c r="D2832" s="122" t="s">
        <v>2110</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2004</v>
      </c>
      <c r="B2833" s="122">
        <v>1</v>
      </c>
      <c r="C2833" s="122" t="s">
        <v>2200</v>
      </c>
      <c r="D2833" s="122" t="s">
        <v>2111</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2004</v>
      </c>
      <c r="B2834" s="122">
        <v>1</v>
      </c>
      <c r="C2834" s="122" t="s">
        <v>2200</v>
      </c>
      <c r="D2834" s="122" t="s">
        <v>2112</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2004</v>
      </c>
      <c r="B2835" s="122">
        <v>1</v>
      </c>
      <c r="C2835" s="122" t="s">
        <v>2200</v>
      </c>
      <c r="D2835" s="122" t="s">
        <v>2113</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2004</v>
      </c>
      <c r="B2836" s="122">
        <v>1</v>
      </c>
      <c r="C2836" s="122" t="s">
        <v>2200</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2004</v>
      </c>
      <c r="B2837" s="122">
        <v>1</v>
      </c>
      <c r="C2837" s="122" t="s">
        <v>2200</v>
      </c>
      <c r="D2837" s="122" t="s">
        <v>2114</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2004</v>
      </c>
      <c r="B2838" s="122">
        <v>1</v>
      </c>
      <c r="C2838" s="122" t="s">
        <v>2200</v>
      </c>
      <c r="D2838" s="122" t="s">
        <v>2115</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2004</v>
      </c>
      <c r="B2839" s="122">
        <v>1</v>
      </c>
      <c r="C2839" s="122" t="s">
        <v>2200</v>
      </c>
      <c r="D2839" s="122" t="s">
        <v>2116</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2004</v>
      </c>
      <c r="B2840" s="122">
        <v>1</v>
      </c>
      <c r="C2840" s="122" t="s">
        <v>2200</v>
      </c>
      <c r="D2840" s="122" t="s">
        <v>2117</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2004</v>
      </c>
      <c r="B2841" s="122">
        <v>1</v>
      </c>
      <c r="C2841" s="122" t="s">
        <v>2200</v>
      </c>
      <c r="D2841" s="122" t="s">
        <v>2118</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2004</v>
      </c>
      <c r="B2842" s="122">
        <v>1</v>
      </c>
      <c r="C2842" s="122" t="s">
        <v>2200</v>
      </c>
      <c r="D2842" s="122" t="s">
        <v>2119</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2004</v>
      </c>
      <c r="B2843" s="122">
        <v>1</v>
      </c>
      <c r="C2843" s="122" t="s">
        <v>2200</v>
      </c>
      <c r="D2843" s="122" t="s">
        <v>2120</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2004</v>
      </c>
      <c r="B2844" s="122">
        <v>1</v>
      </c>
      <c r="C2844" s="122" t="s">
        <v>2200</v>
      </c>
      <c r="D2844" s="122" t="s">
        <v>2121</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2004</v>
      </c>
      <c r="B2845" s="122">
        <v>1</v>
      </c>
      <c r="C2845" s="122" t="s">
        <v>2200</v>
      </c>
      <c r="D2845" s="122" t="s">
        <v>2122</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2004</v>
      </c>
      <c r="B2846" s="122">
        <v>1</v>
      </c>
      <c r="C2846" s="122" t="s">
        <v>2200</v>
      </c>
      <c r="D2846" s="122" t="s">
        <v>2144</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2004</v>
      </c>
      <c r="B2847" s="122">
        <v>1</v>
      </c>
      <c r="C2847" s="122" t="s">
        <v>2200</v>
      </c>
      <c r="D2847" s="122" t="s">
        <v>2123</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2004</v>
      </c>
      <c r="B2848" s="122">
        <v>1</v>
      </c>
      <c r="C2848" s="122" t="s">
        <v>2200</v>
      </c>
      <c r="D2848" s="122" t="s">
        <v>2124</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2004</v>
      </c>
      <c r="B2849" s="122">
        <v>1</v>
      </c>
      <c r="C2849" s="122" t="s">
        <v>2200</v>
      </c>
      <c r="D2849" s="122" t="s">
        <v>2125</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2004</v>
      </c>
      <c r="B2850" s="122">
        <v>1</v>
      </c>
      <c r="C2850" s="122" t="s">
        <v>2200</v>
      </c>
      <c r="D2850" s="122" t="s">
        <v>2126</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2004</v>
      </c>
      <c r="B2851" s="122">
        <v>1</v>
      </c>
      <c r="C2851" s="122" t="s">
        <v>2200</v>
      </c>
      <c r="D2851" s="122" t="s">
        <v>2127</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2004</v>
      </c>
      <c r="B2852" s="122">
        <v>1</v>
      </c>
      <c r="C2852" s="122" t="s">
        <v>2200</v>
      </c>
      <c r="D2852" s="122" t="s">
        <v>2145</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2004</v>
      </c>
      <c r="B2853" s="122">
        <v>1</v>
      </c>
      <c r="C2853" s="122" t="s">
        <v>2200</v>
      </c>
      <c r="D2853" s="122" t="s">
        <v>2128</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2004</v>
      </c>
      <c r="B2854" s="122">
        <v>1</v>
      </c>
      <c r="C2854" s="122" t="s">
        <v>2200</v>
      </c>
      <c r="D2854" s="122" t="s">
        <v>2129</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2004</v>
      </c>
      <c r="B2855" s="122">
        <v>1</v>
      </c>
      <c r="C2855" s="122" t="s">
        <v>2200</v>
      </c>
      <c r="D2855" s="122" t="s">
        <v>2146</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2004</v>
      </c>
      <c r="B2856" s="122">
        <v>1</v>
      </c>
      <c r="C2856" s="122" t="s">
        <v>2200</v>
      </c>
      <c r="D2856" s="122" t="s">
        <v>2130</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2004</v>
      </c>
      <c r="B2857" s="122">
        <v>1</v>
      </c>
      <c r="C2857" s="122" t="s">
        <v>2200</v>
      </c>
      <c r="D2857" s="122" t="s">
        <v>2131</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2004</v>
      </c>
      <c r="B2858" s="122">
        <v>1</v>
      </c>
      <c r="C2858" s="122" t="s">
        <v>2200</v>
      </c>
      <c r="D2858" s="122" t="s">
        <v>2132</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2004</v>
      </c>
      <c r="B2859" s="122">
        <v>1</v>
      </c>
      <c r="C2859" s="122" t="s">
        <v>2200</v>
      </c>
      <c r="D2859" s="122" t="s">
        <v>2133</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2004</v>
      </c>
      <c r="B2860" s="122">
        <v>1</v>
      </c>
      <c r="C2860" s="122" t="s">
        <v>2200</v>
      </c>
      <c r="D2860" s="122" t="s">
        <v>2134</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2002</v>
      </c>
      <c r="B2861" s="122">
        <v>1</v>
      </c>
      <c r="C2861" s="122" t="s">
        <v>2201</v>
      </c>
      <c r="D2861" s="122" t="s">
        <v>2086</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2002</v>
      </c>
      <c r="B2862" s="122">
        <v>1</v>
      </c>
      <c r="C2862" s="122" t="s">
        <v>2201</v>
      </c>
      <c r="D2862" s="122" t="s">
        <v>2087</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2002</v>
      </c>
      <c r="B2863" s="122">
        <v>1</v>
      </c>
      <c r="C2863" s="122" t="s">
        <v>2201</v>
      </c>
      <c r="D2863" s="122" t="s">
        <v>2088</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2002</v>
      </c>
      <c r="B2864" s="122">
        <v>1</v>
      </c>
      <c r="C2864" s="122" t="s">
        <v>2201</v>
      </c>
      <c r="D2864" s="122" t="s">
        <v>2141</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2002</v>
      </c>
      <c r="B2865" s="122">
        <v>1</v>
      </c>
      <c r="C2865" s="122" t="s">
        <v>2201</v>
      </c>
      <c r="D2865" s="122" t="s">
        <v>2089</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2002</v>
      </c>
      <c r="B2866" s="122">
        <v>1</v>
      </c>
      <c r="C2866" s="122" t="s">
        <v>2201</v>
      </c>
      <c r="D2866" s="122" t="s">
        <v>2090</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2002</v>
      </c>
      <c r="B2867" s="122">
        <v>1</v>
      </c>
      <c r="C2867" s="122" t="s">
        <v>2201</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2002</v>
      </c>
      <c r="B2868" s="122">
        <v>1</v>
      </c>
      <c r="C2868" s="122" t="s">
        <v>2201</v>
      </c>
      <c r="D2868" s="122" t="s">
        <v>2091</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2002</v>
      </c>
      <c r="B2869" s="122">
        <v>1</v>
      </c>
      <c r="C2869" s="122" t="s">
        <v>2201</v>
      </c>
      <c r="D2869" s="122" t="s">
        <v>2092</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2002</v>
      </c>
      <c r="B2870" s="122">
        <v>1</v>
      </c>
      <c r="C2870" s="122" t="s">
        <v>2201</v>
      </c>
      <c r="D2870" s="122" t="s">
        <v>2093</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2002</v>
      </c>
      <c r="B2871" s="122">
        <v>1</v>
      </c>
      <c r="C2871" s="122" t="s">
        <v>2201</v>
      </c>
      <c r="D2871" s="122" t="s">
        <v>2094</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2002</v>
      </c>
      <c r="B2872" s="122">
        <v>1</v>
      </c>
      <c r="C2872" s="122" t="s">
        <v>2201</v>
      </c>
      <c r="D2872" s="122" t="s">
        <v>2095</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2002</v>
      </c>
      <c r="B2873" s="122">
        <v>1</v>
      </c>
      <c r="C2873" s="122" t="s">
        <v>2201</v>
      </c>
      <c r="D2873" s="122" t="s">
        <v>2142</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2002</v>
      </c>
      <c r="B2874" s="122">
        <v>1</v>
      </c>
      <c r="C2874" s="122" t="s">
        <v>2201</v>
      </c>
      <c r="D2874" s="122" t="s">
        <v>2096</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2002</v>
      </c>
      <c r="B2875" s="122">
        <v>1</v>
      </c>
      <c r="C2875" s="122" t="s">
        <v>2201</v>
      </c>
      <c r="D2875" s="122" t="s">
        <v>2097</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2002</v>
      </c>
      <c r="B2876" s="122">
        <v>1</v>
      </c>
      <c r="C2876" s="122" t="s">
        <v>2201</v>
      </c>
      <c r="D2876" s="122" t="s">
        <v>2098</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2002</v>
      </c>
      <c r="B2877" s="122">
        <v>1</v>
      </c>
      <c r="C2877" s="122" t="s">
        <v>2201</v>
      </c>
      <c r="D2877" s="122" t="s">
        <v>2099</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2002</v>
      </c>
      <c r="B2878" s="122">
        <v>1</v>
      </c>
      <c r="C2878" s="122" t="s">
        <v>2201</v>
      </c>
      <c r="D2878" s="122" t="s">
        <v>2100</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2002</v>
      </c>
      <c r="B2879" s="122">
        <v>1</v>
      </c>
      <c r="C2879" s="122" t="s">
        <v>2201</v>
      </c>
      <c r="D2879" s="122" t="s">
        <v>2101</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2002</v>
      </c>
      <c r="B2880" s="122">
        <v>1</v>
      </c>
      <c r="C2880" s="122" t="s">
        <v>2201</v>
      </c>
      <c r="D2880" s="122" t="s">
        <v>2102</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2002</v>
      </c>
      <c r="B2881" s="122">
        <v>1</v>
      </c>
      <c r="C2881" s="122" t="s">
        <v>2201</v>
      </c>
      <c r="D2881" s="122" t="s">
        <v>2103</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2002</v>
      </c>
      <c r="B2882" s="122">
        <v>1</v>
      </c>
      <c r="C2882" s="122" t="s">
        <v>2201</v>
      </c>
      <c r="D2882" s="122" t="s">
        <v>2104</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2002</v>
      </c>
      <c r="B2883" s="122">
        <v>1</v>
      </c>
      <c r="C2883" s="122" t="s">
        <v>2201</v>
      </c>
      <c r="D2883" s="122" t="s">
        <v>2105</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2002</v>
      </c>
      <c r="B2884" s="122">
        <v>1</v>
      </c>
      <c r="C2884" s="122" t="s">
        <v>2201</v>
      </c>
      <c r="D2884" s="122" t="s">
        <v>2106</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2002</v>
      </c>
      <c r="B2885" s="122">
        <v>1</v>
      </c>
      <c r="C2885" s="122" t="s">
        <v>2201</v>
      </c>
      <c r="D2885" s="122" t="s">
        <v>2107</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2002</v>
      </c>
      <c r="B2886" s="122">
        <v>1</v>
      </c>
      <c r="C2886" s="122" t="s">
        <v>2201</v>
      </c>
      <c r="D2886" s="122" t="s">
        <v>2108</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2002</v>
      </c>
      <c r="B2887" s="122">
        <v>1</v>
      </c>
      <c r="C2887" s="122" t="s">
        <v>2201</v>
      </c>
      <c r="D2887" s="122" t="s">
        <v>2109</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2002</v>
      </c>
      <c r="B2888" s="122">
        <v>1</v>
      </c>
      <c r="C2888" s="122" t="s">
        <v>2201</v>
      </c>
      <c r="D2888" s="122" t="s">
        <v>2143</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2002</v>
      </c>
      <c r="B2889" s="122">
        <v>1</v>
      </c>
      <c r="C2889" s="122" t="s">
        <v>2201</v>
      </c>
      <c r="D2889" s="122" t="s">
        <v>2110</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2002</v>
      </c>
      <c r="B2890" s="122">
        <v>1</v>
      </c>
      <c r="C2890" s="122" t="s">
        <v>2201</v>
      </c>
      <c r="D2890" s="122" t="s">
        <v>2111</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2002</v>
      </c>
      <c r="B2891" s="122">
        <v>1</v>
      </c>
      <c r="C2891" s="122" t="s">
        <v>2201</v>
      </c>
      <c r="D2891" s="122" t="s">
        <v>2112</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2002</v>
      </c>
      <c r="B2892" s="122">
        <v>1</v>
      </c>
      <c r="C2892" s="122" t="s">
        <v>2201</v>
      </c>
      <c r="D2892" s="122" t="s">
        <v>2113</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2002</v>
      </c>
      <c r="B2893" s="122">
        <v>1</v>
      </c>
      <c r="C2893" s="122" t="s">
        <v>2201</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2002</v>
      </c>
      <c r="B2894" s="122">
        <v>1</v>
      </c>
      <c r="C2894" s="122" t="s">
        <v>2201</v>
      </c>
      <c r="D2894" s="122" t="s">
        <v>2114</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2002</v>
      </c>
      <c r="B2895" s="122">
        <v>1</v>
      </c>
      <c r="C2895" s="122" t="s">
        <v>2201</v>
      </c>
      <c r="D2895" s="122" t="s">
        <v>2115</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2002</v>
      </c>
      <c r="B2896" s="122">
        <v>1</v>
      </c>
      <c r="C2896" s="122" t="s">
        <v>2201</v>
      </c>
      <c r="D2896" s="122" t="s">
        <v>2116</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2002</v>
      </c>
      <c r="B2897" s="122">
        <v>1</v>
      </c>
      <c r="C2897" s="122" t="s">
        <v>2201</v>
      </c>
      <c r="D2897" s="122" t="s">
        <v>2117</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2002</v>
      </c>
      <c r="B2898" s="122">
        <v>1</v>
      </c>
      <c r="C2898" s="122" t="s">
        <v>2201</v>
      </c>
      <c r="D2898" s="122" t="s">
        <v>2118</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2002</v>
      </c>
      <c r="B2899" s="122">
        <v>1</v>
      </c>
      <c r="C2899" s="122" t="s">
        <v>2201</v>
      </c>
      <c r="D2899" s="122" t="s">
        <v>2119</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2002</v>
      </c>
      <c r="B2900" s="122">
        <v>1</v>
      </c>
      <c r="C2900" s="122" t="s">
        <v>2201</v>
      </c>
      <c r="D2900" s="122" t="s">
        <v>2120</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2002</v>
      </c>
      <c r="B2901" s="122">
        <v>1</v>
      </c>
      <c r="C2901" s="122" t="s">
        <v>2201</v>
      </c>
      <c r="D2901" s="122" t="s">
        <v>2121</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2002</v>
      </c>
      <c r="B2902" s="122">
        <v>1</v>
      </c>
      <c r="C2902" s="122" t="s">
        <v>2201</v>
      </c>
      <c r="D2902" s="122" t="s">
        <v>2122</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2002</v>
      </c>
      <c r="B2903" s="122">
        <v>1</v>
      </c>
      <c r="C2903" s="122" t="s">
        <v>2201</v>
      </c>
      <c r="D2903" s="122" t="s">
        <v>2144</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2002</v>
      </c>
      <c r="B2904" s="122">
        <v>1</v>
      </c>
      <c r="C2904" s="122" t="s">
        <v>2201</v>
      </c>
      <c r="D2904" s="122" t="s">
        <v>2123</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2002</v>
      </c>
      <c r="B2905" s="122">
        <v>1</v>
      </c>
      <c r="C2905" s="122" t="s">
        <v>2201</v>
      </c>
      <c r="D2905" s="122" t="s">
        <v>2124</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2002</v>
      </c>
      <c r="B2906" s="122">
        <v>1</v>
      </c>
      <c r="C2906" s="122" t="s">
        <v>2201</v>
      </c>
      <c r="D2906" s="122" t="s">
        <v>2125</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2002</v>
      </c>
      <c r="B2907" s="122">
        <v>1</v>
      </c>
      <c r="C2907" s="122" t="s">
        <v>2201</v>
      </c>
      <c r="D2907" s="122" t="s">
        <v>2126</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2002</v>
      </c>
      <c r="B2908" s="122">
        <v>1</v>
      </c>
      <c r="C2908" s="122" t="s">
        <v>2201</v>
      </c>
      <c r="D2908" s="122" t="s">
        <v>2127</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2002</v>
      </c>
      <c r="B2909" s="122">
        <v>1</v>
      </c>
      <c r="C2909" s="122" t="s">
        <v>2201</v>
      </c>
      <c r="D2909" s="122" t="s">
        <v>2145</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2002</v>
      </c>
      <c r="B2910" s="122">
        <v>1</v>
      </c>
      <c r="C2910" s="122" t="s">
        <v>2201</v>
      </c>
      <c r="D2910" s="122" t="s">
        <v>2128</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2002</v>
      </c>
      <c r="B2911" s="122">
        <v>1</v>
      </c>
      <c r="C2911" s="122" t="s">
        <v>2201</v>
      </c>
      <c r="D2911" s="122" t="s">
        <v>2129</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2002</v>
      </c>
      <c r="B2912" s="122">
        <v>1</v>
      </c>
      <c r="C2912" s="122" t="s">
        <v>2201</v>
      </c>
      <c r="D2912" s="122" t="s">
        <v>2146</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2002</v>
      </c>
      <c r="B2913" s="122">
        <v>1</v>
      </c>
      <c r="C2913" s="122" t="s">
        <v>2201</v>
      </c>
      <c r="D2913" s="122" t="s">
        <v>2130</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2002</v>
      </c>
      <c r="B2914" s="122">
        <v>1</v>
      </c>
      <c r="C2914" s="122" t="s">
        <v>2201</v>
      </c>
      <c r="D2914" s="122" t="s">
        <v>2131</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2002</v>
      </c>
      <c r="B2915" s="122">
        <v>1</v>
      </c>
      <c r="C2915" s="122" t="s">
        <v>2201</v>
      </c>
      <c r="D2915" s="122" t="s">
        <v>2132</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2002</v>
      </c>
      <c r="B2916" s="122">
        <v>1</v>
      </c>
      <c r="C2916" s="122" t="s">
        <v>2201</v>
      </c>
      <c r="D2916" s="122" t="s">
        <v>2133</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2002</v>
      </c>
      <c r="B2917" s="122">
        <v>1</v>
      </c>
      <c r="C2917" s="122" t="s">
        <v>2201</v>
      </c>
      <c r="D2917" s="122" t="s">
        <v>2134</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2003</v>
      </c>
      <c r="B2918" s="122">
        <v>1</v>
      </c>
      <c r="C2918" s="122" t="s">
        <v>2202</v>
      </c>
      <c r="D2918" s="122" t="s">
        <v>2086</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2003</v>
      </c>
      <c r="B2919" s="122">
        <v>1</v>
      </c>
      <c r="C2919" s="122" t="s">
        <v>2202</v>
      </c>
      <c r="D2919" s="122" t="s">
        <v>2087</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2003</v>
      </c>
      <c r="B2920" s="122">
        <v>1</v>
      </c>
      <c r="C2920" s="122" t="s">
        <v>2202</v>
      </c>
      <c r="D2920" s="122" t="s">
        <v>2088</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2003</v>
      </c>
      <c r="B2921" s="122">
        <v>1</v>
      </c>
      <c r="C2921" s="122" t="s">
        <v>2202</v>
      </c>
      <c r="D2921" s="122" t="s">
        <v>2141</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2003</v>
      </c>
      <c r="B2922" s="122">
        <v>1</v>
      </c>
      <c r="C2922" s="122" t="s">
        <v>2202</v>
      </c>
      <c r="D2922" s="122" t="s">
        <v>2089</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2003</v>
      </c>
      <c r="B2923" s="122">
        <v>1</v>
      </c>
      <c r="C2923" s="122" t="s">
        <v>2202</v>
      </c>
      <c r="D2923" s="122" t="s">
        <v>2090</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2003</v>
      </c>
      <c r="B2924" s="122">
        <v>1</v>
      </c>
      <c r="C2924" s="122" t="s">
        <v>2202</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2003</v>
      </c>
      <c r="B2925" s="122">
        <v>1</v>
      </c>
      <c r="C2925" s="122" t="s">
        <v>2202</v>
      </c>
      <c r="D2925" s="122" t="s">
        <v>2091</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2003</v>
      </c>
      <c r="B2926" s="122">
        <v>1</v>
      </c>
      <c r="C2926" s="122" t="s">
        <v>2202</v>
      </c>
      <c r="D2926" s="122" t="s">
        <v>2092</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2003</v>
      </c>
      <c r="B2927" s="122">
        <v>1</v>
      </c>
      <c r="C2927" s="122" t="s">
        <v>2202</v>
      </c>
      <c r="D2927" s="122" t="s">
        <v>2093</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2003</v>
      </c>
      <c r="B2928" s="122">
        <v>1</v>
      </c>
      <c r="C2928" s="122" t="s">
        <v>2202</v>
      </c>
      <c r="D2928" s="122" t="s">
        <v>2094</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2003</v>
      </c>
      <c r="B2929" s="122">
        <v>1</v>
      </c>
      <c r="C2929" s="122" t="s">
        <v>2202</v>
      </c>
      <c r="D2929" s="122" t="s">
        <v>2095</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2003</v>
      </c>
      <c r="B2930" s="122">
        <v>1</v>
      </c>
      <c r="C2930" s="122" t="s">
        <v>2202</v>
      </c>
      <c r="D2930" s="122" t="s">
        <v>2142</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2003</v>
      </c>
      <c r="B2931" s="122">
        <v>1</v>
      </c>
      <c r="C2931" s="122" t="s">
        <v>2202</v>
      </c>
      <c r="D2931" s="122" t="s">
        <v>2096</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2003</v>
      </c>
      <c r="B2932" s="122">
        <v>1</v>
      </c>
      <c r="C2932" s="122" t="s">
        <v>2202</v>
      </c>
      <c r="D2932" s="122" t="s">
        <v>2097</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2003</v>
      </c>
      <c r="B2933" s="122">
        <v>1</v>
      </c>
      <c r="C2933" s="122" t="s">
        <v>2202</v>
      </c>
      <c r="D2933" s="122" t="s">
        <v>2098</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2003</v>
      </c>
      <c r="B2934" s="122">
        <v>1</v>
      </c>
      <c r="C2934" s="122" t="s">
        <v>2202</v>
      </c>
      <c r="D2934" s="122" t="s">
        <v>2099</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2003</v>
      </c>
      <c r="B2935" s="122">
        <v>1</v>
      </c>
      <c r="C2935" s="122" t="s">
        <v>2202</v>
      </c>
      <c r="D2935" s="122" t="s">
        <v>2100</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2003</v>
      </c>
      <c r="B2936" s="122">
        <v>1</v>
      </c>
      <c r="C2936" s="122" t="s">
        <v>2202</v>
      </c>
      <c r="D2936" s="122" t="s">
        <v>2101</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2003</v>
      </c>
      <c r="B2937" s="122">
        <v>1</v>
      </c>
      <c r="C2937" s="122" t="s">
        <v>2202</v>
      </c>
      <c r="D2937" s="122" t="s">
        <v>2102</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2003</v>
      </c>
      <c r="B2938" s="122">
        <v>1</v>
      </c>
      <c r="C2938" s="122" t="s">
        <v>2202</v>
      </c>
      <c r="D2938" s="122" t="s">
        <v>2103</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2003</v>
      </c>
      <c r="B2939" s="122">
        <v>1</v>
      </c>
      <c r="C2939" s="122" t="s">
        <v>2202</v>
      </c>
      <c r="D2939" s="122" t="s">
        <v>2104</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2003</v>
      </c>
      <c r="B2940" s="122">
        <v>1</v>
      </c>
      <c r="C2940" s="122" t="s">
        <v>2202</v>
      </c>
      <c r="D2940" s="122" t="s">
        <v>2105</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2003</v>
      </c>
      <c r="B2941" s="122">
        <v>1</v>
      </c>
      <c r="C2941" s="122" t="s">
        <v>2202</v>
      </c>
      <c r="D2941" s="122" t="s">
        <v>2106</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2003</v>
      </c>
      <c r="B2942" s="122">
        <v>1</v>
      </c>
      <c r="C2942" s="122" t="s">
        <v>2202</v>
      </c>
      <c r="D2942" s="122" t="s">
        <v>2107</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2003</v>
      </c>
      <c r="B2943" s="122">
        <v>1</v>
      </c>
      <c r="C2943" s="122" t="s">
        <v>2202</v>
      </c>
      <c r="D2943" s="122" t="s">
        <v>2108</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2003</v>
      </c>
      <c r="B2944" s="122">
        <v>1</v>
      </c>
      <c r="C2944" s="122" t="s">
        <v>2202</v>
      </c>
      <c r="D2944" s="122" t="s">
        <v>2109</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2003</v>
      </c>
      <c r="B2945" s="122">
        <v>1</v>
      </c>
      <c r="C2945" s="122" t="s">
        <v>2202</v>
      </c>
      <c r="D2945" s="122" t="s">
        <v>2143</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2003</v>
      </c>
      <c r="B2946" s="122">
        <v>1</v>
      </c>
      <c r="C2946" s="122" t="s">
        <v>2202</v>
      </c>
      <c r="D2946" s="122" t="s">
        <v>2110</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2003</v>
      </c>
      <c r="B2947" s="122">
        <v>1</v>
      </c>
      <c r="C2947" s="122" t="s">
        <v>2202</v>
      </c>
      <c r="D2947" s="122" t="s">
        <v>2111</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2003</v>
      </c>
      <c r="B2948" s="122">
        <v>1</v>
      </c>
      <c r="C2948" s="122" t="s">
        <v>2202</v>
      </c>
      <c r="D2948" s="122" t="s">
        <v>2112</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2003</v>
      </c>
      <c r="B2949" s="122">
        <v>1</v>
      </c>
      <c r="C2949" s="122" t="s">
        <v>2202</v>
      </c>
      <c r="D2949" s="122" t="s">
        <v>2113</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2003</v>
      </c>
      <c r="B2950" s="122">
        <v>1</v>
      </c>
      <c r="C2950" s="122" t="s">
        <v>2202</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2003</v>
      </c>
      <c r="B2951" s="122">
        <v>1</v>
      </c>
      <c r="C2951" s="122" t="s">
        <v>2202</v>
      </c>
      <c r="D2951" s="122" t="s">
        <v>2114</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2003</v>
      </c>
      <c r="B2952" s="122">
        <v>1</v>
      </c>
      <c r="C2952" s="122" t="s">
        <v>2202</v>
      </c>
      <c r="D2952" s="122" t="s">
        <v>2115</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2003</v>
      </c>
      <c r="B2953" s="122">
        <v>1</v>
      </c>
      <c r="C2953" s="122" t="s">
        <v>2202</v>
      </c>
      <c r="D2953" s="122" t="s">
        <v>2116</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2003</v>
      </c>
      <c r="B2954" s="122">
        <v>1</v>
      </c>
      <c r="C2954" s="122" t="s">
        <v>2202</v>
      </c>
      <c r="D2954" s="122" t="s">
        <v>2117</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2003</v>
      </c>
      <c r="B2955" s="122">
        <v>1</v>
      </c>
      <c r="C2955" s="122" t="s">
        <v>2202</v>
      </c>
      <c r="D2955" s="122" t="s">
        <v>2118</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2003</v>
      </c>
      <c r="B2956" s="122">
        <v>1</v>
      </c>
      <c r="C2956" s="122" t="s">
        <v>2202</v>
      </c>
      <c r="D2956" s="122" t="s">
        <v>2119</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2003</v>
      </c>
      <c r="B2957" s="122">
        <v>1</v>
      </c>
      <c r="C2957" s="122" t="s">
        <v>2202</v>
      </c>
      <c r="D2957" s="122" t="s">
        <v>2120</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2003</v>
      </c>
      <c r="B2958" s="122">
        <v>1</v>
      </c>
      <c r="C2958" s="122" t="s">
        <v>2202</v>
      </c>
      <c r="D2958" s="122" t="s">
        <v>2121</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2003</v>
      </c>
      <c r="B2959" s="122">
        <v>1</v>
      </c>
      <c r="C2959" s="122" t="s">
        <v>2202</v>
      </c>
      <c r="D2959" s="122" t="s">
        <v>2122</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2003</v>
      </c>
      <c r="B2960" s="122">
        <v>1</v>
      </c>
      <c r="C2960" s="122" t="s">
        <v>2202</v>
      </c>
      <c r="D2960" s="122" t="s">
        <v>2144</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2003</v>
      </c>
      <c r="B2961" s="122">
        <v>1</v>
      </c>
      <c r="C2961" s="122" t="s">
        <v>2202</v>
      </c>
      <c r="D2961" s="122" t="s">
        <v>2123</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2003</v>
      </c>
      <c r="B2962" s="122">
        <v>1</v>
      </c>
      <c r="C2962" s="122" t="s">
        <v>2202</v>
      </c>
      <c r="D2962" s="122" t="s">
        <v>2124</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2003</v>
      </c>
      <c r="B2963" s="122">
        <v>1</v>
      </c>
      <c r="C2963" s="122" t="s">
        <v>2202</v>
      </c>
      <c r="D2963" s="122" t="s">
        <v>2125</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2003</v>
      </c>
      <c r="B2964" s="122">
        <v>1</v>
      </c>
      <c r="C2964" s="122" t="s">
        <v>2202</v>
      </c>
      <c r="D2964" s="122" t="s">
        <v>2126</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2003</v>
      </c>
      <c r="B2965" s="122">
        <v>1</v>
      </c>
      <c r="C2965" s="122" t="s">
        <v>2202</v>
      </c>
      <c r="D2965" s="122" t="s">
        <v>2127</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2003</v>
      </c>
      <c r="B2966" s="122">
        <v>1</v>
      </c>
      <c r="C2966" s="122" t="s">
        <v>2202</v>
      </c>
      <c r="D2966" s="122" t="s">
        <v>2145</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2003</v>
      </c>
      <c r="B2967" s="122">
        <v>1</v>
      </c>
      <c r="C2967" s="122" t="s">
        <v>2202</v>
      </c>
      <c r="D2967" s="122" t="s">
        <v>2128</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2003</v>
      </c>
      <c r="B2968" s="122">
        <v>1</v>
      </c>
      <c r="C2968" s="122" t="s">
        <v>2202</v>
      </c>
      <c r="D2968" s="122" t="s">
        <v>2129</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2003</v>
      </c>
      <c r="B2969" s="122">
        <v>1</v>
      </c>
      <c r="C2969" s="122" t="s">
        <v>2202</v>
      </c>
      <c r="D2969" s="122" t="s">
        <v>2146</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2003</v>
      </c>
      <c r="B2970" s="122">
        <v>1</v>
      </c>
      <c r="C2970" s="122" t="s">
        <v>2202</v>
      </c>
      <c r="D2970" s="122" t="s">
        <v>2130</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2003</v>
      </c>
      <c r="B2971" s="122">
        <v>1</v>
      </c>
      <c r="C2971" s="122" t="s">
        <v>2202</v>
      </c>
      <c r="D2971" s="122" t="s">
        <v>2131</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2003</v>
      </c>
      <c r="B2972" s="122">
        <v>1</v>
      </c>
      <c r="C2972" s="122" t="s">
        <v>2202</v>
      </c>
      <c r="D2972" s="122" t="s">
        <v>2132</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2003</v>
      </c>
      <c r="B2973" s="122">
        <v>1</v>
      </c>
      <c r="C2973" s="122" t="s">
        <v>2202</v>
      </c>
      <c r="D2973" s="122" t="s">
        <v>2133</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2003</v>
      </c>
      <c r="B2974" s="122">
        <v>1</v>
      </c>
      <c r="C2974" s="122" t="s">
        <v>2202</v>
      </c>
      <c r="D2974" s="122" t="s">
        <v>2134</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2012</v>
      </c>
      <c r="B2975" s="122">
        <v>1</v>
      </c>
      <c r="C2975" s="122" t="s">
        <v>2203</v>
      </c>
      <c r="D2975" s="122" t="s">
        <v>2086</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2012</v>
      </c>
      <c r="B2976" s="122">
        <v>1</v>
      </c>
      <c r="C2976" s="122" t="s">
        <v>2203</v>
      </c>
      <c r="D2976" s="122" t="s">
        <v>2087</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2012</v>
      </c>
      <c r="B2977" s="122">
        <v>1</v>
      </c>
      <c r="C2977" s="122" t="s">
        <v>2203</v>
      </c>
      <c r="D2977" s="122" t="s">
        <v>2088</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2012</v>
      </c>
      <c r="B2978" s="122">
        <v>1</v>
      </c>
      <c r="C2978" s="122" t="s">
        <v>2203</v>
      </c>
      <c r="D2978" s="122" t="s">
        <v>2141</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2012</v>
      </c>
      <c r="B2979" s="122">
        <v>1</v>
      </c>
      <c r="C2979" s="122" t="s">
        <v>2203</v>
      </c>
      <c r="D2979" s="122" t="s">
        <v>2089</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2012</v>
      </c>
      <c r="B2980" s="122">
        <v>1</v>
      </c>
      <c r="C2980" s="122" t="s">
        <v>2203</v>
      </c>
      <c r="D2980" s="122" t="s">
        <v>2090</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2012</v>
      </c>
      <c r="B2981" s="122">
        <v>1</v>
      </c>
      <c r="C2981" s="122" t="s">
        <v>2203</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2012</v>
      </c>
      <c r="B2982" s="122">
        <v>1</v>
      </c>
      <c r="C2982" s="122" t="s">
        <v>2203</v>
      </c>
      <c r="D2982" s="122" t="s">
        <v>2091</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2012</v>
      </c>
      <c r="B2983" s="122">
        <v>1</v>
      </c>
      <c r="C2983" s="122" t="s">
        <v>2203</v>
      </c>
      <c r="D2983" s="122" t="s">
        <v>2092</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2012</v>
      </c>
      <c r="B2984" s="122">
        <v>1</v>
      </c>
      <c r="C2984" s="122" t="s">
        <v>2203</v>
      </c>
      <c r="D2984" s="122" t="s">
        <v>2093</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2012</v>
      </c>
      <c r="B2985" s="122">
        <v>1</v>
      </c>
      <c r="C2985" s="122" t="s">
        <v>2203</v>
      </c>
      <c r="D2985" s="122" t="s">
        <v>2094</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2012</v>
      </c>
      <c r="B2986" s="122">
        <v>1</v>
      </c>
      <c r="C2986" s="122" t="s">
        <v>2203</v>
      </c>
      <c r="D2986" s="122" t="s">
        <v>2176</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2012</v>
      </c>
      <c r="B2987" s="122">
        <v>1</v>
      </c>
      <c r="C2987" s="122" t="s">
        <v>2203</v>
      </c>
      <c r="D2987" s="122" t="s">
        <v>2095</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2012</v>
      </c>
      <c r="B2988" s="122">
        <v>1</v>
      </c>
      <c r="C2988" s="122" t="s">
        <v>2203</v>
      </c>
      <c r="D2988" s="122" t="s">
        <v>2142</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2012</v>
      </c>
      <c r="B2989" s="122">
        <v>1</v>
      </c>
      <c r="C2989" s="122" t="s">
        <v>2203</v>
      </c>
      <c r="D2989" s="122" t="s">
        <v>2096</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2012</v>
      </c>
      <c r="B2990" s="122">
        <v>1</v>
      </c>
      <c r="C2990" s="122" t="s">
        <v>2203</v>
      </c>
      <c r="D2990" s="122" t="s">
        <v>2097</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2012</v>
      </c>
      <c r="B2991" s="122">
        <v>1</v>
      </c>
      <c r="C2991" s="122" t="s">
        <v>2203</v>
      </c>
      <c r="D2991" s="122" t="s">
        <v>2098</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2012</v>
      </c>
      <c r="B2992" s="122">
        <v>1</v>
      </c>
      <c r="C2992" s="122" t="s">
        <v>2203</v>
      </c>
      <c r="D2992" s="122" t="s">
        <v>2099</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2012</v>
      </c>
      <c r="B2993" s="122">
        <v>1</v>
      </c>
      <c r="C2993" s="122" t="s">
        <v>2203</v>
      </c>
      <c r="D2993" s="122" t="s">
        <v>2100</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2012</v>
      </c>
      <c r="B2994" s="122">
        <v>1</v>
      </c>
      <c r="C2994" s="122" t="s">
        <v>2203</v>
      </c>
      <c r="D2994" s="122" t="s">
        <v>2101</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2012</v>
      </c>
      <c r="B2995" s="122">
        <v>1</v>
      </c>
      <c r="C2995" s="122" t="s">
        <v>2203</v>
      </c>
      <c r="D2995" s="122" t="s">
        <v>2102</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2012</v>
      </c>
      <c r="B2996" s="122">
        <v>1</v>
      </c>
      <c r="C2996" s="122" t="s">
        <v>2203</v>
      </c>
      <c r="D2996" s="122" t="s">
        <v>2103</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2012</v>
      </c>
      <c r="B2997" s="122">
        <v>1</v>
      </c>
      <c r="C2997" s="122" t="s">
        <v>2203</v>
      </c>
      <c r="D2997" s="122" t="s">
        <v>2104</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2012</v>
      </c>
      <c r="B2998" s="122">
        <v>1</v>
      </c>
      <c r="C2998" s="122" t="s">
        <v>2203</v>
      </c>
      <c r="D2998" s="122" t="s">
        <v>2105</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2012</v>
      </c>
      <c r="B2999" s="122">
        <v>1</v>
      </c>
      <c r="C2999" s="122" t="s">
        <v>2203</v>
      </c>
      <c r="D2999" s="122" t="s">
        <v>2106</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2012</v>
      </c>
      <c r="B3000" s="122">
        <v>1</v>
      </c>
      <c r="C3000" s="122" t="s">
        <v>2203</v>
      </c>
      <c r="D3000" s="122" t="s">
        <v>2177</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2012</v>
      </c>
      <c r="B3001" s="122">
        <v>1</v>
      </c>
      <c r="C3001" s="122" t="s">
        <v>2203</v>
      </c>
      <c r="D3001" s="122" t="s">
        <v>2107</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2012</v>
      </c>
      <c r="B3002" s="122">
        <v>1</v>
      </c>
      <c r="C3002" s="122" t="s">
        <v>2203</v>
      </c>
      <c r="D3002" s="122" t="s">
        <v>2108</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2012</v>
      </c>
      <c r="B3003" s="122">
        <v>1</v>
      </c>
      <c r="C3003" s="122" t="s">
        <v>2203</v>
      </c>
      <c r="D3003" s="122" t="s">
        <v>2109</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2012</v>
      </c>
      <c r="B3004" s="122">
        <v>1</v>
      </c>
      <c r="C3004" s="122" t="s">
        <v>2203</v>
      </c>
      <c r="D3004" s="122" t="s">
        <v>2143</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2012</v>
      </c>
      <c r="B3005" s="122">
        <v>1</v>
      </c>
      <c r="C3005" s="122" t="s">
        <v>2203</v>
      </c>
      <c r="D3005" s="122" t="s">
        <v>2110</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2012</v>
      </c>
      <c r="B3006" s="122">
        <v>1</v>
      </c>
      <c r="C3006" s="122" t="s">
        <v>2203</v>
      </c>
      <c r="D3006" s="122" t="s">
        <v>2111</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2012</v>
      </c>
      <c r="B3007" s="122">
        <v>1</v>
      </c>
      <c r="C3007" s="122" t="s">
        <v>2203</v>
      </c>
      <c r="D3007" s="122" t="s">
        <v>2112</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2012</v>
      </c>
      <c r="B3008" s="122">
        <v>1</v>
      </c>
      <c r="C3008" s="122" t="s">
        <v>2203</v>
      </c>
      <c r="D3008" s="122" t="s">
        <v>2113</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2012</v>
      </c>
      <c r="B3009" s="122">
        <v>1</v>
      </c>
      <c r="C3009" s="122" t="s">
        <v>2203</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2012</v>
      </c>
      <c r="B3010" s="122">
        <v>1</v>
      </c>
      <c r="C3010" s="122" t="s">
        <v>2203</v>
      </c>
      <c r="D3010" s="122" t="s">
        <v>2114</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2012</v>
      </c>
      <c r="B3011" s="122">
        <v>1</v>
      </c>
      <c r="C3011" s="122" t="s">
        <v>2203</v>
      </c>
      <c r="D3011" s="122" t="s">
        <v>2115</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2012</v>
      </c>
      <c r="B3012" s="122">
        <v>1</v>
      </c>
      <c r="C3012" s="122" t="s">
        <v>2203</v>
      </c>
      <c r="D3012" s="122" t="s">
        <v>2116</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2012</v>
      </c>
      <c r="B3013" s="122">
        <v>1</v>
      </c>
      <c r="C3013" s="122" t="s">
        <v>2203</v>
      </c>
      <c r="D3013" s="122" t="s">
        <v>2117</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2012</v>
      </c>
      <c r="B3014" s="122">
        <v>1</v>
      </c>
      <c r="C3014" s="122" t="s">
        <v>2203</v>
      </c>
      <c r="D3014" s="122" t="s">
        <v>2118</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2012</v>
      </c>
      <c r="B3015" s="122">
        <v>1</v>
      </c>
      <c r="C3015" s="122" t="s">
        <v>2203</v>
      </c>
      <c r="D3015" s="122" t="s">
        <v>2119</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2012</v>
      </c>
      <c r="B3016" s="122">
        <v>1</v>
      </c>
      <c r="C3016" s="122" t="s">
        <v>2203</v>
      </c>
      <c r="D3016" s="122" t="s">
        <v>2120</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2012</v>
      </c>
      <c r="B3017" s="122">
        <v>1</v>
      </c>
      <c r="C3017" s="122" t="s">
        <v>2203</v>
      </c>
      <c r="D3017" s="122" t="s">
        <v>2121</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2012</v>
      </c>
      <c r="B3018" s="122">
        <v>1</v>
      </c>
      <c r="C3018" s="122" t="s">
        <v>2203</v>
      </c>
      <c r="D3018" s="122" t="s">
        <v>2122</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2012</v>
      </c>
      <c r="B3019" s="122">
        <v>1</v>
      </c>
      <c r="C3019" s="122" t="s">
        <v>2203</v>
      </c>
      <c r="D3019" s="122" t="s">
        <v>2144</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2012</v>
      </c>
      <c r="B3020" s="122">
        <v>1</v>
      </c>
      <c r="C3020" s="122" t="s">
        <v>2203</v>
      </c>
      <c r="D3020" s="122" t="s">
        <v>2178</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2012</v>
      </c>
      <c r="B3021" s="122">
        <v>1</v>
      </c>
      <c r="C3021" s="122" t="s">
        <v>2203</v>
      </c>
      <c r="D3021" s="122" t="s">
        <v>2123</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2012</v>
      </c>
      <c r="B3022" s="122">
        <v>1</v>
      </c>
      <c r="C3022" s="122" t="s">
        <v>2203</v>
      </c>
      <c r="D3022" s="122" t="s">
        <v>2124</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2012</v>
      </c>
      <c r="B3023" s="122">
        <v>1</v>
      </c>
      <c r="C3023" s="122" t="s">
        <v>2203</v>
      </c>
      <c r="D3023" s="122" t="s">
        <v>2125</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2012</v>
      </c>
      <c r="B3024" s="122">
        <v>1</v>
      </c>
      <c r="C3024" s="122" t="s">
        <v>2203</v>
      </c>
      <c r="D3024" s="122" t="s">
        <v>2126</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2012</v>
      </c>
      <c r="B3025" s="122">
        <v>1</v>
      </c>
      <c r="C3025" s="122" t="s">
        <v>2203</v>
      </c>
      <c r="D3025" s="122" t="s">
        <v>2127</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2012</v>
      </c>
      <c r="B3026" s="122">
        <v>1</v>
      </c>
      <c r="C3026" s="122" t="s">
        <v>2203</v>
      </c>
      <c r="D3026" s="122" t="s">
        <v>2128</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2012</v>
      </c>
      <c r="B3027" s="122">
        <v>1</v>
      </c>
      <c r="C3027" s="122" t="s">
        <v>2203</v>
      </c>
      <c r="D3027" s="122" t="s">
        <v>2129</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2012</v>
      </c>
      <c r="B3028" s="122">
        <v>1</v>
      </c>
      <c r="C3028" s="122" t="s">
        <v>2203</v>
      </c>
      <c r="D3028" s="122" t="s">
        <v>2146</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2012</v>
      </c>
      <c r="B3029" s="122">
        <v>1</v>
      </c>
      <c r="C3029" s="122" t="s">
        <v>2203</v>
      </c>
      <c r="D3029" s="122" t="s">
        <v>2130</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2012</v>
      </c>
      <c r="B3030" s="122">
        <v>1</v>
      </c>
      <c r="C3030" s="122" t="s">
        <v>2203</v>
      </c>
      <c r="D3030" s="122" t="s">
        <v>2131</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2012</v>
      </c>
      <c r="B3031" s="122">
        <v>1</v>
      </c>
      <c r="C3031" s="122" t="s">
        <v>2203</v>
      </c>
      <c r="D3031" s="122" t="s">
        <v>2132</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2012</v>
      </c>
      <c r="B3032" s="122">
        <v>1</v>
      </c>
      <c r="C3032" s="122" t="s">
        <v>2203</v>
      </c>
      <c r="D3032" s="122" t="s">
        <v>2133</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2012</v>
      </c>
      <c r="B3033" s="122">
        <v>1</v>
      </c>
      <c r="C3033" s="122" t="s">
        <v>2203</v>
      </c>
      <c r="D3033" s="122" t="s">
        <v>2134</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2013</v>
      </c>
      <c r="B3034" s="122">
        <v>1</v>
      </c>
      <c r="C3034" s="122" t="s">
        <v>2204</v>
      </c>
      <c r="D3034" s="122" t="s">
        <v>2086</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2013</v>
      </c>
      <c r="B3035" s="122">
        <v>1</v>
      </c>
      <c r="C3035" s="122" t="s">
        <v>2204</v>
      </c>
      <c r="D3035" s="122" t="s">
        <v>2087</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2013</v>
      </c>
      <c r="B3036" s="122">
        <v>1</v>
      </c>
      <c r="C3036" s="122" t="s">
        <v>2204</v>
      </c>
      <c r="D3036" s="122" t="s">
        <v>2088</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2013</v>
      </c>
      <c r="B3037" s="122">
        <v>1</v>
      </c>
      <c r="C3037" s="122" t="s">
        <v>2204</v>
      </c>
      <c r="D3037" s="122" t="s">
        <v>2089</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2013</v>
      </c>
      <c r="B3038" s="122">
        <v>1</v>
      </c>
      <c r="C3038" s="122" t="s">
        <v>2204</v>
      </c>
      <c r="D3038" s="122" t="s">
        <v>2090</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2013</v>
      </c>
      <c r="B3039" s="122">
        <v>1</v>
      </c>
      <c r="C3039" s="122" t="s">
        <v>2204</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2013</v>
      </c>
      <c r="B3040" s="122">
        <v>1</v>
      </c>
      <c r="C3040" s="122" t="s">
        <v>2204</v>
      </c>
      <c r="D3040" s="122" t="s">
        <v>2091</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2013</v>
      </c>
      <c r="B3041" s="122">
        <v>1</v>
      </c>
      <c r="C3041" s="122" t="s">
        <v>2204</v>
      </c>
      <c r="D3041" s="122" t="s">
        <v>2092</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2013</v>
      </c>
      <c r="B3042" s="122">
        <v>1</v>
      </c>
      <c r="C3042" s="122" t="s">
        <v>2204</v>
      </c>
      <c r="D3042" s="122" t="s">
        <v>2093</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2013</v>
      </c>
      <c r="B3043" s="122">
        <v>1</v>
      </c>
      <c r="C3043" s="122" t="s">
        <v>2204</v>
      </c>
      <c r="D3043" s="122" t="s">
        <v>2094</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2013</v>
      </c>
      <c r="B3044" s="122">
        <v>1</v>
      </c>
      <c r="C3044" s="122" t="s">
        <v>2204</v>
      </c>
      <c r="D3044" s="122" t="s">
        <v>2095</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2013</v>
      </c>
      <c r="B3045" s="122">
        <v>1</v>
      </c>
      <c r="C3045" s="122" t="s">
        <v>2204</v>
      </c>
      <c r="D3045" s="122" t="s">
        <v>2096</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2013</v>
      </c>
      <c r="B3046" s="122">
        <v>1</v>
      </c>
      <c r="C3046" s="122" t="s">
        <v>2204</v>
      </c>
      <c r="D3046" s="122" t="s">
        <v>2097</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2013</v>
      </c>
      <c r="B3047" s="122">
        <v>1</v>
      </c>
      <c r="C3047" s="122" t="s">
        <v>2204</v>
      </c>
      <c r="D3047" s="122" t="s">
        <v>2098</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2013</v>
      </c>
      <c r="B3048" s="122">
        <v>1</v>
      </c>
      <c r="C3048" s="122" t="s">
        <v>2204</v>
      </c>
      <c r="D3048" s="122" t="s">
        <v>2099</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2013</v>
      </c>
      <c r="B3049" s="122">
        <v>1</v>
      </c>
      <c r="C3049" s="122" t="s">
        <v>2204</v>
      </c>
      <c r="D3049" s="122" t="s">
        <v>2100</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2013</v>
      </c>
      <c r="B3050" s="122">
        <v>1</v>
      </c>
      <c r="C3050" s="122" t="s">
        <v>2204</v>
      </c>
      <c r="D3050" s="122" t="s">
        <v>2101</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2013</v>
      </c>
      <c r="B3051" s="122">
        <v>1</v>
      </c>
      <c r="C3051" s="122" t="s">
        <v>2204</v>
      </c>
      <c r="D3051" s="122" t="s">
        <v>2102</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2013</v>
      </c>
      <c r="B3052" s="122">
        <v>1</v>
      </c>
      <c r="C3052" s="122" t="s">
        <v>2204</v>
      </c>
      <c r="D3052" s="122" t="s">
        <v>2103</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2013</v>
      </c>
      <c r="B3053" s="122">
        <v>1</v>
      </c>
      <c r="C3053" s="122" t="s">
        <v>2204</v>
      </c>
      <c r="D3053" s="122" t="s">
        <v>2104</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2013</v>
      </c>
      <c r="B3054" s="122">
        <v>1</v>
      </c>
      <c r="C3054" s="122" t="s">
        <v>2204</v>
      </c>
      <c r="D3054" s="122" t="s">
        <v>2105</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2013</v>
      </c>
      <c r="B3055" s="122">
        <v>1</v>
      </c>
      <c r="C3055" s="122" t="s">
        <v>2204</v>
      </c>
      <c r="D3055" s="122" t="s">
        <v>2106</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2013</v>
      </c>
      <c r="B3056" s="122">
        <v>1</v>
      </c>
      <c r="C3056" s="122" t="s">
        <v>2204</v>
      </c>
      <c r="D3056" s="122" t="s">
        <v>2107</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2013</v>
      </c>
      <c r="B3057" s="122">
        <v>1</v>
      </c>
      <c r="C3057" s="122" t="s">
        <v>2204</v>
      </c>
      <c r="D3057" s="122" t="s">
        <v>2108</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2013</v>
      </c>
      <c r="B3058" s="122">
        <v>1</v>
      </c>
      <c r="C3058" s="122" t="s">
        <v>2204</v>
      </c>
      <c r="D3058" s="122" t="s">
        <v>2109</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2013</v>
      </c>
      <c r="B3059" s="122">
        <v>1</v>
      </c>
      <c r="C3059" s="122" t="s">
        <v>2204</v>
      </c>
      <c r="D3059" s="122" t="s">
        <v>2110</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2013</v>
      </c>
      <c r="B3060" s="122">
        <v>1</v>
      </c>
      <c r="C3060" s="122" t="s">
        <v>2204</v>
      </c>
      <c r="D3060" s="122" t="s">
        <v>2111</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2013</v>
      </c>
      <c r="B3061" s="122">
        <v>1</v>
      </c>
      <c r="C3061" s="122" t="s">
        <v>2204</v>
      </c>
      <c r="D3061" s="122" t="s">
        <v>2112</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2013</v>
      </c>
      <c r="B3062" s="122">
        <v>1</v>
      </c>
      <c r="C3062" s="122" t="s">
        <v>2204</v>
      </c>
      <c r="D3062" s="122" t="s">
        <v>2113</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2013</v>
      </c>
      <c r="B3063" s="122">
        <v>1</v>
      </c>
      <c r="C3063" s="122" t="s">
        <v>2204</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2013</v>
      </c>
      <c r="B3064" s="122">
        <v>1</v>
      </c>
      <c r="C3064" s="122" t="s">
        <v>2204</v>
      </c>
      <c r="D3064" s="122" t="s">
        <v>2114</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2013</v>
      </c>
      <c r="B3065" s="122">
        <v>1</v>
      </c>
      <c r="C3065" s="122" t="s">
        <v>2204</v>
      </c>
      <c r="D3065" s="122" t="s">
        <v>2115</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2013</v>
      </c>
      <c r="B3066" s="122">
        <v>1</v>
      </c>
      <c r="C3066" s="122" t="s">
        <v>2204</v>
      </c>
      <c r="D3066" s="122" t="s">
        <v>2116</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2013</v>
      </c>
      <c r="B3067" s="122">
        <v>1</v>
      </c>
      <c r="C3067" s="122" t="s">
        <v>2204</v>
      </c>
      <c r="D3067" s="122" t="s">
        <v>2117</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2013</v>
      </c>
      <c r="B3068" s="122">
        <v>1</v>
      </c>
      <c r="C3068" s="122" t="s">
        <v>2204</v>
      </c>
      <c r="D3068" s="122" t="s">
        <v>2118</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2013</v>
      </c>
      <c r="B3069" s="122">
        <v>1</v>
      </c>
      <c r="C3069" s="122" t="s">
        <v>2204</v>
      </c>
      <c r="D3069" s="122" t="s">
        <v>2119</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2013</v>
      </c>
      <c r="B3070" s="122">
        <v>1</v>
      </c>
      <c r="C3070" s="122" t="s">
        <v>2204</v>
      </c>
      <c r="D3070" s="122" t="s">
        <v>2120</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2013</v>
      </c>
      <c r="B3071" s="122">
        <v>1</v>
      </c>
      <c r="C3071" s="122" t="s">
        <v>2204</v>
      </c>
      <c r="D3071" s="122" t="s">
        <v>2121</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2013</v>
      </c>
      <c r="B3072" s="122">
        <v>1</v>
      </c>
      <c r="C3072" s="122" t="s">
        <v>2204</v>
      </c>
      <c r="D3072" s="122" t="s">
        <v>2122</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2013</v>
      </c>
      <c r="B3073" s="122">
        <v>1</v>
      </c>
      <c r="C3073" s="122" t="s">
        <v>2204</v>
      </c>
      <c r="D3073" s="122" t="s">
        <v>2123</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2013</v>
      </c>
      <c r="B3074" s="122">
        <v>1</v>
      </c>
      <c r="C3074" s="122" t="s">
        <v>2204</v>
      </c>
      <c r="D3074" s="122" t="s">
        <v>2124</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2013</v>
      </c>
      <c r="B3075" s="122">
        <v>1</v>
      </c>
      <c r="C3075" s="122" t="s">
        <v>2204</v>
      </c>
      <c r="D3075" s="122" t="s">
        <v>2125</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2013</v>
      </c>
      <c r="B3076" s="122">
        <v>1</v>
      </c>
      <c r="C3076" s="122" t="s">
        <v>2204</v>
      </c>
      <c r="D3076" s="122" t="s">
        <v>2126</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2013</v>
      </c>
      <c r="B3077" s="122">
        <v>1</v>
      </c>
      <c r="C3077" s="122" t="s">
        <v>2204</v>
      </c>
      <c r="D3077" s="122" t="s">
        <v>2127</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2013</v>
      </c>
      <c r="B3078" s="122">
        <v>1</v>
      </c>
      <c r="C3078" s="122" t="s">
        <v>2204</v>
      </c>
      <c r="D3078" s="122" t="s">
        <v>2128</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2013</v>
      </c>
      <c r="B3079" s="122">
        <v>1</v>
      </c>
      <c r="C3079" s="122" t="s">
        <v>2204</v>
      </c>
      <c r="D3079" s="122" t="s">
        <v>2129</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2013</v>
      </c>
      <c r="B3080" s="122">
        <v>1</v>
      </c>
      <c r="C3080" s="122" t="s">
        <v>2204</v>
      </c>
      <c r="D3080" s="122" t="s">
        <v>2130</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2013</v>
      </c>
      <c r="B3081" s="122">
        <v>1</v>
      </c>
      <c r="C3081" s="122" t="s">
        <v>2204</v>
      </c>
      <c r="D3081" s="122" t="s">
        <v>2131</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2013</v>
      </c>
      <c r="B3082" s="122">
        <v>1</v>
      </c>
      <c r="C3082" s="122" t="s">
        <v>2204</v>
      </c>
      <c r="D3082" s="122" t="s">
        <v>2132</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2013</v>
      </c>
      <c r="B3083" s="122">
        <v>1</v>
      </c>
      <c r="C3083" s="122" t="s">
        <v>2204</v>
      </c>
      <c r="D3083" s="122" t="s">
        <v>2133</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2013</v>
      </c>
      <c r="B3084" s="122">
        <v>1</v>
      </c>
      <c r="C3084" s="122" t="s">
        <v>2204</v>
      </c>
      <c r="D3084" s="122" t="s">
        <v>2134</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2205</v>
      </c>
      <c r="B3085" s="122">
        <v>1</v>
      </c>
      <c r="C3085" s="122" t="s">
        <v>2206</v>
      </c>
      <c r="D3085" s="122" t="s">
        <v>2086</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2205</v>
      </c>
      <c r="B3086" s="122">
        <v>1</v>
      </c>
      <c r="C3086" s="122" t="s">
        <v>2206</v>
      </c>
      <c r="D3086" s="122" t="s">
        <v>2087</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2205</v>
      </c>
      <c r="B3087" s="122">
        <v>1</v>
      </c>
      <c r="C3087" s="122" t="s">
        <v>2206</v>
      </c>
      <c r="D3087" s="122" t="s">
        <v>2088</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2205</v>
      </c>
      <c r="B3088" s="122">
        <v>1</v>
      </c>
      <c r="C3088" s="122" t="s">
        <v>2206</v>
      </c>
      <c r="D3088" s="122" t="s">
        <v>2089</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2205</v>
      </c>
      <c r="B3089" s="122">
        <v>1</v>
      </c>
      <c r="C3089" s="122" t="s">
        <v>2206</v>
      </c>
      <c r="D3089" s="122" t="s">
        <v>2090</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2205</v>
      </c>
      <c r="B3090" s="122">
        <v>1</v>
      </c>
      <c r="C3090" s="122" t="s">
        <v>2206</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2205</v>
      </c>
      <c r="B3091" s="122">
        <v>1</v>
      </c>
      <c r="C3091" s="122" t="s">
        <v>2206</v>
      </c>
      <c r="D3091" s="122" t="s">
        <v>2091</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2205</v>
      </c>
      <c r="B3092" s="122">
        <v>1</v>
      </c>
      <c r="C3092" s="122" t="s">
        <v>2206</v>
      </c>
      <c r="D3092" s="122" t="s">
        <v>2092</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2205</v>
      </c>
      <c r="B3093" s="122">
        <v>1</v>
      </c>
      <c r="C3093" s="122" t="s">
        <v>2206</v>
      </c>
      <c r="D3093" s="122" t="s">
        <v>2093</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2205</v>
      </c>
      <c r="B3094" s="122">
        <v>1</v>
      </c>
      <c r="C3094" s="122" t="s">
        <v>2206</v>
      </c>
      <c r="D3094" s="122" t="s">
        <v>2094</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2205</v>
      </c>
      <c r="B3095" s="122">
        <v>1</v>
      </c>
      <c r="C3095" s="122" t="s">
        <v>2206</v>
      </c>
      <c r="D3095" s="122" t="s">
        <v>2095</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2205</v>
      </c>
      <c r="B3096" s="122">
        <v>1</v>
      </c>
      <c r="C3096" s="122" t="s">
        <v>2206</v>
      </c>
      <c r="D3096" s="122" t="s">
        <v>2096</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2205</v>
      </c>
      <c r="B3097" s="122">
        <v>1</v>
      </c>
      <c r="C3097" s="122" t="s">
        <v>2206</v>
      </c>
      <c r="D3097" s="122" t="s">
        <v>2097</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2205</v>
      </c>
      <c r="B3098" s="122">
        <v>1</v>
      </c>
      <c r="C3098" s="122" t="s">
        <v>2206</v>
      </c>
      <c r="D3098" s="122" t="s">
        <v>2098</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2205</v>
      </c>
      <c r="B3099" s="122">
        <v>1</v>
      </c>
      <c r="C3099" s="122" t="s">
        <v>2206</v>
      </c>
      <c r="D3099" s="122" t="s">
        <v>2099</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2205</v>
      </c>
      <c r="B3100" s="122">
        <v>1</v>
      </c>
      <c r="C3100" s="122" t="s">
        <v>2206</v>
      </c>
      <c r="D3100" s="122" t="s">
        <v>2100</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2205</v>
      </c>
      <c r="B3101" s="122">
        <v>1</v>
      </c>
      <c r="C3101" s="122" t="s">
        <v>2206</v>
      </c>
      <c r="D3101" s="122" t="s">
        <v>2101</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2205</v>
      </c>
      <c r="B3102" s="122">
        <v>1</v>
      </c>
      <c r="C3102" s="122" t="s">
        <v>2206</v>
      </c>
      <c r="D3102" s="122" t="s">
        <v>2102</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2205</v>
      </c>
      <c r="B3103" s="122">
        <v>1</v>
      </c>
      <c r="C3103" s="122" t="s">
        <v>2206</v>
      </c>
      <c r="D3103" s="122" t="s">
        <v>2103</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2205</v>
      </c>
      <c r="B3104" s="122">
        <v>1</v>
      </c>
      <c r="C3104" s="122" t="s">
        <v>2206</v>
      </c>
      <c r="D3104" s="122" t="s">
        <v>2104</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2205</v>
      </c>
      <c r="B3105" s="122">
        <v>1</v>
      </c>
      <c r="C3105" s="122" t="s">
        <v>2206</v>
      </c>
      <c r="D3105" s="122" t="s">
        <v>2105</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2205</v>
      </c>
      <c r="B3106" s="122">
        <v>1</v>
      </c>
      <c r="C3106" s="122" t="s">
        <v>2206</v>
      </c>
      <c r="D3106" s="122" t="s">
        <v>2106</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2205</v>
      </c>
      <c r="B3107" s="122">
        <v>1</v>
      </c>
      <c r="C3107" s="122" t="s">
        <v>2206</v>
      </c>
      <c r="D3107" s="122" t="s">
        <v>2107</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2205</v>
      </c>
      <c r="B3108" s="122">
        <v>1</v>
      </c>
      <c r="C3108" s="122" t="s">
        <v>2206</v>
      </c>
      <c r="D3108" s="122" t="s">
        <v>2108</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2205</v>
      </c>
      <c r="B3109" s="122">
        <v>1</v>
      </c>
      <c r="C3109" s="122" t="s">
        <v>2206</v>
      </c>
      <c r="D3109" s="122" t="s">
        <v>2109</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2205</v>
      </c>
      <c r="B3110" s="122">
        <v>1</v>
      </c>
      <c r="C3110" s="122" t="s">
        <v>2206</v>
      </c>
      <c r="D3110" s="122" t="s">
        <v>2110</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2205</v>
      </c>
      <c r="B3111" s="122">
        <v>1</v>
      </c>
      <c r="C3111" s="122" t="s">
        <v>2206</v>
      </c>
      <c r="D3111" s="122" t="s">
        <v>2111</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2205</v>
      </c>
      <c r="B3112" s="122">
        <v>1</v>
      </c>
      <c r="C3112" s="122" t="s">
        <v>2206</v>
      </c>
      <c r="D3112" s="122" t="s">
        <v>2112</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2205</v>
      </c>
      <c r="B3113" s="122">
        <v>1</v>
      </c>
      <c r="C3113" s="122" t="s">
        <v>2206</v>
      </c>
      <c r="D3113" s="122" t="s">
        <v>2113</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2205</v>
      </c>
      <c r="B3114" s="122">
        <v>1</v>
      </c>
      <c r="C3114" s="122" t="s">
        <v>2206</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2205</v>
      </c>
      <c r="B3115" s="122">
        <v>1</v>
      </c>
      <c r="C3115" s="122" t="s">
        <v>2206</v>
      </c>
      <c r="D3115" s="122" t="s">
        <v>2114</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2205</v>
      </c>
      <c r="B3116" s="122">
        <v>1</v>
      </c>
      <c r="C3116" s="122" t="s">
        <v>2206</v>
      </c>
      <c r="D3116" s="122" t="s">
        <v>2115</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2205</v>
      </c>
      <c r="B3117" s="122">
        <v>1</v>
      </c>
      <c r="C3117" s="122" t="s">
        <v>2206</v>
      </c>
      <c r="D3117" s="122" t="s">
        <v>2116</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2205</v>
      </c>
      <c r="B3118" s="122">
        <v>1</v>
      </c>
      <c r="C3118" s="122" t="s">
        <v>2206</v>
      </c>
      <c r="D3118" s="122" t="s">
        <v>2117</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2205</v>
      </c>
      <c r="B3119" s="122">
        <v>1</v>
      </c>
      <c r="C3119" s="122" t="s">
        <v>2206</v>
      </c>
      <c r="D3119" s="122" t="s">
        <v>2118</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2205</v>
      </c>
      <c r="B3120" s="122">
        <v>1</v>
      </c>
      <c r="C3120" s="122" t="s">
        <v>2206</v>
      </c>
      <c r="D3120" s="122" t="s">
        <v>2119</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2205</v>
      </c>
      <c r="B3121" s="122">
        <v>1</v>
      </c>
      <c r="C3121" s="122" t="s">
        <v>2206</v>
      </c>
      <c r="D3121" s="122" t="s">
        <v>2120</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2205</v>
      </c>
      <c r="B3122" s="122">
        <v>1</v>
      </c>
      <c r="C3122" s="122" t="s">
        <v>2206</v>
      </c>
      <c r="D3122" s="122" t="s">
        <v>2121</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2205</v>
      </c>
      <c r="B3123" s="122">
        <v>1</v>
      </c>
      <c r="C3123" s="122" t="s">
        <v>2206</v>
      </c>
      <c r="D3123" s="122" t="s">
        <v>2122</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2205</v>
      </c>
      <c r="B3124" s="122">
        <v>1</v>
      </c>
      <c r="C3124" s="122" t="s">
        <v>2206</v>
      </c>
      <c r="D3124" s="122" t="s">
        <v>2123</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2205</v>
      </c>
      <c r="B3125" s="122">
        <v>1</v>
      </c>
      <c r="C3125" s="122" t="s">
        <v>2206</v>
      </c>
      <c r="D3125" s="122" t="s">
        <v>2124</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2205</v>
      </c>
      <c r="B3126" s="122">
        <v>1</v>
      </c>
      <c r="C3126" s="122" t="s">
        <v>2206</v>
      </c>
      <c r="D3126" s="122" t="s">
        <v>2125</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2205</v>
      </c>
      <c r="B3127" s="122">
        <v>1</v>
      </c>
      <c r="C3127" s="122" t="s">
        <v>2206</v>
      </c>
      <c r="D3127" s="122" t="s">
        <v>2126</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2205</v>
      </c>
      <c r="B3128" s="122">
        <v>1</v>
      </c>
      <c r="C3128" s="122" t="s">
        <v>2206</v>
      </c>
      <c r="D3128" s="122" t="s">
        <v>2127</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2205</v>
      </c>
      <c r="B3129" s="122">
        <v>1</v>
      </c>
      <c r="C3129" s="122" t="s">
        <v>2206</v>
      </c>
      <c r="D3129" s="122" t="s">
        <v>2128</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2205</v>
      </c>
      <c r="B3130" s="122">
        <v>1</v>
      </c>
      <c r="C3130" s="122" t="s">
        <v>2206</v>
      </c>
      <c r="D3130" s="122" t="s">
        <v>2129</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2205</v>
      </c>
      <c r="B3131" s="122">
        <v>1</v>
      </c>
      <c r="C3131" s="122" t="s">
        <v>2206</v>
      </c>
      <c r="D3131" s="122" t="s">
        <v>2130</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2205</v>
      </c>
      <c r="B3132" s="122">
        <v>1</v>
      </c>
      <c r="C3132" s="122" t="s">
        <v>2206</v>
      </c>
      <c r="D3132" s="122" t="s">
        <v>2131</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2205</v>
      </c>
      <c r="B3133" s="122">
        <v>1</v>
      </c>
      <c r="C3133" s="122" t="s">
        <v>2206</v>
      </c>
      <c r="D3133" s="122" t="s">
        <v>2132</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2205</v>
      </c>
      <c r="B3134" s="122">
        <v>1</v>
      </c>
      <c r="C3134" s="122" t="s">
        <v>2206</v>
      </c>
      <c r="D3134" s="122" t="s">
        <v>2133</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2205</v>
      </c>
      <c r="B3135" s="122">
        <v>1</v>
      </c>
      <c r="C3135" s="122" t="s">
        <v>2206</v>
      </c>
      <c r="D3135" s="122" t="s">
        <v>2134</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2020</v>
      </c>
      <c r="B3136" s="122">
        <v>1</v>
      </c>
      <c r="C3136" s="122" t="s">
        <v>2207</v>
      </c>
      <c r="D3136" s="122" t="s">
        <v>2086</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2020</v>
      </c>
      <c r="B3137" s="122">
        <v>1</v>
      </c>
      <c r="C3137" s="122" t="s">
        <v>2207</v>
      </c>
      <c r="D3137" s="122" t="s">
        <v>2087</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2020</v>
      </c>
      <c r="B3138" s="122">
        <v>1</v>
      </c>
      <c r="C3138" s="122" t="s">
        <v>2207</v>
      </c>
      <c r="D3138" s="122" t="s">
        <v>2088</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2020</v>
      </c>
      <c r="B3139" s="122">
        <v>1</v>
      </c>
      <c r="C3139" s="122" t="s">
        <v>2207</v>
      </c>
      <c r="D3139" s="122" t="s">
        <v>2141</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2020</v>
      </c>
      <c r="B3140" s="122">
        <v>1</v>
      </c>
      <c r="C3140" s="122" t="s">
        <v>2207</v>
      </c>
      <c r="D3140" s="122" t="s">
        <v>2089</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2020</v>
      </c>
      <c r="B3141" s="122">
        <v>1</v>
      </c>
      <c r="C3141" s="122" t="s">
        <v>2207</v>
      </c>
      <c r="D3141" s="122" t="s">
        <v>2090</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2020</v>
      </c>
      <c r="B3142" s="122">
        <v>1</v>
      </c>
      <c r="C3142" s="122" t="s">
        <v>2207</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2020</v>
      </c>
      <c r="B3143" s="122">
        <v>1</v>
      </c>
      <c r="C3143" s="122" t="s">
        <v>2207</v>
      </c>
      <c r="D3143" s="122" t="s">
        <v>2091</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2020</v>
      </c>
      <c r="B3144" s="122">
        <v>1</v>
      </c>
      <c r="C3144" s="122" t="s">
        <v>2207</v>
      </c>
      <c r="D3144" s="122" t="s">
        <v>2092</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2020</v>
      </c>
      <c r="B3145" s="122">
        <v>1</v>
      </c>
      <c r="C3145" s="122" t="s">
        <v>2207</v>
      </c>
      <c r="D3145" s="122" t="s">
        <v>2093</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2020</v>
      </c>
      <c r="B3146" s="122">
        <v>1</v>
      </c>
      <c r="C3146" s="122" t="s">
        <v>2207</v>
      </c>
      <c r="D3146" s="122" t="s">
        <v>2094</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2020</v>
      </c>
      <c r="B3147" s="122">
        <v>1</v>
      </c>
      <c r="C3147" s="122" t="s">
        <v>2207</v>
      </c>
      <c r="D3147" s="122" t="s">
        <v>2095</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2020</v>
      </c>
      <c r="B3148" s="122">
        <v>1</v>
      </c>
      <c r="C3148" s="122" t="s">
        <v>2207</v>
      </c>
      <c r="D3148" s="122" t="s">
        <v>2142</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2020</v>
      </c>
      <c r="B3149" s="122">
        <v>1</v>
      </c>
      <c r="C3149" s="122" t="s">
        <v>2207</v>
      </c>
      <c r="D3149" s="122" t="s">
        <v>2096</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2020</v>
      </c>
      <c r="B3150" s="122">
        <v>1</v>
      </c>
      <c r="C3150" s="122" t="s">
        <v>2207</v>
      </c>
      <c r="D3150" s="122" t="s">
        <v>2097</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2020</v>
      </c>
      <c r="B3151" s="122">
        <v>1</v>
      </c>
      <c r="C3151" s="122" t="s">
        <v>2207</v>
      </c>
      <c r="D3151" s="122" t="s">
        <v>2098</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2020</v>
      </c>
      <c r="B3152" s="122">
        <v>1</v>
      </c>
      <c r="C3152" s="122" t="s">
        <v>2207</v>
      </c>
      <c r="D3152" s="122" t="s">
        <v>2099</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2020</v>
      </c>
      <c r="B3153" s="122">
        <v>1</v>
      </c>
      <c r="C3153" s="122" t="s">
        <v>2207</v>
      </c>
      <c r="D3153" s="122" t="s">
        <v>2100</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2020</v>
      </c>
      <c r="B3154" s="122">
        <v>1</v>
      </c>
      <c r="C3154" s="122" t="s">
        <v>2207</v>
      </c>
      <c r="D3154" s="122" t="s">
        <v>2101</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2020</v>
      </c>
      <c r="B3155" s="122">
        <v>1</v>
      </c>
      <c r="C3155" s="122" t="s">
        <v>2207</v>
      </c>
      <c r="D3155" s="122" t="s">
        <v>2102</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2020</v>
      </c>
      <c r="B3156" s="122">
        <v>1</v>
      </c>
      <c r="C3156" s="122" t="s">
        <v>2207</v>
      </c>
      <c r="D3156" s="122" t="s">
        <v>2103</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2020</v>
      </c>
      <c r="B3157" s="122">
        <v>1</v>
      </c>
      <c r="C3157" s="122" t="s">
        <v>2207</v>
      </c>
      <c r="D3157" s="122" t="s">
        <v>2104</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2020</v>
      </c>
      <c r="B3158" s="122">
        <v>1</v>
      </c>
      <c r="C3158" s="122" t="s">
        <v>2207</v>
      </c>
      <c r="D3158" s="122" t="s">
        <v>2105</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2020</v>
      </c>
      <c r="B3159" s="122">
        <v>1</v>
      </c>
      <c r="C3159" s="122" t="s">
        <v>2207</v>
      </c>
      <c r="D3159" s="122" t="s">
        <v>2106</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2020</v>
      </c>
      <c r="B3160" s="122">
        <v>1</v>
      </c>
      <c r="C3160" s="122" t="s">
        <v>2207</v>
      </c>
      <c r="D3160" s="122" t="s">
        <v>2107</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2020</v>
      </c>
      <c r="B3161" s="122">
        <v>1</v>
      </c>
      <c r="C3161" s="122" t="s">
        <v>2207</v>
      </c>
      <c r="D3161" s="122" t="s">
        <v>2108</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2020</v>
      </c>
      <c r="B3162" s="122">
        <v>1</v>
      </c>
      <c r="C3162" s="122" t="s">
        <v>2207</v>
      </c>
      <c r="D3162" s="122" t="s">
        <v>2109</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2020</v>
      </c>
      <c r="B3163" s="122">
        <v>1</v>
      </c>
      <c r="C3163" s="122" t="s">
        <v>2207</v>
      </c>
      <c r="D3163" s="122" t="s">
        <v>2143</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2020</v>
      </c>
      <c r="B3164" s="122">
        <v>1</v>
      </c>
      <c r="C3164" s="122" t="s">
        <v>2207</v>
      </c>
      <c r="D3164" s="122" t="s">
        <v>2110</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2020</v>
      </c>
      <c r="B3165" s="122">
        <v>1</v>
      </c>
      <c r="C3165" s="122" t="s">
        <v>2207</v>
      </c>
      <c r="D3165" s="122" t="s">
        <v>2111</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2020</v>
      </c>
      <c r="B3166" s="122">
        <v>1</v>
      </c>
      <c r="C3166" s="122" t="s">
        <v>2207</v>
      </c>
      <c r="D3166" s="122" t="s">
        <v>2112</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2020</v>
      </c>
      <c r="B3167" s="122">
        <v>1</v>
      </c>
      <c r="C3167" s="122" t="s">
        <v>2207</v>
      </c>
      <c r="D3167" s="122" t="s">
        <v>2113</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2020</v>
      </c>
      <c r="B3168" s="122">
        <v>1</v>
      </c>
      <c r="C3168" s="122" t="s">
        <v>2207</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2020</v>
      </c>
      <c r="B3169" s="122">
        <v>1</v>
      </c>
      <c r="C3169" s="122" t="s">
        <v>2207</v>
      </c>
      <c r="D3169" s="122" t="s">
        <v>2114</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2020</v>
      </c>
      <c r="B3170" s="122">
        <v>1</v>
      </c>
      <c r="C3170" s="122" t="s">
        <v>2207</v>
      </c>
      <c r="D3170" s="122" t="s">
        <v>2115</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2020</v>
      </c>
      <c r="B3171" s="122">
        <v>1</v>
      </c>
      <c r="C3171" s="122" t="s">
        <v>2207</v>
      </c>
      <c r="D3171" s="122" t="s">
        <v>2116</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2020</v>
      </c>
      <c r="B3172" s="122">
        <v>1</v>
      </c>
      <c r="C3172" s="122" t="s">
        <v>2207</v>
      </c>
      <c r="D3172" s="122" t="s">
        <v>2117</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2020</v>
      </c>
      <c r="B3173" s="122">
        <v>1</v>
      </c>
      <c r="C3173" s="122" t="s">
        <v>2207</v>
      </c>
      <c r="D3173" s="122" t="s">
        <v>2118</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2020</v>
      </c>
      <c r="B3174" s="122">
        <v>1</v>
      </c>
      <c r="C3174" s="122" t="s">
        <v>2207</v>
      </c>
      <c r="D3174" s="122" t="s">
        <v>2119</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2020</v>
      </c>
      <c r="B3175" s="122">
        <v>1</v>
      </c>
      <c r="C3175" s="122" t="s">
        <v>2207</v>
      </c>
      <c r="D3175" s="122" t="s">
        <v>2120</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2020</v>
      </c>
      <c r="B3176" s="122">
        <v>1</v>
      </c>
      <c r="C3176" s="122" t="s">
        <v>2207</v>
      </c>
      <c r="D3176" s="122" t="s">
        <v>2121</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2020</v>
      </c>
      <c r="B3177" s="122">
        <v>1</v>
      </c>
      <c r="C3177" s="122" t="s">
        <v>2207</v>
      </c>
      <c r="D3177" s="122" t="s">
        <v>2122</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2020</v>
      </c>
      <c r="B3178" s="122">
        <v>1</v>
      </c>
      <c r="C3178" s="122" t="s">
        <v>2207</v>
      </c>
      <c r="D3178" s="122" t="s">
        <v>2144</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2020</v>
      </c>
      <c r="B3179" s="122">
        <v>1</v>
      </c>
      <c r="C3179" s="122" t="s">
        <v>2207</v>
      </c>
      <c r="D3179" s="122" t="s">
        <v>2123</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2020</v>
      </c>
      <c r="B3180" s="122">
        <v>1</v>
      </c>
      <c r="C3180" s="122" t="s">
        <v>2207</v>
      </c>
      <c r="D3180" s="122" t="s">
        <v>2124</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2020</v>
      </c>
      <c r="B3181" s="122">
        <v>1</v>
      </c>
      <c r="C3181" s="122" t="s">
        <v>2207</v>
      </c>
      <c r="D3181" s="122" t="s">
        <v>2125</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2020</v>
      </c>
      <c r="B3182" s="122">
        <v>1</v>
      </c>
      <c r="C3182" s="122" t="s">
        <v>2207</v>
      </c>
      <c r="D3182" s="122" t="s">
        <v>2126</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2020</v>
      </c>
      <c r="B3183" s="122">
        <v>1</v>
      </c>
      <c r="C3183" s="122" t="s">
        <v>2207</v>
      </c>
      <c r="D3183" s="122" t="s">
        <v>2127</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2020</v>
      </c>
      <c r="B3184" s="122">
        <v>1</v>
      </c>
      <c r="C3184" s="122" t="s">
        <v>2207</v>
      </c>
      <c r="D3184" s="122" t="s">
        <v>2145</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2020</v>
      </c>
      <c r="B3185" s="122">
        <v>1</v>
      </c>
      <c r="C3185" s="122" t="s">
        <v>2207</v>
      </c>
      <c r="D3185" s="122" t="s">
        <v>2128</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2020</v>
      </c>
      <c r="B3186" s="122">
        <v>1</v>
      </c>
      <c r="C3186" s="122" t="s">
        <v>2207</v>
      </c>
      <c r="D3186" s="122" t="s">
        <v>2129</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2020</v>
      </c>
      <c r="B3187" s="122">
        <v>1</v>
      </c>
      <c r="C3187" s="122" t="s">
        <v>2207</v>
      </c>
      <c r="D3187" s="122" t="s">
        <v>2146</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2020</v>
      </c>
      <c r="B3188" s="122">
        <v>1</v>
      </c>
      <c r="C3188" s="122" t="s">
        <v>2207</v>
      </c>
      <c r="D3188" s="122" t="s">
        <v>2130</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2020</v>
      </c>
      <c r="B3189" s="122">
        <v>1</v>
      </c>
      <c r="C3189" s="122" t="s">
        <v>2207</v>
      </c>
      <c r="D3189" s="122" t="s">
        <v>2131</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2020</v>
      </c>
      <c r="B3190" s="122">
        <v>1</v>
      </c>
      <c r="C3190" s="122" t="s">
        <v>2207</v>
      </c>
      <c r="D3190" s="122" t="s">
        <v>2132</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2020</v>
      </c>
      <c r="B3191" s="122">
        <v>1</v>
      </c>
      <c r="C3191" s="122" t="s">
        <v>2207</v>
      </c>
      <c r="D3191" s="122" t="s">
        <v>2133</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2020</v>
      </c>
      <c r="B3192" s="122">
        <v>1</v>
      </c>
      <c r="C3192" s="122" t="s">
        <v>2207</v>
      </c>
      <c r="D3192" s="122" t="s">
        <v>2134</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2015</v>
      </c>
      <c r="B3193" s="122">
        <v>1</v>
      </c>
      <c r="C3193" s="122" t="s">
        <v>2208</v>
      </c>
      <c r="D3193" s="122" t="s">
        <v>2086</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2015</v>
      </c>
      <c r="B3194" s="122">
        <v>1</v>
      </c>
      <c r="C3194" s="122" t="s">
        <v>2208</v>
      </c>
      <c r="D3194" s="122" t="s">
        <v>2087</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2015</v>
      </c>
      <c r="B3195" s="122">
        <v>1</v>
      </c>
      <c r="C3195" s="122" t="s">
        <v>2208</v>
      </c>
      <c r="D3195" s="122" t="s">
        <v>2088</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2015</v>
      </c>
      <c r="B3196" s="122">
        <v>1</v>
      </c>
      <c r="C3196" s="122" t="s">
        <v>2208</v>
      </c>
      <c r="D3196" s="122" t="s">
        <v>2141</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2015</v>
      </c>
      <c r="B3197" s="122">
        <v>1</v>
      </c>
      <c r="C3197" s="122" t="s">
        <v>2208</v>
      </c>
      <c r="D3197" s="122" t="s">
        <v>2089</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2015</v>
      </c>
      <c r="B3198" s="122">
        <v>1</v>
      </c>
      <c r="C3198" s="122" t="s">
        <v>2208</v>
      </c>
      <c r="D3198" s="122" t="s">
        <v>2090</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2015</v>
      </c>
      <c r="B3199" s="122">
        <v>1</v>
      </c>
      <c r="C3199" s="122" t="s">
        <v>2208</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2015</v>
      </c>
      <c r="B3200" s="122">
        <v>1</v>
      </c>
      <c r="C3200" s="122" t="s">
        <v>2208</v>
      </c>
      <c r="D3200" s="122" t="s">
        <v>2091</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2015</v>
      </c>
      <c r="B3201" s="122">
        <v>1</v>
      </c>
      <c r="C3201" s="122" t="s">
        <v>2208</v>
      </c>
      <c r="D3201" s="122" t="s">
        <v>2092</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2015</v>
      </c>
      <c r="B3202" s="122">
        <v>1</v>
      </c>
      <c r="C3202" s="122" t="s">
        <v>2208</v>
      </c>
      <c r="D3202" s="122" t="s">
        <v>2093</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2015</v>
      </c>
      <c r="B3203" s="122">
        <v>1</v>
      </c>
      <c r="C3203" s="122" t="s">
        <v>2208</v>
      </c>
      <c r="D3203" s="122" t="s">
        <v>2094</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2015</v>
      </c>
      <c r="B3204" s="122">
        <v>1</v>
      </c>
      <c r="C3204" s="122" t="s">
        <v>2208</v>
      </c>
      <c r="D3204" s="122" t="s">
        <v>2095</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2015</v>
      </c>
      <c r="B3205" s="122">
        <v>1</v>
      </c>
      <c r="C3205" s="122" t="s">
        <v>2208</v>
      </c>
      <c r="D3205" s="122" t="s">
        <v>2142</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2015</v>
      </c>
      <c r="B3206" s="122">
        <v>1</v>
      </c>
      <c r="C3206" s="122" t="s">
        <v>2208</v>
      </c>
      <c r="D3206" s="122" t="s">
        <v>2096</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2015</v>
      </c>
      <c r="B3207" s="122">
        <v>1</v>
      </c>
      <c r="C3207" s="122" t="s">
        <v>2208</v>
      </c>
      <c r="D3207" s="122" t="s">
        <v>2097</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2015</v>
      </c>
      <c r="B3208" s="122">
        <v>1</v>
      </c>
      <c r="C3208" s="122" t="s">
        <v>2208</v>
      </c>
      <c r="D3208" s="122" t="s">
        <v>2098</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2015</v>
      </c>
      <c r="B3209" s="122">
        <v>1</v>
      </c>
      <c r="C3209" s="122" t="s">
        <v>2208</v>
      </c>
      <c r="D3209" s="122" t="s">
        <v>2099</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2015</v>
      </c>
      <c r="B3210" s="122">
        <v>1</v>
      </c>
      <c r="C3210" s="122" t="s">
        <v>2208</v>
      </c>
      <c r="D3210" s="122" t="s">
        <v>2100</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2015</v>
      </c>
      <c r="B3211" s="122">
        <v>1</v>
      </c>
      <c r="C3211" s="122" t="s">
        <v>2208</v>
      </c>
      <c r="D3211" s="122" t="s">
        <v>2101</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2015</v>
      </c>
      <c r="B3212" s="122">
        <v>1</v>
      </c>
      <c r="C3212" s="122" t="s">
        <v>2208</v>
      </c>
      <c r="D3212" s="122" t="s">
        <v>2102</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2015</v>
      </c>
      <c r="B3213" s="122">
        <v>1</v>
      </c>
      <c r="C3213" s="122" t="s">
        <v>2208</v>
      </c>
      <c r="D3213" s="122" t="s">
        <v>2103</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2015</v>
      </c>
      <c r="B3214" s="122">
        <v>1</v>
      </c>
      <c r="C3214" s="122" t="s">
        <v>2208</v>
      </c>
      <c r="D3214" s="122" t="s">
        <v>2104</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2015</v>
      </c>
      <c r="B3215" s="122">
        <v>1</v>
      </c>
      <c r="C3215" s="122" t="s">
        <v>2208</v>
      </c>
      <c r="D3215" s="122" t="s">
        <v>2105</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2015</v>
      </c>
      <c r="B3216" s="122">
        <v>1</v>
      </c>
      <c r="C3216" s="122" t="s">
        <v>2208</v>
      </c>
      <c r="D3216" s="122" t="s">
        <v>2106</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2015</v>
      </c>
      <c r="B3217" s="122">
        <v>1</v>
      </c>
      <c r="C3217" s="122" t="s">
        <v>2208</v>
      </c>
      <c r="D3217" s="122" t="s">
        <v>2107</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2015</v>
      </c>
      <c r="B3218" s="122">
        <v>1</v>
      </c>
      <c r="C3218" s="122" t="s">
        <v>2208</v>
      </c>
      <c r="D3218" s="122" t="s">
        <v>2108</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2015</v>
      </c>
      <c r="B3219" s="122">
        <v>1</v>
      </c>
      <c r="C3219" s="122" t="s">
        <v>2208</v>
      </c>
      <c r="D3219" s="122" t="s">
        <v>2109</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2015</v>
      </c>
      <c r="B3220" s="122">
        <v>1</v>
      </c>
      <c r="C3220" s="122" t="s">
        <v>2208</v>
      </c>
      <c r="D3220" s="122" t="s">
        <v>2143</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2015</v>
      </c>
      <c r="B3221" s="122">
        <v>1</v>
      </c>
      <c r="C3221" s="122" t="s">
        <v>2208</v>
      </c>
      <c r="D3221" s="122" t="s">
        <v>2110</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2015</v>
      </c>
      <c r="B3222" s="122">
        <v>1</v>
      </c>
      <c r="C3222" s="122" t="s">
        <v>2208</v>
      </c>
      <c r="D3222" s="122" t="s">
        <v>2111</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2015</v>
      </c>
      <c r="B3223" s="122">
        <v>1</v>
      </c>
      <c r="C3223" s="122" t="s">
        <v>2208</v>
      </c>
      <c r="D3223" s="122" t="s">
        <v>2112</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2015</v>
      </c>
      <c r="B3224" s="122">
        <v>1</v>
      </c>
      <c r="C3224" s="122" t="s">
        <v>2208</v>
      </c>
      <c r="D3224" s="122" t="s">
        <v>2113</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2015</v>
      </c>
      <c r="B3225" s="122">
        <v>1</v>
      </c>
      <c r="C3225" s="122" t="s">
        <v>2208</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2015</v>
      </c>
      <c r="B3226" s="122">
        <v>1</v>
      </c>
      <c r="C3226" s="122" t="s">
        <v>2208</v>
      </c>
      <c r="D3226" s="122" t="s">
        <v>2114</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2015</v>
      </c>
      <c r="B3227" s="122">
        <v>1</v>
      </c>
      <c r="C3227" s="122" t="s">
        <v>2208</v>
      </c>
      <c r="D3227" s="122" t="s">
        <v>2115</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2015</v>
      </c>
      <c r="B3228" s="122">
        <v>1</v>
      </c>
      <c r="C3228" s="122" t="s">
        <v>2208</v>
      </c>
      <c r="D3228" s="122" t="s">
        <v>2116</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2015</v>
      </c>
      <c r="B3229" s="122">
        <v>1</v>
      </c>
      <c r="C3229" s="122" t="s">
        <v>2208</v>
      </c>
      <c r="D3229" s="122" t="s">
        <v>2117</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2015</v>
      </c>
      <c r="B3230" s="122">
        <v>1</v>
      </c>
      <c r="C3230" s="122" t="s">
        <v>2208</v>
      </c>
      <c r="D3230" s="122" t="s">
        <v>2118</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2015</v>
      </c>
      <c r="B3231" s="122">
        <v>1</v>
      </c>
      <c r="C3231" s="122" t="s">
        <v>2208</v>
      </c>
      <c r="D3231" s="122" t="s">
        <v>2119</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2015</v>
      </c>
      <c r="B3232" s="122">
        <v>1</v>
      </c>
      <c r="C3232" s="122" t="s">
        <v>2208</v>
      </c>
      <c r="D3232" s="122" t="s">
        <v>2120</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2015</v>
      </c>
      <c r="B3233" s="122">
        <v>1</v>
      </c>
      <c r="C3233" s="122" t="s">
        <v>2208</v>
      </c>
      <c r="D3233" s="122" t="s">
        <v>2121</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2015</v>
      </c>
      <c r="B3234" s="122">
        <v>1</v>
      </c>
      <c r="C3234" s="122" t="s">
        <v>2208</v>
      </c>
      <c r="D3234" s="122" t="s">
        <v>2122</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2015</v>
      </c>
      <c r="B3235" s="122">
        <v>1</v>
      </c>
      <c r="C3235" s="122" t="s">
        <v>2208</v>
      </c>
      <c r="D3235" s="122" t="s">
        <v>2144</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2015</v>
      </c>
      <c r="B3236" s="122">
        <v>1</v>
      </c>
      <c r="C3236" s="122" t="s">
        <v>2208</v>
      </c>
      <c r="D3236" s="122" t="s">
        <v>2123</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2015</v>
      </c>
      <c r="B3237" s="122">
        <v>1</v>
      </c>
      <c r="C3237" s="122" t="s">
        <v>2208</v>
      </c>
      <c r="D3237" s="122" t="s">
        <v>2124</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2015</v>
      </c>
      <c r="B3238" s="122">
        <v>1</v>
      </c>
      <c r="C3238" s="122" t="s">
        <v>2208</v>
      </c>
      <c r="D3238" s="122" t="s">
        <v>2125</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2015</v>
      </c>
      <c r="B3239" s="122">
        <v>1</v>
      </c>
      <c r="C3239" s="122" t="s">
        <v>2208</v>
      </c>
      <c r="D3239" s="122" t="s">
        <v>2126</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2015</v>
      </c>
      <c r="B3240" s="122">
        <v>1</v>
      </c>
      <c r="C3240" s="122" t="s">
        <v>2208</v>
      </c>
      <c r="D3240" s="122" t="s">
        <v>2127</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2015</v>
      </c>
      <c r="B3241" s="122">
        <v>1</v>
      </c>
      <c r="C3241" s="122" t="s">
        <v>2208</v>
      </c>
      <c r="D3241" s="122" t="s">
        <v>2145</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2015</v>
      </c>
      <c r="B3242" s="122">
        <v>1</v>
      </c>
      <c r="C3242" s="122" t="s">
        <v>2208</v>
      </c>
      <c r="D3242" s="122" t="s">
        <v>2128</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2015</v>
      </c>
      <c r="B3243" s="122">
        <v>1</v>
      </c>
      <c r="C3243" s="122" t="s">
        <v>2208</v>
      </c>
      <c r="D3243" s="122" t="s">
        <v>2129</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2015</v>
      </c>
      <c r="B3244" s="122">
        <v>1</v>
      </c>
      <c r="C3244" s="122" t="s">
        <v>2208</v>
      </c>
      <c r="D3244" s="122" t="s">
        <v>2146</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2015</v>
      </c>
      <c r="B3245" s="122">
        <v>1</v>
      </c>
      <c r="C3245" s="122" t="s">
        <v>2208</v>
      </c>
      <c r="D3245" s="122" t="s">
        <v>2130</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2015</v>
      </c>
      <c r="B3246" s="122">
        <v>1</v>
      </c>
      <c r="C3246" s="122" t="s">
        <v>2208</v>
      </c>
      <c r="D3246" s="122" t="s">
        <v>2131</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2015</v>
      </c>
      <c r="B3247" s="122">
        <v>1</v>
      </c>
      <c r="C3247" s="122" t="s">
        <v>2208</v>
      </c>
      <c r="D3247" s="122" t="s">
        <v>2132</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2015</v>
      </c>
      <c r="B3248" s="122">
        <v>1</v>
      </c>
      <c r="C3248" s="122" t="s">
        <v>2208</v>
      </c>
      <c r="D3248" s="122" t="s">
        <v>2133</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2015</v>
      </c>
      <c r="B3249" s="122">
        <v>1</v>
      </c>
      <c r="C3249" s="122" t="s">
        <v>2208</v>
      </c>
      <c r="D3249" s="122" t="s">
        <v>2134</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2015</v>
      </c>
      <c r="B3250" s="122">
        <v>-1</v>
      </c>
      <c r="C3250" s="122" t="s">
        <v>2209</v>
      </c>
      <c r="D3250" s="122" t="s">
        <v>2086</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2015</v>
      </c>
      <c r="B3251" s="122">
        <v>-1</v>
      </c>
      <c r="C3251" s="122" t="s">
        <v>2209</v>
      </c>
      <c r="D3251" s="122" t="s">
        <v>2087</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2015</v>
      </c>
      <c r="B3252" s="122">
        <v>-1</v>
      </c>
      <c r="C3252" s="122" t="s">
        <v>2209</v>
      </c>
      <c r="D3252" s="122" t="s">
        <v>2088</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2015</v>
      </c>
      <c r="B3253" s="122">
        <v>-1</v>
      </c>
      <c r="C3253" s="122" t="s">
        <v>2209</v>
      </c>
      <c r="D3253" s="122" t="s">
        <v>2089</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2015</v>
      </c>
      <c r="B3254" s="122">
        <v>-1</v>
      </c>
      <c r="C3254" s="122" t="s">
        <v>2209</v>
      </c>
      <c r="D3254" s="122" t="s">
        <v>2090</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2015</v>
      </c>
      <c r="B3255" s="122">
        <v>-1</v>
      </c>
      <c r="C3255" s="122" t="s">
        <v>2209</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2015</v>
      </c>
      <c r="B3256" s="122">
        <v>-1</v>
      </c>
      <c r="C3256" s="122" t="s">
        <v>2209</v>
      </c>
      <c r="D3256" s="122" t="s">
        <v>2091</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2015</v>
      </c>
      <c r="B3257" s="122">
        <v>-1</v>
      </c>
      <c r="C3257" s="122" t="s">
        <v>2209</v>
      </c>
      <c r="D3257" s="122" t="s">
        <v>2092</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2015</v>
      </c>
      <c r="B3258" s="122">
        <v>-1</v>
      </c>
      <c r="C3258" s="122" t="s">
        <v>2209</v>
      </c>
      <c r="D3258" s="122" t="s">
        <v>2093</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2015</v>
      </c>
      <c r="B3259" s="122">
        <v>-1</v>
      </c>
      <c r="C3259" s="122" t="s">
        <v>2209</v>
      </c>
      <c r="D3259" s="122" t="s">
        <v>2094</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2015</v>
      </c>
      <c r="B3260" s="122">
        <v>-1</v>
      </c>
      <c r="C3260" s="122" t="s">
        <v>2209</v>
      </c>
      <c r="D3260" s="122" t="s">
        <v>2095</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2015</v>
      </c>
      <c r="B3261" s="122">
        <v>-1</v>
      </c>
      <c r="C3261" s="122" t="s">
        <v>2209</v>
      </c>
      <c r="D3261" s="122" t="s">
        <v>2096</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2015</v>
      </c>
      <c r="B3262" s="122">
        <v>-1</v>
      </c>
      <c r="C3262" s="122" t="s">
        <v>2209</v>
      </c>
      <c r="D3262" s="122" t="s">
        <v>2097</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2015</v>
      </c>
      <c r="B3263" s="122">
        <v>-1</v>
      </c>
      <c r="C3263" s="122" t="s">
        <v>2209</v>
      </c>
      <c r="D3263" s="122" t="s">
        <v>2098</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2015</v>
      </c>
      <c r="B3264" s="122">
        <v>-1</v>
      </c>
      <c r="C3264" s="122" t="s">
        <v>2209</v>
      </c>
      <c r="D3264" s="122" t="s">
        <v>2099</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2015</v>
      </c>
      <c r="B3265" s="122">
        <v>-1</v>
      </c>
      <c r="C3265" s="122" t="s">
        <v>2209</v>
      </c>
      <c r="D3265" s="122" t="s">
        <v>2100</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2015</v>
      </c>
      <c r="B3266" s="122">
        <v>-1</v>
      </c>
      <c r="C3266" s="122" t="s">
        <v>2209</v>
      </c>
      <c r="D3266" s="122" t="s">
        <v>2101</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2015</v>
      </c>
      <c r="B3267" s="122">
        <v>-1</v>
      </c>
      <c r="C3267" s="122" t="s">
        <v>2209</v>
      </c>
      <c r="D3267" s="122" t="s">
        <v>2102</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2015</v>
      </c>
      <c r="B3268" s="122">
        <v>-1</v>
      </c>
      <c r="C3268" s="122" t="s">
        <v>2209</v>
      </c>
      <c r="D3268" s="122" t="s">
        <v>2103</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2015</v>
      </c>
      <c r="B3269" s="122">
        <v>-1</v>
      </c>
      <c r="C3269" s="122" t="s">
        <v>2209</v>
      </c>
      <c r="D3269" s="122" t="s">
        <v>2104</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2015</v>
      </c>
      <c r="B3270" s="122">
        <v>-1</v>
      </c>
      <c r="C3270" s="122" t="s">
        <v>2209</v>
      </c>
      <c r="D3270" s="122" t="s">
        <v>2105</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2015</v>
      </c>
      <c r="B3271" s="122">
        <v>-1</v>
      </c>
      <c r="C3271" s="122" t="s">
        <v>2209</v>
      </c>
      <c r="D3271" s="122" t="s">
        <v>2106</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2015</v>
      </c>
      <c r="B3272" s="122">
        <v>-1</v>
      </c>
      <c r="C3272" s="122" t="s">
        <v>2209</v>
      </c>
      <c r="D3272" s="122" t="s">
        <v>2107</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2015</v>
      </c>
      <c r="B3273" s="122">
        <v>-1</v>
      </c>
      <c r="C3273" s="122" t="s">
        <v>2209</v>
      </c>
      <c r="D3273" s="122" t="s">
        <v>2108</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2015</v>
      </c>
      <c r="B3274" s="122">
        <v>-1</v>
      </c>
      <c r="C3274" s="122" t="s">
        <v>2209</v>
      </c>
      <c r="D3274" s="122" t="s">
        <v>2109</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2015</v>
      </c>
      <c r="B3275" s="122">
        <v>-1</v>
      </c>
      <c r="C3275" s="122" t="s">
        <v>2209</v>
      </c>
      <c r="D3275" s="122" t="s">
        <v>2110</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2015</v>
      </c>
      <c r="B3276" s="122">
        <v>-1</v>
      </c>
      <c r="C3276" s="122" t="s">
        <v>2209</v>
      </c>
      <c r="D3276" s="122" t="s">
        <v>2111</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2015</v>
      </c>
      <c r="B3277" s="122">
        <v>-1</v>
      </c>
      <c r="C3277" s="122" t="s">
        <v>2209</v>
      </c>
      <c r="D3277" s="122" t="s">
        <v>2112</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2015</v>
      </c>
      <c r="B3278" s="122">
        <v>-1</v>
      </c>
      <c r="C3278" s="122" t="s">
        <v>2209</v>
      </c>
      <c r="D3278" s="122" t="s">
        <v>2113</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2015</v>
      </c>
      <c r="B3279" s="122">
        <v>-1</v>
      </c>
      <c r="C3279" s="122" t="s">
        <v>2209</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2015</v>
      </c>
      <c r="B3280" s="122">
        <v>-1</v>
      </c>
      <c r="C3280" s="122" t="s">
        <v>2209</v>
      </c>
      <c r="D3280" s="122" t="s">
        <v>2114</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2015</v>
      </c>
      <c r="B3281" s="122">
        <v>-1</v>
      </c>
      <c r="C3281" s="122" t="s">
        <v>2209</v>
      </c>
      <c r="D3281" s="122" t="s">
        <v>2115</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2015</v>
      </c>
      <c r="B3282" s="122">
        <v>-1</v>
      </c>
      <c r="C3282" s="122" t="s">
        <v>2209</v>
      </c>
      <c r="D3282" s="122" t="s">
        <v>2116</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2015</v>
      </c>
      <c r="B3283" s="122">
        <v>-1</v>
      </c>
      <c r="C3283" s="122" t="s">
        <v>2209</v>
      </c>
      <c r="D3283" s="122" t="s">
        <v>2117</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2015</v>
      </c>
      <c r="B3284" s="122">
        <v>-1</v>
      </c>
      <c r="C3284" s="122" t="s">
        <v>2209</v>
      </c>
      <c r="D3284" s="122" t="s">
        <v>2118</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2015</v>
      </c>
      <c r="B3285" s="122">
        <v>-1</v>
      </c>
      <c r="C3285" s="122" t="s">
        <v>2209</v>
      </c>
      <c r="D3285" s="122" t="s">
        <v>2119</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2015</v>
      </c>
      <c r="B3286" s="122">
        <v>-1</v>
      </c>
      <c r="C3286" s="122" t="s">
        <v>2209</v>
      </c>
      <c r="D3286" s="122" t="s">
        <v>2120</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2015</v>
      </c>
      <c r="B3287" s="122">
        <v>-1</v>
      </c>
      <c r="C3287" s="122" t="s">
        <v>2209</v>
      </c>
      <c r="D3287" s="122" t="s">
        <v>2121</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2015</v>
      </c>
      <c r="B3288" s="122">
        <v>-1</v>
      </c>
      <c r="C3288" s="122" t="s">
        <v>2209</v>
      </c>
      <c r="D3288" s="122" t="s">
        <v>2122</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2015</v>
      </c>
      <c r="B3289" s="122">
        <v>-1</v>
      </c>
      <c r="C3289" s="122" t="s">
        <v>2209</v>
      </c>
      <c r="D3289" s="122" t="s">
        <v>2123</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2015</v>
      </c>
      <c r="B3290" s="122">
        <v>-1</v>
      </c>
      <c r="C3290" s="122" t="s">
        <v>2209</v>
      </c>
      <c r="D3290" s="122" t="s">
        <v>2124</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2015</v>
      </c>
      <c r="B3291" s="122">
        <v>-1</v>
      </c>
      <c r="C3291" s="122" t="s">
        <v>2209</v>
      </c>
      <c r="D3291" s="122" t="s">
        <v>2125</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2015</v>
      </c>
      <c r="B3292" s="122">
        <v>-1</v>
      </c>
      <c r="C3292" s="122" t="s">
        <v>2209</v>
      </c>
      <c r="D3292" s="122" t="s">
        <v>2126</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2015</v>
      </c>
      <c r="B3293" s="122">
        <v>-1</v>
      </c>
      <c r="C3293" s="122" t="s">
        <v>2209</v>
      </c>
      <c r="D3293" s="122" t="s">
        <v>2127</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2015</v>
      </c>
      <c r="B3294" s="122">
        <v>-1</v>
      </c>
      <c r="C3294" s="122" t="s">
        <v>2209</v>
      </c>
      <c r="D3294" s="122" t="s">
        <v>2128</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2015</v>
      </c>
      <c r="B3295" s="122">
        <v>-1</v>
      </c>
      <c r="C3295" s="122" t="s">
        <v>2209</v>
      </c>
      <c r="D3295" s="122" t="s">
        <v>2129</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2015</v>
      </c>
      <c r="B3296" s="122">
        <v>-1</v>
      </c>
      <c r="C3296" s="122" t="s">
        <v>2209</v>
      </c>
      <c r="D3296" s="122" t="s">
        <v>2130</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2015</v>
      </c>
      <c r="B3297" s="122">
        <v>-1</v>
      </c>
      <c r="C3297" s="122" t="s">
        <v>2209</v>
      </c>
      <c r="D3297" s="122" t="s">
        <v>2131</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2015</v>
      </c>
      <c r="B3298" s="122">
        <v>-1</v>
      </c>
      <c r="C3298" s="122" t="s">
        <v>2209</v>
      </c>
      <c r="D3298" s="122" t="s">
        <v>2132</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2015</v>
      </c>
      <c r="B3299" s="122">
        <v>-1</v>
      </c>
      <c r="C3299" s="122" t="s">
        <v>2209</v>
      </c>
      <c r="D3299" s="122" t="s">
        <v>2133</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2015</v>
      </c>
      <c r="B3300" s="122">
        <v>-1</v>
      </c>
      <c r="C3300" s="122" t="s">
        <v>2209</v>
      </c>
      <c r="D3300" s="122" t="s">
        <v>2134</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2019</v>
      </c>
      <c r="B3301" s="122">
        <v>1</v>
      </c>
      <c r="C3301" s="122" t="s">
        <v>2210</v>
      </c>
      <c r="D3301" s="122" t="s">
        <v>2086</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2019</v>
      </c>
      <c r="B3302" s="122">
        <v>1</v>
      </c>
      <c r="C3302" s="122" t="s">
        <v>2210</v>
      </c>
      <c r="D3302" s="122" t="s">
        <v>2087</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2019</v>
      </c>
      <c r="B3303" s="122">
        <v>1</v>
      </c>
      <c r="C3303" s="122" t="s">
        <v>2210</v>
      </c>
      <c r="D3303" s="122" t="s">
        <v>2088</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2019</v>
      </c>
      <c r="B3304" s="122">
        <v>1</v>
      </c>
      <c r="C3304" s="122" t="s">
        <v>2210</v>
      </c>
      <c r="D3304" s="122" t="s">
        <v>2141</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2019</v>
      </c>
      <c r="B3305" s="122">
        <v>1</v>
      </c>
      <c r="C3305" s="122" t="s">
        <v>2210</v>
      </c>
      <c r="D3305" s="122" t="s">
        <v>2089</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2019</v>
      </c>
      <c r="B3306" s="122">
        <v>1</v>
      </c>
      <c r="C3306" s="122" t="s">
        <v>2210</v>
      </c>
      <c r="D3306" s="122" t="s">
        <v>2090</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2019</v>
      </c>
      <c r="B3307" s="122">
        <v>1</v>
      </c>
      <c r="C3307" s="122" t="s">
        <v>2210</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2019</v>
      </c>
      <c r="B3308" s="122">
        <v>1</v>
      </c>
      <c r="C3308" s="122" t="s">
        <v>2210</v>
      </c>
      <c r="D3308" s="122" t="s">
        <v>2091</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2019</v>
      </c>
      <c r="B3309" s="122">
        <v>1</v>
      </c>
      <c r="C3309" s="122" t="s">
        <v>2210</v>
      </c>
      <c r="D3309" s="122" t="s">
        <v>2093</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2019</v>
      </c>
      <c r="B3310" s="122">
        <v>1</v>
      </c>
      <c r="C3310" s="122" t="s">
        <v>2210</v>
      </c>
      <c r="D3310" s="122" t="s">
        <v>2094</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2019</v>
      </c>
      <c r="B3311" s="122">
        <v>1</v>
      </c>
      <c r="C3311" s="122" t="s">
        <v>2210</v>
      </c>
      <c r="D3311" s="122" t="s">
        <v>2095</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2019</v>
      </c>
      <c r="B3312" s="122">
        <v>1</v>
      </c>
      <c r="C3312" s="122" t="s">
        <v>2210</v>
      </c>
      <c r="D3312" s="122" t="s">
        <v>2142</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2019</v>
      </c>
      <c r="B3313" s="122">
        <v>1</v>
      </c>
      <c r="C3313" s="122" t="s">
        <v>2210</v>
      </c>
      <c r="D3313" s="122" t="s">
        <v>2096</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2019</v>
      </c>
      <c r="B3314" s="122">
        <v>1</v>
      </c>
      <c r="C3314" s="122" t="s">
        <v>2210</v>
      </c>
      <c r="D3314" s="122" t="s">
        <v>2097</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2019</v>
      </c>
      <c r="B3315" s="122">
        <v>1</v>
      </c>
      <c r="C3315" s="122" t="s">
        <v>2210</v>
      </c>
      <c r="D3315" s="122" t="s">
        <v>2098</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2019</v>
      </c>
      <c r="B3316" s="122">
        <v>1</v>
      </c>
      <c r="C3316" s="122" t="s">
        <v>2210</v>
      </c>
      <c r="D3316" s="122" t="s">
        <v>2099</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2019</v>
      </c>
      <c r="B3317" s="122">
        <v>1</v>
      </c>
      <c r="C3317" s="122" t="s">
        <v>2210</v>
      </c>
      <c r="D3317" s="122" t="s">
        <v>2100</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2019</v>
      </c>
      <c r="B3318" s="122">
        <v>1</v>
      </c>
      <c r="C3318" s="122" t="s">
        <v>2210</v>
      </c>
      <c r="D3318" s="122" t="s">
        <v>2101</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2019</v>
      </c>
      <c r="B3319" s="122">
        <v>1</v>
      </c>
      <c r="C3319" s="122" t="s">
        <v>2210</v>
      </c>
      <c r="D3319" s="122" t="s">
        <v>2102</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2019</v>
      </c>
      <c r="B3320" s="122">
        <v>1</v>
      </c>
      <c r="C3320" s="122" t="s">
        <v>2210</v>
      </c>
      <c r="D3320" s="122" t="s">
        <v>2103</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2019</v>
      </c>
      <c r="B3321" s="122">
        <v>1</v>
      </c>
      <c r="C3321" s="122" t="s">
        <v>2210</v>
      </c>
      <c r="D3321" s="122" t="s">
        <v>2104</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2019</v>
      </c>
      <c r="B3322" s="122">
        <v>1</v>
      </c>
      <c r="C3322" s="122" t="s">
        <v>2210</v>
      </c>
      <c r="D3322" s="122" t="s">
        <v>2105</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2019</v>
      </c>
      <c r="B3323" s="122">
        <v>1</v>
      </c>
      <c r="C3323" s="122" t="s">
        <v>2210</v>
      </c>
      <c r="D3323" s="122" t="s">
        <v>2106</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2019</v>
      </c>
      <c r="B3324" s="122">
        <v>1</v>
      </c>
      <c r="C3324" s="122" t="s">
        <v>2210</v>
      </c>
      <c r="D3324" s="122" t="s">
        <v>2107</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2019</v>
      </c>
      <c r="B3325" s="122">
        <v>1</v>
      </c>
      <c r="C3325" s="122" t="s">
        <v>2210</v>
      </c>
      <c r="D3325" s="122" t="s">
        <v>2108</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2019</v>
      </c>
      <c r="B3326" s="122">
        <v>1</v>
      </c>
      <c r="C3326" s="122" t="s">
        <v>2210</v>
      </c>
      <c r="D3326" s="122" t="s">
        <v>2109</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2019</v>
      </c>
      <c r="B3327" s="122">
        <v>1</v>
      </c>
      <c r="C3327" s="122" t="s">
        <v>2210</v>
      </c>
      <c r="D3327" s="122" t="s">
        <v>2143</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2019</v>
      </c>
      <c r="B3328" s="122">
        <v>1</v>
      </c>
      <c r="C3328" s="122" t="s">
        <v>2210</v>
      </c>
      <c r="D3328" s="122" t="s">
        <v>2110</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2019</v>
      </c>
      <c r="B3329" s="122">
        <v>1</v>
      </c>
      <c r="C3329" s="122" t="s">
        <v>2210</v>
      </c>
      <c r="D3329" s="122" t="s">
        <v>2111</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2019</v>
      </c>
      <c r="B3330" s="122">
        <v>1</v>
      </c>
      <c r="C3330" s="122" t="s">
        <v>2210</v>
      </c>
      <c r="D3330" s="122" t="s">
        <v>2112</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2019</v>
      </c>
      <c r="B3331" s="122">
        <v>1</v>
      </c>
      <c r="C3331" s="122" t="s">
        <v>2210</v>
      </c>
      <c r="D3331" s="122" t="s">
        <v>2113</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2019</v>
      </c>
      <c r="B3332" s="122">
        <v>1</v>
      </c>
      <c r="C3332" s="122" t="s">
        <v>2210</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2019</v>
      </c>
      <c r="B3333" s="122">
        <v>1</v>
      </c>
      <c r="C3333" s="122" t="s">
        <v>2210</v>
      </c>
      <c r="D3333" s="122" t="s">
        <v>2114</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2019</v>
      </c>
      <c r="B3334" s="122">
        <v>1</v>
      </c>
      <c r="C3334" s="122" t="s">
        <v>2210</v>
      </c>
      <c r="D3334" s="122" t="s">
        <v>2115</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2019</v>
      </c>
      <c r="B3335" s="122">
        <v>1</v>
      </c>
      <c r="C3335" s="122" t="s">
        <v>2210</v>
      </c>
      <c r="D3335" s="122" t="s">
        <v>2116</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2019</v>
      </c>
      <c r="B3336" s="122">
        <v>1</v>
      </c>
      <c r="C3336" s="122" t="s">
        <v>2210</v>
      </c>
      <c r="D3336" s="122" t="s">
        <v>2117</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2019</v>
      </c>
      <c r="B3337" s="122">
        <v>1</v>
      </c>
      <c r="C3337" s="122" t="s">
        <v>2210</v>
      </c>
      <c r="D3337" s="122" t="s">
        <v>2118</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2019</v>
      </c>
      <c r="B3338" s="122">
        <v>1</v>
      </c>
      <c r="C3338" s="122" t="s">
        <v>2210</v>
      </c>
      <c r="D3338" s="122" t="s">
        <v>2119</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2019</v>
      </c>
      <c r="B3339" s="122">
        <v>1</v>
      </c>
      <c r="C3339" s="122" t="s">
        <v>2210</v>
      </c>
      <c r="D3339" s="122" t="s">
        <v>2120</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2019</v>
      </c>
      <c r="B3340" s="122">
        <v>1</v>
      </c>
      <c r="C3340" s="122" t="s">
        <v>2210</v>
      </c>
      <c r="D3340" s="122" t="s">
        <v>2121</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2019</v>
      </c>
      <c r="B3341" s="122">
        <v>1</v>
      </c>
      <c r="C3341" s="122" t="s">
        <v>2210</v>
      </c>
      <c r="D3341" s="122" t="s">
        <v>2122</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2019</v>
      </c>
      <c r="B3342" s="122">
        <v>1</v>
      </c>
      <c r="C3342" s="122" t="s">
        <v>2210</v>
      </c>
      <c r="D3342" s="122" t="s">
        <v>2144</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2019</v>
      </c>
      <c r="B3343" s="122">
        <v>1</v>
      </c>
      <c r="C3343" s="122" t="s">
        <v>2210</v>
      </c>
      <c r="D3343" s="122" t="s">
        <v>2123</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2019</v>
      </c>
      <c r="B3344" s="122">
        <v>1</v>
      </c>
      <c r="C3344" s="122" t="s">
        <v>2210</v>
      </c>
      <c r="D3344" s="122" t="s">
        <v>2124</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2019</v>
      </c>
      <c r="B3345" s="122">
        <v>1</v>
      </c>
      <c r="C3345" s="122" t="s">
        <v>2210</v>
      </c>
      <c r="D3345" s="122" t="s">
        <v>2125</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2019</v>
      </c>
      <c r="B3346" s="122">
        <v>1</v>
      </c>
      <c r="C3346" s="122" t="s">
        <v>2210</v>
      </c>
      <c r="D3346" s="122" t="s">
        <v>2126</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2019</v>
      </c>
      <c r="B3347" s="122">
        <v>1</v>
      </c>
      <c r="C3347" s="122" t="s">
        <v>2210</v>
      </c>
      <c r="D3347" s="122" t="s">
        <v>2127</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2019</v>
      </c>
      <c r="B3348" s="122">
        <v>1</v>
      </c>
      <c r="C3348" s="122" t="s">
        <v>2210</v>
      </c>
      <c r="D3348" s="122" t="s">
        <v>2145</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2019</v>
      </c>
      <c r="B3349" s="122">
        <v>1</v>
      </c>
      <c r="C3349" s="122" t="s">
        <v>2210</v>
      </c>
      <c r="D3349" s="122" t="s">
        <v>2128</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2019</v>
      </c>
      <c r="B3350" s="122">
        <v>1</v>
      </c>
      <c r="C3350" s="122" t="s">
        <v>2210</v>
      </c>
      <c r="D3350" s="122" t="s">
        <v>2129</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2019</v>
      </c>
      <c r="B3351" s="122">
        <v>1</v>
      </c>
      <c r="C3351" s="122" t="s">
        <v>2210</v>
      </c>
      <c r="D3351" s="122" t="s">
        <v>2146</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2019</v>
      </c>
      <c r="B3352" s="122">
        <v>1</v>
      </c>
      <c r="C3352" s="122" t="s">
        <v>2210</v>
      </c>
      <c r="D3352" s="122" t="s">
        <v>2130</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2019</v>
      </c>
      <c r="B3353" s="122">
        <v>1</v>
      </c>
      <c r="C3353" s="122" t="s">
        <v>2210</v>
      </c>
      <c r="D3353" s="122" t="s">
        <v>2131</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2019</v>
      </c>
      <c r="B3354" s="122">
        <v>1</v>
      </c>
      <c r="C3354" s="122" t="s">
        <v>2210</v>
      </c>
      <c r="D3354" s="122" t="s">
        <v>2132</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2019</v>
      </c>
      <c r="B3355" s="122">
        <v>1</v>
      </c>
      <c r="C3355" s="122" t="s">
        <v>2210</v>
      </c>
      <c r="D3355" s="122" t="s">
        <v>2133</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2019</v>
      </c>
      <c r="B3356" s="122">
        <v>1</v>
      </c>
      <c r="C3356" s="122" t="s">
        <v>2210</v>
      </c>
      <c r="D3356" s="122" t="s">
        <v>2134</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2016</v>
      </c>
      <c r="B3357" s="122">
        <v>1</v>
      </c>
      <c r="C3357" s="122" t="s">
        <v>2209</v>
      </c>
      <c r="D3357" s="122" t="s">
        <v>2086</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2016</v>
      </c>
      <c r="B3358" s="122">
        <v>1</v>
      </c>
      <c r="C3358" s="122" t="s">
        <v>2209</v>
      </c>
      <c r="D3358" s="122" t="s">
        <v>2087</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2016</v>
      </c>
      <c r="B3359" s="122">
        <v>1</v>
      </c>
      <c r="C3359" s="122" t="s">
        <v>2209</v>
      </c>
      <c r="D3359" s="122" t="s">
        <v>2088</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2016</v>
      </c>
      <c r="B3360" s="122">
        <v>1</v>
      </c>
      <c r="C3360" s="122" t="s">
        <v>2209</v>
      </c>
      <c r="D3360" s="122" t="s">
        <v>2089</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2016</v>
      </c>
      <c r="B3361" s="122">
        <v>1</v>
      </c>
      <c r="C3361" s="122" t="s">
        <v>2209</v>
      </c>
      <c r="D3361" s="122" t="s">
        <v>2090</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2016</v>
      </c>
      <c r="B3362" s="122">
        <v>1</v>
      </c>
      <c r="C3362" s="122" t="s">
        <v>2209</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2016</v>
      </c>
      <c r="B3363" s="122">
        <v>1</v>
      </c>
      <c r="C3363" s="122" t="s">
        <v>2209</v>
      </c>
      <c r="D3363" s="122" t="s">
        <v>2091</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2016</v>
      </c>
      <c r="B3364" s="122">
        <v>1</v>
      </c>
      <c r="C3364" s="122" t="s">
        <v>2209</v>
      </c>
      <c r="D3364" s="122" t="s">
        <v>2092</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2016</v>
      </c>
      <c r="B3365" s="122">
        <v>1</v>
      </c>
      <c r="C3365" s="122" t="s">
        <v>2209</v>
      </c>
      <c r="D3365" s="122" t="s">
        <v>2093</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2016</v>
      </c>
      <c r="B3366" s="122">
        <v>1</v>
      </c>
      <c r="C3366" s="122" t="s">
        <v>2209</v>
      </c>
      <c r="D3366" s="122" t="s">
        <v>2094</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2016</v>
      </c>
      <c r="B3367" s="122">
        <v>1</v>
      </c>
      <c r="C3367" s="122" t="s">
        <v>2209</v>
      </c>
      <c r="D3367" s="122" t="s">
        <v>2095</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2016</v>
      </c>
      <c r="B3368" s="122">
        <v>1</v>
      </c>
      <c r="C3368" s="122" t="s">
        <v>2209</v>
      </c>
      <c r="D3368" s="122" t="s">
        <v>2096</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2016</v>
      </c>
      <c r="B3369" s="122">
        <v>1</v>
      </c>
      <c r="C3369" s="122" t="s">
        <v>2209</v>
      </c>
      <c r="D3369" s="122" t="s">
        <v>2097</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2016</v>
      </c>
      <c r="B3370" s="122">
        <v>1</v>
      </c>
      <c r="C3370" s="122" t="s">
        <v>2209</v>
      </c>
      <c r="D3370" s="122" t="s">
        <v>2098</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2016</v>
      </c>
      <c r="B3371" s="122">
        <v>1</v>
      </c>
      <c r="C3371" s="122" t="s">
        <v>2209</v>
      </c>
      <c r="D3371" s="122" t="s">
        <v>2099</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2016</v>
      </c>
      <c r="B3372" s="122">
        <v>1</v>
      </c>
      <c r="C3372" s="122" t="s">
        <v>2209</v>
      </c>
      <c r="D3372" s="122" t="s">
        <v>2100</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2016</v>
      </c>
      <c r="B3373" s="122">
        <v>1</v>
      </c>
      <c r="C3373" s="122" t="s">
        <v>2209</v>
      </c>
      <c r="D3373" s="122" t="s">
        <v>2101</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2016</v>
      </c>
      <c r="B3374" s="122">
        <v>1</v>
      </c>
      <c r="C3374" s="122" t="s">
        <v>2209</v>
      </c>
      <c r="D3374" s="122" t="s">
        <v>2102</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2016</v>
      </c>
      <c r="B3375" s="122">
        <v>1</v>
      </c>
      <c r="C3375" s="122" t="s">
        <v>2209</v>
      </c>
      <c r="D3375" s="122" t="s">
        <v>2103</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2016</v>
      </c>
      <c r="B3376" s="122">
        <v>1</v>
      </c>
      <c r="C3376" s="122" t="s">
        <v>2209</v>
      </c>
      <c r="D3376" s="122" t="s">
        <v>2104</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2016</v>
      </c>
      <c r="B3377" s="122">
        <v>1</v>
      </c>
      <c r="C3377" s="122" t="s">
        <v>2209</v>
      </c>
      <c r="D3377" s="122" t="s">
        <v>2105</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2016</v>
      </c>
      <c r="B3378" s="122">
        <v>1</v>
      </c>
      <c r="C3378" s="122" t="s">
        <v>2209</v>
      </c>
      <c r="D3378" s="122" t="s">
        <v>2106</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2016</v>
      </c>
      <c r="B3379" s="122">
        <v>1</v>
      </c>
      <c r="C3379" s="122" t="s">
        <v>2209</v>
      </c>
      <c r="D3379" s="122" t="s">
        <v>2107</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2016</v>
      </c>
      <c r="B3380" s="122">
        <v>1</v>
      </c>
      <c r="C3380" s="122" t="s">
        <v>2209</v>
      </c>
      <c r="D3380" s="122" t="s">
        <v>2108</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2016</v>
      </c>
      <c r="B3381" s="122">
        <v>1</v>
      </c>
      <c r="C3381" s="122" t="s">
        <v>2209</v>
      </c>
      <c r="D3381" s="122" t="s">
        <v>2109</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2016</v>
      </c>
      <c r="B3382" s="122">
        <v>1</v>
      </c>
      <c r="C3382" s="122" t="s">
        <v>2209</v>
      </c>
      <c r="D3382" s="122" t="s">
        <v>2110</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2016</v>
      </c>
      <c r="B3383" s="122">
        <v>1</v>
      </c>
      <c r="C3383" s="122" t="s">
        <v>2209</v>
      </c>
      <c r="D3383" s="122" t="s">
        <v>2111</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2016</v>
      </c>
      <c r="B3384" s="122">
        <v>1</v>
      </c>
      <c r="C3384" s="122" t="s">
        <v>2209</v>
      </c>
      <c r="D3384" s="122" t="s">
        <v>2112</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2016</v>
      </c>
      <c r="B3385" s="122">
        <v>1</v>
      </c>
      <c r="C3385" s="122" t="s">
        <v>2209</v>
      </c>
      <c r="D3385" s="122" t="s">
        <v>2113</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2016</v>
      </c>
      <c r="B3386" s="122">
        <v>1</v>
      </c>
      <c r="C3386" s="122" t="s">
        <v>2209</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2016</v>
      </c>
      <c r="B3387" s="122">
        <v>1</v>
      </c>
      <c r="C3387" s="122" t="s">
        <v>2209</v>
      </c>
      <c r="D3387" s="122" t="s">
        <v>2114</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2016</v>
      </c>
      <c r="B3388" s="122">
        <v>1</v>
      </c>
      <c r="C3388" s="122" t="s">
        <v>2209</v>
      </c>
      <c r="D3388" s="122" t="s">
        <v>2115</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2016</v>
      </c>
      <c r="B3389" s="122">
        <v>1</v>
      </c>
      <c r="C3389" s="122" t="s">
        <v>2209</v>
      </c>
      <c r="D3389" s="122" t="s">
        <v>2116</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2016</v>
      </c>
      <c r="B3390" s="122">
        <v>1</v>
      </c>
      <c r="C3390" s="122" t="s">
        <v>2209</v>
      </c>
      <c r="D3390" s="122" t="s">
        <v>2117</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2016</v>
      </c>
      <c r="B3391" s="122">
        <v>1</v>
      </c>
      <c r="C3391" s="122" t="s">
        <v>2209</v>
      </c>
      <c r="D3391" s="122" t="s">
        <v>2118</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2016</v>
      </c>
      <c r="B3392" s="122">
        <v>1</v>
      </c>
      <c r="C3392" s="122" t="s">
        <v>2209</v>
      </c>
      <c r="D3392" s="122" t="s">
        <v>2119</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2016</v>
      </c>
      <c r="B3393" s="122">
        <v>1</v>
      </c>
      <c r="C3393" s="122" t="s">
        <v>2209</v>
      </c>
      <c r="D3393" s="122" t="s">
        <v>2120</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2016</v>
      </c>
      <c r="B3394" s="122">
        <v>1</v>
      </c>
      <c r="C3394" s="122" t="s">
        <v>2209</v>
      </c>
      <c r="D3394" s="122" t="s">
        <v>2121</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2016</v>
      </c>
      <c r="B3395" s="122">
        <v>1</v>
      </c>
      <c r="C3395" s="122" t="s">
        <v>2209</v>
      </c>
      <c r="D3395" s="122" t="s">
        <v>2122</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2016</v>
      </c>
      <c r="B3396" s="122">
        <v>1</v>
      </c>
      <c r="C3396" s="122" t="s">
        <v>2209</v>
      </c>
      <c r="D3396" s="122" t="s">
        <v>2123</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2016</v>
      </c>
      <c r="B3397" s="122">
        <v>1</v>
      </c>
      <c r="C3397" s="122" t="s">
        <v>2209</v>
      </c>
      <c r="D3397" s="122" t="s">
        <v>2124</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2016</v>
      </c>
      <c r="B3398" s="122">
        <v>1</v>
      </c>
      <c r="C3398" s="122" t="s">
        <v>2209</v>
      </c>
      <c r="D3398" s="122" t="s">
        <v>2125</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2016</v>
      </c>
      <c r="B3399" s="122">
        <v>1</v>
      </c>
      <c r="C3399" s="122" t="s">
        <v>2209</v>
      </c>
      <c r="D3399" s="122" t="s">
        <v>2126</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2016</v>
      </c>
      <c r="B3400" s="122">
        <v>1</v>
      </c>
      <c r="C3400" s="122" t="s">
        <v>2209</v>
      </c>
      <c r="D3400" s="122" t="s">
        <v>2127</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2016</v>
      </c>
      <c r="B3401" s="122">
        <v>1</v>
      </c>
      <c r="C3401" s="122" t="s">
        <v>2209</v>
      </c>
      <c r="D3401" s="122" t="s">
        <v>2128</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2016</v>
      </c>
      <c r="B3402" s="122">
        <v>1</v>
      </c>
      <c r="C3402" s="122" t="s">
        <v>2209</v>
      </c>
      <c r="D3402" s="122" t="s">
        <v>2129</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2016</v>
      </c>
      <c r="B3403" s="122">
        <v>1</v>
      </c>
      <c r="C3403" s="122" t="s">
        <v>2209</v>
      </c>
      <c r="D3403" s="122" t="s">
        <v>2130</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2016</v>
      </c>
      <c r="B3404" s="122">
        <v>1</v>
      </c>
      <c r="C3404" s="122" t="s">
        <v>2209</v>
      </c>
      <c r="D3404" s="122" t="s">
        <v>2131</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2016</v>
      </c>
      <c r="B3405" s="122">
        <v>1</v>
      </c>
      <c r="C3405" s="122" t="s">
        <v>2209</v>
      </c>
      <c r="D3405" s="122" t="s">
        <v>2132</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2016</v>
      </c>
      <c r="B3406" s="122">
        <v>1</v>
      </c>
      <c r="C3406" s="122" t="s">
        <v>2209</v>
      </c>
      <c r="D3406" s="122" t="s">
        <v>2133</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2016</v>
      </c>
      <c r="B3407" s="122">
        <v>1</v>
      </c>
      <c r="C3407" s="122" t="s">
        <v>2209</v>
      </c>
      <c r="D3407" s="122" t="s">
        <v>2134</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2017</v>
      </c>
      <c r="B3408" s="122">
        <v>1</v>
      </c>
      <c r="C3408" s="122" t="s">
        <v>2211</v>
      </c>
      <c r="D3408" s="122" t="s">
        <v>2086</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2017</v>
      </c>
      <c r="B3409" s="122">
        <v>1</v>
      </c>
      <c r="C3409" s="122" t="s">
        <v>2211</v>
      </c>
      <c r="D3409" s="122" t="s">
        <v>2087</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2017</v>
      </c>
      <c r="B3410" s="122">
        <v>1</v>
      </c>
      <c r="C3410" s="122" t="s">
        <v>2211</v>
      </c>
      <c r="D3410" s="122" t="s">
        <v>2088</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2017</v>
      </c>
      <c r="B3411" s="122">
        <v>1</v>
      </c>
      <c r="C3411" s="122" t="s">
        <v>2211</v>
      </c>
      <c r="D3411" s="122" t="s">
        <v>2141</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2017</v>
      </c>
      <c r="B3412" s="122">
        <v>1</v>
      </c>
      <c r="C3412" s="122" t="s">
        <v>2211</v>
      </c>
      <c r="D3412" s="122" t="s">
        <v>2089</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2017</v>
      </c>
      <c r="B3413" s="122">
        <v>1</v>
      </c>
      <c r="C3413" s="122" t="s">
        <v>2211</v>
      </c>
      <c r="D3413" s="122" t="s">
        <v>2090</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2017</v>
      </c>
      <c r="B3414" s="122">
        <v>1</v>
      </c>
      <c r="C3414" s="122" t="s">
        <v>2211</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2017</v>
      </c>
      <c r="B3415" s="122">
        <v>1</v>
      </c>
      <c r="C3415" s="122" t="s">
        <v>2211</v>
      </c>
      <c r="D3415" s="122" t="s">
        <v>2091</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2017</v>
      </c>
      <c r="B3416" s="122">
        <v>1</v>
      </c>
      <c r="C3416" s="122" t="s">
        <v>2211</v>
      </c>
      <c r="D3416" s="122" t="s">
        <v>2092</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2017</v>
      </c>
      <c r="B3417" s="122">
        <v>1</v>
      </c>
      <c r="C3417" s="122" t="s">
        <v>2211</v>
      </c>
      <c r="D3417" s="122" t="s">
        <v>2093</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2017</v>
      </c>
      <c r="B3418" s="122">
        <v>1</v>
      </c>
      <c r="C3418" s="122" t="s">
        <v>2211</v>
      </c>
      <c r="D3418" s="122" t="s">
        <v>2094</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2017</v>
      </c>
      <c r="B3419" s="122">
        <v>1</v>
      </c>
      <c r="C3419" s="122" t="s">
        <v>2211</v>
      </c>
      <c r="D3419" s="122" t="s">
        <v>2095</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2017</v>
      </c>
      <c r="B3420" s="122">
        <v>1</v>
      </c>
      <c r="C3420" s="122" t="s">
        <v>2211</v>
      </c>
      <c r="D3420" s="122" t="s">
        <v>2142</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2017</v>
      </c>
      <c r="B3421" s="122">
        <v>1</v>
      </c>
      <c r="C3421" s="122" t="s">
        <v>2211</v>
      </c>
      <c r="D3421" s="122" t="s">
        <v>2096</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2017</v>
      </c>
      <c r="B3422" s="122">
        <v>1</v>
      </c>
      <c r="C3422" s="122" t="s">
        <v>2211</v>
      </c>
      <c r="D3422" s="122" t="s">
        <v>2097</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2017</v>
      </c>
      <c r="B3423" s="122">
        <v>1</v>
      </c>
      <c r="C3423" s="122" t="s">
        <v>2211</v>
      </c>
      <c r="D3423" s="122" t="s">
        <v>2098</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2017</v>
      </c>
      <c r="B3424" s="122">
        <v>1</v>
      </c>
      <c r="C3424" s="122" t="s">
        <v>2211</v>
      </c>
      <c r="D3424" s="122" t="s">
        <v>2099</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2017</v>
      </c>
      <c r="B3425" s="122">
        <v>1</v>
      </c>
      <c r="C3425" s="122" t="s">
        <v>2211</v>
      </c>
      <c r="D3425" s="122" t="s">
        <v>2100</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2017</v>
      </c>
      <c r="B3426" s="122">
        <v>1</v>
      </c>
      <c r="C3426" s="122" t="s">
        <v>2211</v>
      </c>
      <c r="D3426" s="122" t="s">
        <v>2101</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2017</v>
      </c>
      <c r="B3427" s="122">
        <v>1</v>
      </c>
      <c r="C3427" s="122" t="s">
        <v>2211</v>
      </c>
      <c r="D3427" s="122" t="s">
        <v>2102</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2017</v>
      </c>
      <c r="B3428" s="122">
        <v>1</v>
      </c>
      <c r="C3428" s="122" t="s">
        <v>2211</v>
      </c>
      <c r="D3428" s="122" t="s">
        <v>2103</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2017</v>
      </c>
      <c r="B3429" s="122">
        <v>1</v>
      </c>
      <c r="C3429" s="122" t="s">
        <v>2211</v>
      </c>
      <c r="D3429" s="122" t="s">
        <v>2104</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2017</v>
      </c>
      <c r="B3430" s="122">
        <v>1</v>
      </c>
      <c r="C3430" s="122" t="s">
        <v>2211</v>
      </c>
      <c r="D3430" s="122" t="s">
        <v>2105</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2017</v>
      </c>
      <c r="B3431" s="122">
        <v>1</v>
      </c>
      <c r="C3431" s="122" t="s">
        <v>2211</v>
      </c>
      <c r="D3431" s="122" t="s">
        <v>2106</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2017</v>
      </c>
      <c r="B3432" s="122">
        <v>1</v>
      </c>
      <c r="C3432" s="122" t="s">
        <v>2211</v>
      </c>
      <c r="D3432" s="122" t="s">
        <v>2107</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2017</v>
      </c>
      <c r="B3433" s="122">
        <v>1</v>
      </c>
      <c r="C3433" s="122" t="s">
        <v>2211</v>
      </c>
      <c r="D3433" s="122" t="s">
        <v>2108</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2017</v>
      </c>
      <c r="B3434" s="122">
        <v>1</v>
      </c>
      <c r="C3434" s="122" t="s">
        <v>2211</v>
      </c>
      <c r="D3434" s="122" t="s">
        <v>2109</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2017</v>
      </c>
      <c r="B3435" s="122">
        <v>1</v>
      </c>
      <c r="C3435" s="122" t="s">
        <v>2211</v>
      </c>
      <c r="D3435" s="122" t="s">
        <v>2143</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2017</v>
      </c>
      <c r="B3436" s="122">
        <v>1</v>
      </c>
      <c r="C3436" s="122" t="s">
        <v>2211</v>
      </c>
      <c r="D3436" s="122" t="s">
        <v>2110</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2017</v>
      </c>
      <c r="B3437" s="122">
        <v>1</v>
      </c>
      <c r="C3437" s="122" t="s">
        <v>2211</v>
      </c>
      <c r="D3437" s="122" t="s">
        <v>2111</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2017</v>
      </c>
      <c r="B3438" s="122">
        <v>1</v>
      </c>
      <c r="C3438" s="122" t="s">
        <v>2211</v>
      </c>
      <c r="D3438" s="122" t="s">
        <v>2112</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2017</v>
      </c>
      <c r="B3439" s="122">
        <v>1</v>
      </c>
      <c r="C3439" s="122" t="s">
        <v>2211</v>
      </c>
      <c r="D3439" s="122" t="s">
        <v>2113</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2017</v>
      </c>
      <c r="B3440" s="122">
        <v>1</v>
      </c>
      <c r="C3440" s="122" t="s">
        <v>2211</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2017</v>
      </c>
      <c r="B3441" s="122">
        <v>1</v>
      </c>
      <c r="C3441" s="122" t="s">
        <v>2211</v>
      </c>
      <c r="D3441" s="122" t="s">
        <v>2114</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2017</v>
      </c>
      <c r="B3442" s="122">
        <v>1</v>
      </c>
      <c r="C3442" s="122" t="s">
        <v>2211</v>
      </c>
      <c r="D3442" s="122" t="s">
        <v>2115</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2017</v>
      </c>
      <c r="B3443" s="122">
        <v>1</v>
      </c>
      <c r="C3443" s="122" t="s">
        <v>2211</v>
      </c>
      <c r="D3443" s="122" t="s">
        <v>2116</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2017</v>
      </c>
      <c r="B3444" s="122">
        <v>1</v>
      </c>
      <c r="C3444" s="122" t="s">
        <v>2211</v>
      </c>
      <c r="D3444" s="122" t="s">
        <v>2117</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2017</v>
      </c>
      <c r="B3445" s="122">
        <v>1</v>
      </c>
      <c r="C3445" s="122" t="s">
        <v>2211</v>
      </c>
      <c r="D3445" s="122" t="s">
        <v>2118</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2017</v>
      </c>
      <c r="B3446" s="122">
        <v>1</v>
      </c>
      <c r="C3446" s="122" t="s">
        <v>2211</v>
      </c>
      <c r="D3446" s="122" t="s">
        <v>2119</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2017</v>
      </c>
      <c r="B3447" s="122">
        <v>1</v>
      </c>
      <c r="C3447" s="122" t="s">
        <v>2211</v>
      </c>
      <c r="D3447" s="122" t="s">
        <v>2120</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2017</v>
      </c>
      <c r="B3448" s="122">
        <v>1</v>
      </c>
      <c r="C3448" s="122" t="s">
        <v>2211</v>
      </c>
      <c r="D3448" s="122" t="s">
        <v>2121</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2017</v>
      </c>
      <c r="B3449" s="122">
        <v>1</v>
      </c>
      <c r="C3449" s="122" t="s">
        <v>2211</v>
      </c>
      <c r="D3449" s="122" t="s">
        <v>2122</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2017</v>
      </c>
      <c r="B3450" s="122">
        <v>1</v>
      </c>
      <c r="C3450" s="122" t="s">
        <v>2211</v>
      </c>
      <c r="D3450" s="122" t="s">
        <v>2144</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2017</v>
      </c>
      <c r="B3451" s="122">
        <v>1</v>
      </c>
      <c r="C3451" s="122" t="s">
        <v>2211</v>
      </c>
      <c r="D3451" s="122" t="s">
        <v>2123</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2017</v>
      </c>
      <c r="B3452" s="122">
        <v>1</v>
      </c>
      <c r="C3452" s="122" t="s">
        <v>2211</v>
      </c>
      <c r="D3452" s="122" t="s">
        <v>2124</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2017</v>
      </c>
      <c r="B3453" s="122">
        <v>1</v>
      </c>
      <c r="C3453" s="122" t="s">
        <v>2211</v>
      </c>
      <c r="D3453" s="122" t="s">
        <v>2125</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2017</v>
      </c>
      <c r="B3454" s="122">
        <v>1</v>
      </c>
      <c r="C3454" s="122" t="s">
        <v>2211</v>
      </c>
      <c r="D3454" s="122" t="s">
        <v>2126</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2017</v>
      </c>
      <c r="B3455" s="122">
        <v>1</v>
      </c>
      <c r="C3455" s="122" t="s">
        <v>2211</v>
      </c>
      <c r="D3455" s="122" t="s">
        <v>2127</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2017</v>
      </c>
      <c r="B3456" s="122">
        <v>1</v>
      </c>
      <c r="C3456" s="122" t="s">
        <v>2211</v>
      </c>
      <c r="D3456" s="122" t="s">
        <v>2145</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2017</v>
      </c>
      <c r="B3457" s="122">
        <v>1</v>
      </c>
      <c r="C3457" s="122" t="s">
        <v>2211</v>
      </c>
      <c r="D3457" s="122" t="s">
        <v>2128</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2017</v>
      </c>
      <c r="B3458" s="122">
        <v>1</v>
      </c>
      <c r="C3458" s="122" t="s">
        <v>2211</v>
      </c>
      <c r="D3458" s="122" t="s">
        <v>2129</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2017</v>
      </c>
      <c r="B3459" s="122">
        <v>1</v>
      </c>
      <c r="C3459" s="122" t="s">
        <v>2211</v>
      </c>
      <c r="D3459" s="122" t="s">
        <v>2146</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2017</v>
      </c>
      <c r="B3460" s="122">
        <v>1</v>
      </c>
      <c r="C3460" s="122" t="s">
        <v>2211</v>
      </c>
      <c r="D3460" s="122" t="s">
        <v>2130</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2017</v>
      </c>
      <c r="B3461" s="122">
        <v>1</v>
      </c>
      <c r="C3461" s="122" t="s">
        <v>2211</v>
      </c>
      <c r="D3461" s="122" t="s">
        <v>2131</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2017</v>
      </c>
      <c r="B3462" s="122">
        <v>1</v>
      </c>
      <c r="C3462" s="122" t="s">
        <v>2211</v>
      </c>
      <c r="D3462" s="122" t="s">
        <v>2132</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2017</v>
      </c>
      <c r="B3463" s="122">
        <v>1</v>
      </c>
      <c r="C3463" s="122" t="s">
        <v>2211</v>
      </c>
      <c r="D3463" s="122" t="s">
        <v>2133</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2017</v>
      </c>
      <c r="B3464" s="122">
        <v>1</v>
      </c>
      <c r="C3464" s="122" t="s">
        <v>2211</v>
      </c>
      <c r="D3464" s="122" t="s">
        <v>2134</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2018</v>
      </c>
      <c r="B3465" s="122">
        <v>1</v>
      </c>
      <c r="C3465" s="122" t="s">
        <v>2212</v>
      </c>
      <c r="D3465" s="122" t="s">
        <v>2086</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2018</v>
      </c>
      <c r="B3466" s="122">
        <v>1</v>
      </c>
      <c r="C3466" s="122" t="s">
        <v>2212</v>
      </c>
      <c r="D3466" s="122" t="s">
        <v>2087</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2018</v>
      </c>
      <c r="B3467" s="122">
        <v>1</v>
      </c>
      <c r="C3467" s="122" t="s">
        <v>2212</v>
      </c>
      <c r="D3467" s="122" t="s">
        <v>2088</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2018</v>
      </c>
      <c r="B3468" s="122">
        <v>1</v>
      </c>
      <c r="C3468" s="122" t="s">
        <v>2212</v>
      </c>
      <c r="D3468" s="122" t="s">
        <v>2141</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2018</v>
      </c>
      <c r="B3469" s="122">
        <v>1</v>
      </c>
      <c r="C3469" s="122" t="s">
        <v>2212</v>
      </c>
      <c r="D3469" s="122" t="s">
        <v>2089</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2018</v>
      </c>
      <c r="B3470" s="122">
        <v>1</v>
      </c>
      <c r="C3470" s="122" t="s">
        <v>2212</v>
      </c>
      <c r="D3470" s="122" t="s">
        <v>2090</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2018</v>
      </c>
      <c r="B3471" s="122">
        <v>1</v>
      </c>
      <c r="C3471" s="122" t="s">
        <v>2212</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2018</v>
      </c>
      <c r="B3472" s="122">
        <v>1</v>
      </c>
      <c r="C3472" s="122" t="s">
        <v>2212</v>
      </c>
      <c r="D3472" s="122" t="s">
        <v>2091</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2018</v>
      </c>
      <c r="B3473" s="122">
        <v>1</v>
      </c>
      <c r="C3473" s="122" t="s">
        <v>2212</v>
      </c>
      <c r="D3473" s="122" t="s">
        <v>2092</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2018</v>
      </c>
      <c r="B3474" s="122">
        <v>1</v>
      </c>
      <c r="C3474" s="122" t="s">
        <v>2212</v>
      </c>
      <c r="D3474" s="122" t="s">
        <v>2093</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2018</v>
      </c>
      <c r="B3475" s="122">
        <v>1</v>
      </c>
      <c r="C3475" s="122" t="s">
        <v>2212</v>
      </c>
      <c r="D3475" s="122" t="s">
        <v>2094</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2018</v>
      </c>
      <c r="B3476" s="122">
        <v>1</v>
      </c>
      <c r="C3476" s="122" t="s">
        <v>2212</v>
      </c>
      <c r="D3476" s="122" t="s">
        <v>2095</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2018</v>
      </c>
      <c r="B3477" s="122">
        <v>1</v>
      </c>
      <c r="C3477" s="122" t="s">
        <v>2212</v>
      </c>
      <c r="D3477" s="122" t="s">
        <v>2142</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2018</v>
      </c>
      <c r="B3478" s="122">
        <v>1</v>
      </c>
      <c r="C3478" s="122" t="s">
        <v>2212</v>
      </c>
      <c r="D3478" s="122" t="s">
        <v>2096</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2018</v>
      </c>
      <c r="B3479" s="122">
        <v>1</v>
      </c>
      <c r="C3479" s="122" t="s">
        <v>2212</v>
      </c>
      <c r="D3479" s="122" t="s">
        <v>2097</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2018</v>
      </c>
      <c r="B3480" s="122">
        <v>1</v>
      </c>
      <c r="C3480" s="122" t="s">
        <v>2212</v>
      </c>
      <c r="D3480" s="122" t="s">
        <v>2098</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2018</v>
      </c>
      <c r="B3481" s="122">
        <v>1</v>
      </c>
      <c r="C3481" s="122" t="s">
        <v>2212</v>
      </c>
      <c r="D3481" s="122" t="s">
        <v>2099</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2018</v>
      </c>
      <c r="B3482" s="122">
        <v>1</v>
      </c>
      <c r="C3482" s="122" t="s">
        <v>2212</v>
      </c>
      <c r="D3482" s="122" t="s">
        <v>2100</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2018</v>
      </c>
      <c r="B3483" s="122">
        <v>1</v>
      </c>
      <c r="C3483" s="122" t="s">
        <v>2212</v>
      </c>
      <c r="D3483" s="122" t="s">
        <v>2101</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2018</v>
      </c>
      <c r="B3484" s="122">
        <v>1</v>
      </c>
      <c r="C3484" s="122" t="s">
        <v>2212</v>
      </c>
      <c r="D3484" s="122" t="s">
        <v>2102</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2018</v>
      </c>
      <c r="B3485" s="122">
        <v>1</v>
      </c>
      <c r="C3485" s="122" t="s">
        <v>2212</v>
      </c>
      <c r="D3485" s="122" t="s">
        <v>2103</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2018</v>
      </c>
      <c r="B3486" s="122">
        <v>1</v>
      </c>
      <c r="C3486" s="122" t="s">
        <v>2212</v>
      </c>
      <c r="D3486" s="122" t="s">
        <v>2104</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2018</v>
      </c>
      <c r="B3487" s="122">
        <v>1</v>
      </c>
      <c r="C3487" s="122" t="s">
        <v>2212</v>
      </c>
      <c r="D3487" s="122" t="s">
        <v>2105</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2018</v>
      </c>
      <c r="B3488" s="122">
        <v>1</v>
      </c>
      <c r="C3488" s="122" t="s">
        <v>2212</v>
      </c>
      <c r="D3488" s="122" t="s">
        <v>2106</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2018</v>
      </c>
      <c r="B3489" s="122">
        <v>1</v>
      </c>
      <c r="C3489" s="122" t="s">
        <v>2212</v>
      </c>
      <c r="D3489" s="122" t="s">
        <v>2107</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2018</v>
      </c>
      <c r="B3490" s="122">
        <v>1</v>
      </c>
      <c r="C3490" s="122" t="s">
        <v>2212</v>
      </c>
      <c r="D3490" s="122" t="s">
        <v>2108</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2018</v>
      </c>
      <c r="B3491" s="122">
        <v>1</v>
      </c>
      <c r="C3491" s="122" t="s">
        <v>2212</v>
      </c>
      <c r="D3491" s="122" t="s">
        <v>2109</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2018</v>
      </c>
      <c r="B3492" s="122">
        <v>1</v>
      </c>
      <c r="C3492" s="122" t="s">
        <v>2212</v>
      </c>
      <c r="D3492" s="122" t="s">
        <v>2143</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2018</v>
      </c>
      <c r="B3493" s="122">
        <v>1</v>
      </c>
      <c r="C3493" s="122" t="s">
        <v>2212</v>
      </c>
      <c r="D3493" s="122" t="s">
        <v>2110</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2018</v>
      </c>
      <c r="B3494" s="122">
        <v>1</v>
      </c>
      <c r="C3494" s="122" t="s">
        <v>2212</v>
      </c>
      <c r="D3494" s="122" t="s">
        <v>2111</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2018</v>
      </c>
      <c r="B3495" s="122">
        <v>1</v>
      </c>
      <c r="C3495" s="122" t="s">
        <v>2212</v>
      </c>
      <c r="D3495" s="122" t="s">
        <v>2112</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2018</v>
      </c>
      <c r="B3496" s="122">
        <v>1</v>
      </c>
      <c r="C3496" s="122" t="s">
        <v>2212</v>
      </c>
      <c r="D3496" s="122" t="s">
        <v>2113</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2018</v>
      </c>
      <c r="B3497" s="122">
        <v>1</v>
      </c>
      <c r="C3497" s="122" t="s">
        <v>2212</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2018</v>
      </c>
      <c r="B3498" s="122">
        <v>1</v>
      </c>
      <c r="C3498" s="122" t="s">
        <v>2212</v>
      </c>
      <c r="D3498" s="122" t="s">
        <v>2114</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2018</v>
      </c>
      <c r="B3499" s="122">
        <v>1</v>
      </c>
      <c r="C3499" s="122" t="s">
        <v>2212</v>
      </c>
      <c r="D3499" s="122" t="s">
        <v>2115</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2018</v>
      </c>
      <c r="B3500" s="122">
        <v>1</v>
      </c>
      <c r="C3500" s="122" t="s">
        <v>2212</v>
      </c>
      <c r="D3500" s="122" t="s">
        <v>2116</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2018</v>
      </c>
      <c r="B3501" s="122">
        <v>1</v>
      </c>
      <c r="C3501" s="122" t="s">
        <v>2212</v>
      </c>
      <c r="D3501" s="122" t="s">
        <v>2117</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2018</v>
      </c>
      <c r="B3502" s="122">
        <v>1</v>
      </c>
      <c r="C3502" s="122" t="s">
        <v>2212</v>
      </c>
      <c r="D3502" s="122" t="s">
        <v>2118</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2018</v>
      </c>
      <c r="B3503" s="122">
        <v>1</v>
      </c>
      <c r="C3503" s="122" t="s">
        <v>2212</v>
      </c>
      <c r="D3503" s="122" t="s">
        <v>2119</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2018</v>
      </c>
      <c r="B3504" s="122">
        <v>1</v>
      </c>
      <c r="C3504" s="122" t="s">
        <v>2212</v>
      </c>
      <c r="D3504" s="122" t="s">
        <v>2120</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2018</v>
      </c>
      <c r="B3505" s="122">
        <v>1</v>
      </c>
      <c r="C3505" s="122" t="s">
        <v>2212</v>
      </c>
      <c r="D3505" s="122" t="s">
        <v>2121</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2018</v>
      </c>
      <c r="B3506" s="122">
        <v>1</v>
      </c>
      <c r="C3506" s="122" t="s">
        <v>2212</v>
      </c>
      <c r="D3506" s="122" t="s">
        <v>2122</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2018</v>
      </c>
      <c r="B3507" s="122">
        <v>1</v>
      </c>
      <c r="C3507" s="122" t="s">
        <v>2212</v>
      </c>
      <c r="D3507" s="122" t="s">
        <v>2144</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2018</v>
      </c>
      <c r="B3508" s="122">
        <v>1</v>
      </c>
      <c r="C3508" s="122" t="s">
        <v>2212</v>
      </c>
      <c r="D3508" s="122" t="s">
        <v>2123</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2018</v>
      </c>
      <c r="B3509" s="122">
        <v>1</v>
      </c>
      <c r="C3509" s="122" t="s">
        <v>2212</v>
      </c>
      <c r="D3509" s="122" t="s">
        <v>2124</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2018</v>
      </c>
      <c r="B3510" s="122">
        <v>1</v>
      </c>
      <c r="C3510" s="122" t="s">
        <v>2212</v>
      </c>
      <c r="D3510" s="122" t="s">
        <v>2125</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2018</v>
      </c>
      <c r="B3511" s="122">
        <v>1</v>
      </c>
      <c r="C3511" s="122" t="s">
        <v>2212</v>
      </c>
      <c r="D3511" s="122" t="s">
        <v>2126</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2018</v>
      </c>
      <c r="B3512" s="122">
        <v>1</v>
      </c>
      <c r="C3512" s="122" t="s">
        <v>2212</v>
      </c>
      <c r="D3512" s="122" t="s">
        <v>2127</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2018</v>
      </c>
      <c r="B3513" s="122">
        <v>1</v>
      </c>
      <c r="C3513" s="122" t="s">
        <v>2212</v>
      </c>
      <c r="D3513" s="122" t="s">
        <v>2145</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2018</v>
      </c>
      <c r="B3514" s="122">
        <v>1</v>
      </c>
      <c r="C3514" s="122" t="s">
        <v>2212</v>
      </c>
      <c r="D3514" s="122" t="s">
        <v>2128</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2018</v>
      </c>
      <c r="B3515" s="122">
        <v>1</v>
      </c>
      <c r="C3515" s="122" t="s">
        <v>2212</v>
      </c>
      <c r="D3515" s="122" t="s">
        <v>2129</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2018</v>
      </c>
      <c r="B3516" s="122">
        <v>1</v>
      </c>
      <c r="C3516" s="122" t="s">
        <v>2212</v>
      </c>
      <c r="D3516" s="122" t="s">
        <v>2146</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2018</v>
      </c>
      <c r="B3517" s="122">
        <v>1</v>
      </c>
      <c r="C3517" s="122" t="s">
        <v>2212</v>
      </c>
      <c r="D3517" s="122" t="s">
        <v>2130</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2018</v>
      </c>
      <c r="B3518" s="122">
        <v>1</v>
      </c>
      <c r="C3518" s="122" t="s">
        <v>2212</v>
      </c>
      <c r="D3518" s="122" t="s">
        <v>2131</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2018</v>
      </c>
      <c r="B3519" s="122">
        <v>1</v>
      </c>
      <c r="C3519" s="122" t="s">
        <v>2212</v>
      </c>
      <c r="D3519" s="122" t="s">
        <v>2132</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2018</v>
      </c>
      <c r="B3520" s="122">
        <v>1</v>
      </c>
      <c r="C3520" s="122" t="s">
        <v>2212</v>
      </c>
      <c r="D3520" s="122" t="s">
        <v>2133</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2018</v>
      </c>
      <c r="B3521" s="122">
        <v>1</v>
      </c>
      <c r="C3521" s="122" t="s">
        <v>2212</v>
      </c>
      <c r="D3521" s="122" t="s">
        <v>2134</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2022</v>
      </c>
      <c r="B3522" s="122">
        <v>1</v>
      </c>
      <c r="C3522" s="122" t="s">
        <v>2213</v>
      </c>
      <c r="D3522" s="122" t="s">
        <v>2086</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2022</v>
      </c>
      <c r="B3523" s="122">
        <v>1</v>
      </c>
      <c r="C3523" s="122" t="s">
        <v>2213</v>
      </c>
      <c r="D3523" s="122" t="s">
        <v>2087</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2022</v>
      </c>
      <c r="B3524" s="122">
        <v>1</v>
      </c>
      <c r="C3524" s="122" t="s">
        <v>2213</v>
      </c>
      <c r="D3524" s="122" t="s">
        <v>2088</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2022</v>
      </c>
      <c r="B3525" s="122">
        <v>1</v>
      </c>
      <c r="C3525" s="122" t="s">
        <v>2213</v>
      </c>
      <c r="D3525" s="122" t="s">
        <v>2141</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2022</v>
      </c>
      <c r="B3526" s="122">
        <v>1</v>
      </c>
      <c r="C3526" s="122" t="s">
        <v>2213</v>
      </c>
      <c r="D3526" s="122" t="s">
        <v>2089</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2022</v>
      </c>
      <c r="B3527" s="122">
        <v>1</v>
      </c>
      <c r="C3527" s="122" t="s">
        <v>2213</v>
      </c>
      <c r="D3527" s="122" t="s">
        <v>2090</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2022</v>
      </c>
      <c r="B3528" s="122">
        <v>1</v>
      </c>
      <c r="C3528" s="122" t="s">
        <v>2213</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2022</v>
      </c>
      <c r="B3529" s="122">
        <v>1</v>
      </c>
      <c r="C3529" s="122" t="s">
        <v>2213</v>
      </c>
      <c r="D3529" s="122" t="s">
        <v>2091</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2022</v>
      </c>
      <c r="B3530" s="122">
        <v>1</v>
      </c>
      <c r="C3530" s="122" t="s">
        <v>2213</v>
      </c>
      <c r="D3530" s="122" t="s">
        <v>2092</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2022</v>
      </c>
      <c r="B3531" s="122">
        <v>1</v>
      </c>
      <c r="C3531" s="122" t="s">
        <v>2213</v>
      </c>
      <c r="D3531" s="122" t="s">
        <v>2093</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2022</v>
      </c>
      <c r="B3532" s="122">
        <v>1</v>
      </c>
      <c r="C3532" s="122" t="s">
        <v>2213</v>
      </c>
      <c r="D3532" s="122" t="s">
        <v>2094</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2022</v>
      </c>
      <c r="B3533" s="122">
        <v>1</v>
      </c>
      <c r="C3533" s="122" t="s">
        <v>2213</v>
      </c>
      <c r="D3533" s="122" t="s">
        <v>2095</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2022</v>
      </c>
      <c r="B3534" s="122">
        <v>1</v>
      </c>
      <c r="C3534" s="122" t="s">
        <v>2213</v>
      </c>
      <c r="D3534" s="122" t="s">
        <v>2142</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2022</v>
      </c>
      <c r="B3535" s="122">
        <v>1</v>
      </c>
      <c r="C3535" s="122" t="s">
        <v>2213</v>
      </c>
      <c r="D3535" s="122" t="s">
        <v>2096</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2022</v>
      </c>
      <c r="B3536" s="122">
        <v>1</v>
      </c>
      <c r="C3536" s="122" t="s">
        <v>2213</v>
      </c>
      <c r="D3536" s="122" t="s">
        <v>2097</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2022</v>
      </c>
      <c r="B3537" s="122">
        <v>1</v>
      </c>
      <c r="C3537" s="122" t="s">
        <v>2213</v>
      </c>
      <c r="D3537" s="122" t="s">
        <v>2098</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2022</v>
      </c>
      <c r="B3538" s="122">
        <v>1</v>
      </c>
      <c r="C3538" s="122" t="s">
        <v>2213</v>
      </c>
      <c r="D3538" s="122" t="s">
        <v>2099</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2022</v>
      </c>
      <c r="B3539" s="122">
        <v>1</v>
      </c>
      <c r="C3539" s="122" t="s">
        <v>2213</v>
      </c>
      <c r="D3539" s="122" t="s">
        <v>2100</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2022</v>
      </c>
      <c r="B3540" s="122">
        <v>1</v>
      </c>
      <c r="C3540" s="122" t="s">
        <v>2213</v>
      </c>
      <c r="D3540" s="122" t="s">
        <v>2101</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2022</v>
      </c>
      <c r="B3541" s="122">
        <v>1</v>
      </c>
      <c r="C3541" s="122" t="s">
        <v>2213</v>
      </c>
      <c r="D3541" s="122" t="s">
        <v>2102</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2022</v>
      </c>
      <c r="B3542" s="122">
        <v>1</v>
      </c>
      <c r="C3542" s="122" t="s">
        <v>2213</v>
      </c>
      <c r="D3542" s="122" t="s">
        <v>2103</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2022</v>
      </c>
      <c r="B3543" s="122">
        <v>1</v>
      </c>
      <c r="C3543" s="122" t="s">
        <v>2213</v>
      </c>
      <c r="D3543" s="122" t="s">
        <v>2104</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2022</v>
      </c>
      <c r="B3544" s="122">
        <v>1</v>
      </c>
      <c r="C3544" s="122" t="s">
        <v>2213</v>
      </c>
      <c r="D3544" s="122" t="s">
        <v>2105</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2022</v>
      </c>
      <c r="B3545" s="122">
        <v>1</v>
      </c>
      <c r="C3545" s="122" t="s">
        <v>2213</v>
      </c>
      <c r="D3545" s="122" t="s">
        <v>2106</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2022</v>
      </c>
      <c r="B3546" s="122">
        <v>1</v>
      </c>
      <c r="C3546" s="122" t="s">
        <v>2213</v>
      </c>
      <c r="D3546" s="122" t="s">
        <v>2107</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2022</v>
      </c>
      <c r="B3547" s="122">
        <v>1</v>
      </c>
      <c r="C3547" s="122" t="s">
        <v>2213</v>
      </c>
      <c r="D3547" s="122" t="s">
        <v>2108</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2022</v>
      </c>
      <c r="B3548" s="122">
        <v>1</v>
      </c>
      <c r="C3548" s="122" t="s">
        <v>2213</v>
      </c>
      <c r="D3548" s="122" t="s">
        <v>2109</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2022</v>
      </c>
      <c r="B3549" s="122">
        <v>1</v>
      </c>
      <c r="C3549" s="122" t="s">
        <v>2213</v>
      </c>
      <c r="D3549" s="122" t="s">
        <v>2143</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2022</v>
      </c>
      <c r="B3550" s="122">
        <v>1</v>
      </c>
      <c r="C3550" s="122" t="s">
        <v>2213</v>
      </c>
      <c r="D3550" s="122" t="s">
        <v>2110</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2022</v>
      </c>
      <c r="B3551" s="122">
        <v>1</v>
      </c>
      <c r="C3551" s="122" t="s">
        <v>2213</v>
      </c>
      <c r="D3551" s="122" t="s">
        <v>2111</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2022</v>
      </c>
      <c r="B3552" s="122">
        <v>1</v>
      </c>
      <c r="C3552" s="122" t="s">
        <v>2213</v>
      </c>
      <c r="D3552" s="122" t="s">
        <v>2112</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2022</v>
      </c>
      <c r="B3553" s="122">
        <v>1</v>
      </c>
      <c r="C3553" s="122" t="s">
        <v>2213</v>
      </c>
      <c r="D3553" s="122" t="s">
        <v>2113</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2022</v>
      </c>
      <c r="B3554" s="122">
        <v>1</v>
      </c>
      <c r="C3554" s="122" t="s">
        <v>2213</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2022</v>
      </c>
      <c r="B3555" s="122">
        <v>1</v>
      </c>
      <c r="C3555" s="122" t="s">
        <v>2213</v>
      </c>
      <c r="D3555" s="122" t="s">
        <v>2114</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2022</v>
      </c>
      <c r="B3556" s="122">
        <v>1</v>
      </c>
      <c r="C3556" s="122" t="s">
        <v>2213</v>
      </c>
      <c r="D3556" s="122" t="s">
        <v>2115</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2022</v>
      </c>
      <c r="B3557" s="122">
        <v>1</v>
      </c>
      <c r="C3557" s="122" t="s">
        <v>2213</v>
      </c>
      <c r="D3557" s="122" t="s">
        <v>2116</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2022</v>
      </c>
      <c r="B3558" s="122">
        <v>1</v>
      </c>
      <c r="C3558" s="122" t="s">
        <v>2213</v>
      </c>
      <c r="D3558" s="122" t="s">
        <v>2117</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2022</v>
      </c>
      <c r="B3559" s="122">
        <v>1</v>
      </c>
      <c r="C3559" s="122" t="s">
        <v>2213</v>
      </c>
      <c r="D3559" s="122" t="s">
        <v>2118</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2022</v>
      </c>
      <c r="B3560" s="122">
        <v>1</v>
      </c>
      <c r="C3560" s="122" t="s">
        <v>2213</v>
      </c>
      <c r="D3560" s="122" t="s">
        <v>2119</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2022</v>
      </c>
      <c r="B3561" s="122">
        <v>1</v>
      </c>
      <c r="C3561" s="122" t="s">
        <v>2213</v>
      </c>
      <c r="D3561" s="122" t="s">
        <v>2120</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2022</v>
      </c>
      <c r="B3562" s="122">
        <v>1</v>
      </c>
      <c r="C3562" s="122" t="s">
        <v>2213</v>
      </c>
      <c r="D3562" s="122" t="s">
        <v>2121</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2022</v>
      </c>
      <c r="B3563" s="122">
        <v>1</v>
      </c>
      <c r="C3563" s="122" t="s">
        <v>2213</v>
      </c>
      <c r="D3563" s="122" t="s">
        <v>2122</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2022</v>
      </c>
      <c r="B3564" s="122">
        <v>1</v>
      </c>
      <c r="C3564" s="122" t="s">
        <v>2213</v>
      </c>
      <c r="D3564" s="122" t="s">
        <v>2144</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2022</v>
      </c>
      <c r="B3565" s="122">
        <v>1</v>
      </c>
      <c r="C3565" s="122" t="s">
        <v>2213</v>
      </c>
      <c r="D3565" s="122" t="s">
        <v>2123</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2022</v>
      </c>
      <c r="B3566" s="122">
        <v>1</v>
      </c>
      <c r="C3566" s="122" t="s">
        <v>2213</v>
      </c>
      <c r="D3566" s="122" t="s">
        <v>2124</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2022</v>
      </c>
      <c r="B3567" s="122">
        <v>1</v>
      </c>
      <c r="C3567" s="122" t="s">
        <v>2213</v>
      </c>
      <c r="D3567" s="122" t="s">
        <v>2125</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2022</v>
      </c>
      <c r="B3568" s="122">
        <v>1</v>
      </c>
      <c r="C3568" s="122" t="s">
        <v>2213</v>
      </c>
      <c r="D3568" s="122" t="s">
        <v>2126</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2022</v>
      </c>
      <c r="B3569" s="122">
        <v>1</v>
      </c>
      <c r="C3569" s="122" t="s">
        <v>2213</v>
      </c>
      <c r="D3569" s="122" t="s">
        <v>2127</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2022</v>
      </c>
      <c r="B3570" s="122">
        <v>1</v>
      </c>
      <c r="C3570" s="122" t="s">
        <v>2213</v>
      </c>
      <c r="D3570" s="122" t="s">
        <v>2145</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2022</v>
      </c>
      <c r="B3571" s="122">
        <v>1</v>
      </c>
      <c r="C3571" s="122" t="s">
        <v>2213</v>
      </c>
      <c r="D3571" s="122" t="s">
        <v>2128</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2022</v>
      </c>
      <c r="B3572" s="122">
        <v>1</v>
      </c>
      <c r="C3572" s="122" t="s">
        <v>2213</v>
      </c>
      <c r="D3572" s="122" t="s">
        <v>2129</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2022</v>
      </c>
      <c r="B3573" s="122">
        <v>1</v>
      </c>
      <c r="C3573" s="122" t="s">
        <v>2213</v>
      </c>
      <c r="D3573" s="122" t="s">
        <v>2146</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2022</v>
      </c>
      <c r="B3574" s="122">
        <v>1</v>
      </c>
      <c r="C3574" s="122" t="s">
        <v>2213</v>
      </c>
      <c r="D3574" s="122" t="s">
        <v>2130</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2022</v>
      </c>
      <c r="B3575" s="122">
        <v>1</v>
      </c>
      <c r="C3575" s="122" t="s">
        <v>2213</v>
      </c>
      <c r="D3575" s="122" t="s">
        <v>2131</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2022</v>
      </c>
      <c r="B3576" s="122">
        <v>1</v>
      </c>
      <c r="C3576" s="122" t="s">
        <v>2213</v>
      </c>
      <c r="D3576" s="122" t="s">
        <v>2132</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2022</v>
      </c>
      <c r="B3577" s="122">
        <v>1</v>
      </c>
      <c r="C3577" s="122" t="s">
        <v>2213</v>
      </c>
      <c r="D3577" s="122" t="s">
        <v>2133</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2022</v>
      </c>
      <c r="B3578" s="122">
        <v>1</v>
      </c>
      <c r="C3578" s="122" t="s">
        <v>2213</v>
      </c>
      <c r="D3578" s="122" t="s">
        <v>2134</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2214</v>
      </c>
      <c r="B3579" s="122">
        <v>1</v>
      </c>
      <c r="C3579" s="122" t="s">
        <v>2215</v>
      </c>
      <c r="D3579" s="122" t="s">
        <v>2086</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2214</v>
      </c>
      <c r="B3580" s="122">
        <v>1</v>
      </c>
      <c r="C3580" s="122" t="s">
        <v>2215</v>
      </c>
      <c r="D3580" s="122" t="s">
        <v>2087</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2214</v>
      </c>
      <c r="B3581" s="122">
        <v>1</v>
      </c>
      <c r="C3581" s="122" t="s">
        <v>2215</v>
      </c>
      <c r="D3581" s="122" t="s">
        <v>2088</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2214</v>
      </c>
      <c r="B3582" s="122">
        <v>1</v>
      </c>
      <c r="C3582" s="122" t="s">
        <v>2215</v>
      </c>
      <c r="D3582" s="122" t="s">
        <v>2141</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2214</v>
      </c>
      <c r="B3583" s="122">
        <v>1</v>
      </c>
      <c r="C3583" s="122" t="s">
        <v>2215</v>
      </c>
      <c r="D3583" s="122" t="s">
        <v>2089</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2214</v>
      </c>
      <c r="B3584" s="122">
        <v>1</v>
      </c>
      <c r="C3584" s="122" t="s">
        <v>2215</v>
      </c>
      <c r="D3584" s="122" t="s">
        <v>2090</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2214</v>
      </c>
      <c r="B3585" s="122">
        <v>1</v>
      </c>
      <c r="C3585" s="122" t="s">
        <v>2215</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2214</v>
      </c>
      <c r="B3586" s="122">
        <v>1</v>
      </c>
      <c r="C3586" s="122" t="s">
        <v>2215</v>
      </c>
      <c r="D3586" s="122" t="s">
        <v>2091</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2214</v>
      </c>
      <c r="B3587" s="122">
        <v>1</v>
      </c>
      <c r="C3587" s="122" t="s">
        <v>2215</v>
      </c>
      <c r="D3587" s="122" t="s">
        <v>2092</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2214</v>
      </c>
      <c r="B3588" s="122">
        <v>1</v>
      </c>
      <c r="C3588" s="122" t="s">
        <v>2215</v>
      </c>
      <c r="D3588" s="122" t="s">
        <v>2093</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2214</v>
      </c>
      <c r="B3589" s="122">
        <v>1</v>
      </c>
      <c r="C3589" s="122" t="s">
        <v>2215</v>
      </c>
      <c r="D3589" s="122" t="s">
        <v>2094</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2214</v>
      </c>
      <c r="B3590" s="122">
        <v>1</v>
      </c>
      <c r="C3590" s="122" t="s">
        <v>2215</v>
      </c>
      <c r="D3590" s="122" t="s">
        <v>2095</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2214</v>
      </c>
      <c r="B3591" s="122">
        <v>1</v>
      </c>
      <c r="C3591" s="122" t="s">
        <v>2215</v>
      </c>
      <c r="D3591" s="122" t="s">
        <v>2142</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2214</v>
      </c>
      <c r="B3592" s="122">
        <v>1</v>
      </c>
      <c r="C3592" s="122" t="s">
        <v>2215</v>
      </c>
      <c r="D3592" s="122" t="s">
        <v>2096</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2214</v>
      </c>
      <c r="B3593" s="122">
        <v>1</v>
      </c>
      <c r="C3593" s="122" t="s">
        <v>2215</v>
      </c>
      <c r="D3593" s="122" t="s">
        <v>2097</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2214</v>
      </c>
      <c r="B3594" s="122">
        <v>1</v>
      </c>
      <c r="C3594" s="122" t="s">
        <v>2215</v>
      </c>
      <c r="D3594" s="122" t="s">
        <v>2098</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2214</v>
      </c>
      <c r="B3595" s="122">
        <v>1</v>
      </c>
      <c r="C3595" s="122" t="s">
        <v>2215</v>
      </c>
      <c r="D3595" s="122" t="s">
        <v>2099</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2214</v>
      </c>
      <c r="B3596" s="122">
        <v>1</v>
      </c>
      <c r="C3596" s="122" t="s">
        <v>2215</v>
      </c>
      <c r="D3596" s="122" t="s">
        <v>2100</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2214</v>
      </c>
      <c r="B3597" s="122">
        <v>1</v>
      </c>
      <c r="C3597" s="122" t="s">
        <v>2215</v>
      </c>
      <c r="D3597" s="122" t="s">
        <v>2101</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2214</v>
      </c>
      <c r="B3598" s="122">
        <v>1</v>
      </c>
      <c r="C3598" s="122" t="s">
        <v>2215</v>
      </c>
      <c r="D3598" s="122" t="s">
        <v>2102</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2214</v>
      </c>
      <c r="B3599" s="122">
        <v>1</v>
      </c>
      <c r="C3599" s="122" t="s">
        <v>2215</v>
      </c>
      <c r="D3599" s="122" t="s">
        <v>2103</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2214</v>
      </c>
      <c r="B3600" s="122">
        <v>1</v>
      </c>
      <c r="C3600" s="122" t="s">
        <v>2215</v>
      </c>
      <c r="D3600" s="122" t="s">
        <v>2104</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2214</v>
      </c>
      <c r="B3601" s="122">
        <v>1</v>
      </c>
      <c r="C3601" s="122" t="s">
        <v>2215</v>
      </c>
      <c r="D3601" s="122" t="s">
        <v>2105</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2214</v>
      </c>
      <c r="B3602" s="122">
        <v>1</v>
      </c>
      <c r="C3602" s="122" t="s">
        <v>2215</v>
      </c>
      <c r="D3602" s="122" t="s">
        <v>2106</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2214</v>
      </c>
      <c r="B3603" s="122">
        <v>1</v>
      </c>
      <c r="C3603" s="122" t="s">
        <v>2215</v>
      </c>
      <c r="D3603" s="122" t="s">
        <v>2107</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2214</v>
      </c>
      <c r="B3604" s="122">
        <v>1</v>
      </c>
      <c r="C3604" s="122" t="s">
        <v>2215</v>
      </c>
      <c r="D3604" s="122" t="s">
        <v>2108</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2214</v>
      </c>
      <c r="B3605" s="122">
        <v>1</v>
      </c>
      <c r="C3605" s="122" t="s">
        <v>2215</v>
      </c>
      <c r="D3605" s="122" t="s">
        <v>2109</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2214</v>
      </c>
      <c r="B3606" s="122">
        <v>1</v>
      </c>
      <c r="C3606" s="122" t="s">
        <v>2215</v>
      </c>
      <c r="D3606" s="122" t="s">
        <v>2143</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2214</v>
      </c>
      <c r="B3607" s="122">
        <v>1</v>
      </c>
      <c r="C3607" s="122" t="s">
        <v>2215</v>
      </c>
      <c r="D3607" s="122" t="s">
        <v>2110</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2214</v>
      </c>
      <c r="B3608" s="122">
        <v>1</v>
      </c>
      <c r="C3608" s="122" t="s">
        <v>2215</v>
      </c>
      <c r="D3608" s="122" t="s">
        <v>2111</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2214</v>
      </c>
      <c r="B3609" s="122">
        <v>1</v>
      </c>
      <c r="C3609" s="122" t="s">
        <v>2215</v>
      </c>
      <c r="D3609" s="122" t="s">
        <v>2112</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2214</v>
      </c>
      <c r="B3610" s="122">
        <v>1</v>
      </c>
      <c r="C3610" s="122" t="s">
        <v>2215</v>
      </c>
      <c r="D3610" s="122" t="s">
        <v>2113</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2214</v>
      </c>
      <c r="B3611" s="122">
        <v>1</v>
      </c>
      <c r="C3611" s="122" t="s">
        <v>2215</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2214</v>
      </c>
      <c r="B3612" s="122">
        <v>1</v>
      </c>
      <c r="C3612" s="122" t="s">
        <v>2215</v>
      </c>
      <c r="D3612" s="122" t="s">
        <v>2114</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2214</v>
      </c>
      <c r="B3613" s="122">
        <v>1</v>
      </c>
      <c r="C3613" s="122" t="s">
        <v>2215</v>
      </c>
      <c r="D3613" s="122" t="s">
        <v>2115</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2214</v>
      </c>
      <c r="B3614" s="122">
        <v>1</v>
      </c>
      <c r="C3614" s="122" t="s">
        <v>2215</v>
      </c>
      <c r="D3614" s="122" t="s">
        <v>2116</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2214</v>
      </c>
      <c r="B3615" s="122">
        <v>1</v>
      </c>
      <c r="C3615" s="122" t="s">
        <v>2215</v>
      </c>
      <c r="D3615" s="122" t="s">
        <v>2117</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2214</v>
      </c>
      <c r="B3616" s="122">
        <v>1</v>
      </c>
      <c r="C3616" s="122" t="s">
        <v>2215</v>
      </c>
      <c r="D3616" s="122" t="s">
        <v>2118</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2214</v>
      </c>
      <c r="B3617" s="122">
        <v>1</v>
      </c>
      <c r="C3617" s="122" t="s">
        <v>2215</v>
      </c>
      <c r="D3617" s="122" t="s">
        <v>2119</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2214</v>
      </c>
      <c r="B3618" s="122">
        <v>1</v>
      </c>
      <c r="C3618" s="122" t="s">
        <v>2215</v>
      </c>
      <c r="D3618" s="122" t="s">
        <v>2120</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2214</v>
      </c>
      <c r="B3619" s="122">
        <v>1</v>
      </c>
      <c r="C3619" s="122" t="s">
        <v>2215</v>
      </c>
      <c r="D3619" s="122" t="s">
        <v>2121</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2214</v>
      </c>
      <c r="B3620" s="122">
        <v>1</v>
      </c>
      <c r="C3620" s="122" t="s">
        <v>2215</v>
      </c>
      <c r="D3620" s="122" t="s">
        <v>2122</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2214</v>
      </c>
      <c r="B3621" s="122">
        <v>1</v>
      </c>
      <c r="C3621" s="122" t="s">
        <v>2215</v>
      </c>
      <c r="D3621" s="122" t="s">
        <v>2144</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2214</v>
      </c>
      <c r="B3622" s="122">
        <v>1</v>
      </c>
      <c r="C3622" s="122" t="s">
        <v>2215</v>
      </c>
      <c r="D3622" s="122" t="s">
        <v>2123</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2214</v>
      </c>
      <c r="B3623" s="122">
        <v>1</v>
      </c>
      <c r="C3623" s="122" t="s">
        <v>2215</v>
      </c>
      <c r="D3623" s="122" t="s">
        <v>2124</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2214</v>
      </c>
      <c r="B3624" s="122">
        <v>1</v>
      </c>
      <c r="C3624" s="122" t="s">
        <v>2215</v>
      </c>
      <c r="D3624" s="122" t="s">
        <v>2125</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2214</v>
      </c>
      <c r="B3625" s="122">
        <v>1</v>
      </c>
      <c r="C3625" s="122" t="s">
        <v>2215</v>
      </c>
      <c r="D3625" s="122" t="s">
        <v>2126</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2214</v>
      </c>
      <c r="B3626" s="122">
        <v>1</v>
      </c>
      <c r="C3626" s="122" t="s">
        <v>2215</v>
      </c>
      <c r="D3626" s="122" t="s">
        <v>2127</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2214</v>
      </c>
      <c r="B3627" s="122">
        <v>1</v>
      </c>
      <c r="C3627" s="122" t="s">
        <v>2215</v>
      </c>
      <c r="D3627" s="122" t="s">
        <v>2145</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2214</v>
      </c>
      <c r="B3628" s="122">
        <v>1</v>
      </c>
      <c r="C3628" s="122" t="s">
        <v>2215</v>
      </c>
      <c r="D3628" s="122" t="s">
        <v>2128</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2214</v>
      </c>
      <c r="B3629" s="122">
        <v>1</v>
      </c>
      <c r="C3629" s="122" t="s">
        <v>2215</v>
      </c>
      <c r="D3629" s="122" t="s">
        <v>2129</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2214</v>
      </c>
      <c r="B3630" s="122">
        <v>1</v>
      </c>
      <c r="C3630" s="122" t="s">
        <v>2215</v>
      </c>
      <c r="D3630" s="122" t="s">
        <v>2146</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2214</v>
      </c>
      <c r="B3631" s="122">
        <v>1</v>
      </c>
      <c r="C3631" s="122" t="s">
        <v>2215</v>
      </c>
      <c r="D3631" s="122" t="s">
        <v>2130</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2214</v>
      </c>
      <c r="B3632" s="122">
        <v>1</v>
      </c>
      <c r="C3632" s="122" t="s">
        <v>2215</v>
      </c>
      <c r="D3632" s="122" t="s">
        <v>2131</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2214</v>
      </c>
      <c r="B3633" s="122">
        <v>1</v>
      </c>
      <c r="C3633" s="122" t="s">
        <v>2215</v>
      </c>
      <c r="D3633" s="122" t="s">
        <v>2132</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2214</v>
      </c>
      <c r="B3634" s="122">
        <v>1</v>
      </c>
      <c r="C3634" s="122" t="s">
        <v>2215</v>
      </c>
      <c r="D3634" s="122" t="s">
        <v>2133</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2214</v>
      </c>
      <c r="B3635" s="122">
        <v>1</v>
      </c>
      <c r="C3635" s="122" t="s">
        <v>2215</v>
      </c>
      <c r="D3635" s="122" t="s">
        <v>2134</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2026</v>
      </c>
      <c r="B3636" s="122">
        <v>1</v>
      </c>
      <c r="C3636" s="122" t="s">
        <v>2216</v>
      </c>
      <c r="D3636" s="122" t="s">
        <v>2086</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2026</v>
      </c>
      <c r="B3637" s="122">
        <v>1</v>
      </c>
      <c r="C3637" s="122" t="s">
        <v>2216</v>
      </c>
      <c r="D3637" s="122" t="s">
        <v>2087</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2026</v>
      </c>
      <c r="B3638" s="122">
        <v>1</v>
      </c>
      <c r="C3638" s="122" t="s">
        <v>2216</v>
      </c>
      <c r="D3638" s="122" t="s">
        <v>2088</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2026</v>
      </c>
      <c r="B3639" s="122">
        <v>1</v>
      </c>
      <c r="C3639" s="122" t="s">
        <v>2216</v>
      </c>
      <c r="D3639" s="122" t="s">
        <v>2141</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2026</v>
      </c>
      <c r="B3640" s="122">
        <v>1</v>
      </c>
      <c r="C3640" s="122" t="s">
        <v>2216</v>
      </c>
      <c r="D3640" s="122" t="s">
        <v>2089</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2026</v>
      </c>
      <c r="B3641" s="122">
        <v>1</v>
      </c>
      <c r="C3641" s="122" t="s">
        <v>2216</v>
      </c>
      <c r="D3641" s="122" t="s">
        <v>2090</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2026</v>
      </c>
      <c r="B3642" s="122">
        <v>1</v>
      </c>
      <c r="C3642" s="122" t="s">
        <v>2216</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2026</v>
      </c>
      <c r="B3643" s="122">
        <v>1</v>
      </c>
      <c r="C3643" s="122" t="s">
        <v>2216</v>
      </c>
      <c r="D3643" s="122" t="s">
        <v>2091</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2026</v>
      </c>
      <c r="B3644" s="122">
        <v>1</v>
      </c>
      <c r="C3644" s="122" t="s">
        <v>2216</v>
      </c>
      <c r="D3644" s="122" t="s">
        <v>2092</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2026</v>
      </c>
      <c r="B3645" s="122">
        <v>1</v>
      </c>
      <c r="C3645" s="122" t="s">
        <v>2216</v>
      </c>
      <c r="D3645" s="122" t="s">
        <v>2093</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2026</v>
      </c>
      <c r="B3646" s="122">
        <v>1</v>
      </c>
      <c r="C3646" s="122" t="s">
        <v>2216</v>
      </c>
      <c r="D3646" s="122" t="s">
        <v>2094</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2026</v>
      </c>
      <c r="B3647" s="122">
        <v>1</v>
      </c>
      <c r="C3647" s="122" t="s">
        <v>2216</v>
      </c>
      <c r="D3647" s="122" t="s">
        <v>2176</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2026</v>
      </c>
      <c r="B3648" s="122">
        <v>1</v>
      </c>
      <c r="C3648" s="122" t="s">
        <v>2216</v>
      </c>
      <c r="D3648" s="122" t="s">
        <v>2095</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2026</v>
      </c>
      <c r="B3649" s="122">
        <v>1</v>
      </c>
      <c r="C3649" s="122" t="s">
        <v>2216</v>
      </c>
      <c r="D3649" s="122" t="s">
        <v>2142</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2026</v>
      </c>
      <c r="B3650" s="122">
        <v>1</v>
      </c>
      <c r="C3650" s="122" t="s">
        <v>2216</v>
      </c>
      <c r="D3650" s="122" t="s">
        <v>2096</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2026</v>
      </c>
      <c r="B3651" s="122">
        <v>1</v>
      </c>
      <c r="C3651" s="122" t="s">
        <v>2216</v>
      </c>
      <c r="D3651" s="122" t="s">
        <v>2097</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2026</v>
      </c>
      <c r="B3652" s="122">
        <v>1</v>
      </c>
      <c r="C3652" s="122" t="s">
        <v>2216</v>
      </c>
      <c r="D3652" s="122" t="s">
        <v>2098</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2026</v>
      </c>
      <c r="B3653" s="122">
        <v>1</v>
      </c>
      <c r="C3653" s="122" t="s">
        <v>2216</v>
      </c>
      <c r="D3653" s="122" t="s">
        <v>2099</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2026</v>
      </c>
      <c r="B3654" s="122">
        <v>1</v>
      </c>
      <c r="C3654" s="122" t="s">
        <v>2216</v>
      </c>
      <c r="D3654" s="122" t="s">
        <v>2100</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2026</v>
      </c>
      <c r="B3655" s="122">
        <v>1</v>
      </c>
      <c r="C3655" s="122" t="s">
        <v>2216</v>
      </c>
      <c r="D3655" s="122" t="s">
        <v>2101</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2026</v>
      </c>
      <c r="B3656" s="122">
        <v>1</v>
      </c>
      <c r="C3656" s="122" t="s">
        <v>2216</v>
      </c>
      <c r="D3656" s="122" t="s">
        <v>2102</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2026</v>
      </c>
      <c r="B3657" s="122">
        <v>1</v>
      </c>
      <c r="C3657" s="122" t="s">
        <v>2216</v>
      </c>
      <c r="D3657" s="122" t="s">
        <v>2103</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2026</v>
      </c>
      <c r="B3658" s="122">
        <v>1</v>
      </c>
      <c r="C3658" s="122" t="s">
        <v>2216</v>
      </c>
      <c r="D3658" s="122" t="s">
        <v>2104</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2026</v>
      </c>
      <c r="B3659" s="122">
        <v>1</v>
      </c>
      <c r="C3659" s="122" t="s">
        <v>2216</v>
      </c>
      <c r="D3659" s="122" t="s">
        <v>2105</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2026</v>
      </c>
      <c r="B3660" s="122">
        <v>1</v>
      </c>
      <c r="C3660" s="122" t="s">
        <v>2216</v>
      </c>
      <c r="D3660" s="122" t="s">
        <v>2106</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2026</v>
      </c>
      <c r="B3661" s="122">
        <v>1</v>
      </c>
      <c r="C3661" s="122" t="s">
        <v>2216</v>
      </c>
      <c r="D3661" s="122" t="s">
        <v>2177</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2026</v>
      </c>
      <c r="B3662" s="122">
        <v>1</v>
      </c>
      <c r="C3662" s="122" t="s">
        <v>2216</v>
      </c>
      <c r="D3662" s="122" t="s">
        <v>2107</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2026</v>
      </c>
      <c r="B3663" s="122">
        <v>1</v>
      </c>
      <c r="C3663" s="122" t="s">
        <v>2216</v>
      </c>
      <c r="D3663" s="122" t="s">
        <v>2108</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2026</v>
      </c>
      <c r="B3664" s="122">
        <v>1</v>
      </c>
      <c r="C3664" s="122" t="s">
        <v>2216</v>
      </c>
      <c r="D3664" s="122" t="s">
        <v>2109</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2026</v>
      </c>
      <c r="B3665" s="122">
        <v>1</v>
      </c>
      <c r="C3665" s="122" t="s">
        <v>2216</v>
      </c>
      <c r="D3665" s="122" t="s">
        <v>2143</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2026</v>
      </c>
      <c r="B3666" s="122">
        <v>1</v>
      </c>
      <c r="C3666" s="122" t="s">
        <v>2216</v>
      </c>
      <c r="D3666" s="122" t="s">
        <v>2110</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2026</v>
      </c>
      <c r="B3667" s="122">
        <v>1</v>
      </c>
      <c r="C3667" s="122" t="s">
        <v>2216</v>
      </c>
      <c r="D3667" s="122" t="s">
        <v>2111</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2026</v>
      </c>
      <c r="B3668" s="122">
        <v>1</v>
      </c>
      <c r="C3668" s="122" t="s">
        <v>2216</v>
      </c>
      <c r="D3668" s="122" t="s">
        <v>2112</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2026</v>
      </c>
      <c r="B3669" s="122">
        <v>1</v>
      </c>
      <c r="C3669" s="122" t="s">
        <v>2216</v>
      </c>
      <c r="D3669" s="122" t="s">
        <v>2113</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2026</v>
      </c>
      <c r="B3670" s="122">
        <v>1</v>
      </c>
      <c r="C3670" s="122" t="s">
        <v>2216</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2026</v>
      </c>
      <c r="B3671" s="122">
        <v>1</v>
      </c>
      <c r="C3671" s="122" t="s">
        <v>2216</v>
      </c>
      <c r="D3671" s="122" t="s">
        <v>2114</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2026</v>
      </c>
      <c r="B3672" s="122">
        <v>1</v>
      </c>
      <c r="C3672" s="122" t="s">
        <v>2216</v>
      </c>
      <c r="D3672" s="122" t="s">
        <v>2115</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2026</v>
      </c>
      <c r="B3673" s="122">
        <v>1</v>
      </c>
      <c r="C3673" s="122" t="s">
        <v>2216</v>
      </c>
      <c r="D3673" s="122" t="s">
        <v>2116</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2026</v>
      </c>
      <c r="B3674" s="122">
        <v>1</v>
      </c>
      <c r="C3674" s="122" t="s">
        <v>2216</v>
      </c>
      <c r="D3674" s="122" t="s">
        <v>2117</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2026</v>
      </c>
      <c r="B3675" s="122">
        <v>1</v>
      </c>
      <c r="C3675" s="122" t="s">
        <v>2216</v>
      </c>
      <c r="D3675" s="122" t="s">
        <v>2118</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2026</v>
      </c>
      <c r="B3676" s="122">
        <v>1</v>
      </c>
      <c r="C3676" s="122" t="s">
        <v>2216</v>
      </c>
      <c r="D3676" s="122" t="s">
        <v>2119</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2026</v>
      </c>
      <c r="B3677" s="122">
        <v>1</v>
      </c>
      <c r="C3677" s="122" t="s">
        <v>2216</v>
      </c>
      <c r="D3677" s="122" t="s">
        <v>2120</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2026</v>
      </c>
      <c r="B3678" s="122">
        <v>1</v>
      </c>
      <c r="C3678" s="122" t="s">
        <v>2216</v>
      </c>
      <c r="D3678" s="122" t="s">
        <v>2121</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2026</v>
      </c>
      <c r="B3679" s="122">
        <v>1</v>
      </c>
      <c r="C3679" s="122" t="s">
        <v>2216</v>
      </c>
      <c r="D3679" s="122" t="s">
        <v>2122</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2026</v>
      </c>
      <c r="B3680" s="122">
        <v>1</v>
      </c>
      <c r="C3680" s="122" t="s">
        <v>2216</v>
      </c>
      <c r="D3680" s="122" t="s">
        <v>2144</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2026</v>
      </c>
      <c r="B3681" s="122">
        <v>1</v>
      </c>
      <c r="C3681" s="122" t="s">
        <v>2216</v>
      </c>
      <c r="D3681" s="122" t="s">
        <v>2178</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2026</v>
      </c>
      <c r="B3682" s="122">
        <v>1</v>
      </c>
      <c r="C3682" s="122" t="s">
        <v>2216</v>
      </c>
      <c r="D3682" s="122" t="s">
        <v>2123</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2026</v>
      </c>
      <c r="B3683" s="122">
        <v>1</v>
      </c>
      <c r="C3683" s="122" t="s">
        <v>2216</v>
      </c>
      <c r="D3683" s="122" t="s">
        <v>2124</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2026</v>
      </c>
      <c r="B3684" s="122">
        <v>1</v>
      </c>
      <c r="C3684" s="122" t="s">
        <v>2216</v>
      </c>
      <c r="D3684" s="122" t="s">
        <v>2125</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2026</v>
      </c>
      <c r="B3685" s="122">
        <v>1</v>
      </c>
      <c r="C3685" s="122" t="s">
        <v>2216</v>
      </c>
      <c r="D3685" s="122" t="s">
        <v>2126</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2026</v>
      </c>
      <c r="B3686" s="122">
        <v>1</v>
      </c>
      <c r="C3686" s="122" t="s">
        <v>2216</v>
      </c>
      <c r="D3686" s="122" t="s">
        <v>2127</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2026</v>
      </c>
      <c r="B3687" s="122">
        <v>1</v>
      </c>
      <c r="C3687" s="122" t="s">
        <v>2216</v>
      </c>
      <c r="D3687" s="122" t="s">
        <v>2128</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2026</v>
      </c>
      <c r="B3688" s="122">
        <v>1</v>
      </c>
      <c r="C3688" s="122" t="s">
        <v>2216</v>
      </c>
      <c r="D3688" s="122" t="s">
        <v>2129</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2026</v>
      </c>
      <c r="B3689" s="122">
        <v>1</v>
      </c>
      <c r="C3689" s="122" t="s">
        <v>2216</v>
      </c>
      <c r="D3689" s="122" t="s">
        <v>2146</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2026</v>
      </c>
      <c r="B3690" s="122">
        <v>1</v>
      </c>
      <c r="C3690" s="122" t="s">
        <v>2216</v>
      </c>
      <c r="D3690" s="122" t="s">
        <v>2130</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2026</v>
      </c>
      <c r="B3691" s="122">
        <v>1</v>
      </c>
      <c r="C3691" s="122" t="s">
        <v>2216</v>
      </c>
      <c r="D3691" s="122" t="s">
        <v>2131</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2026</v>
      </c>
      <c r="B3692" s="122">
        <v>1</v>
      </c>
      <c r="C3692" s="122" t="s">
        <v>2216</v>
      </c>
      <c r="D3692" s="122" t="s">
        <v>2132</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2026</v>
      </c>
      <c r="B3693" s="122">
        <v>1</v>
      </c>
      <c r="C3693" s="122" t="s">
        <v>2216</v>
      </c>
      <c r="D3693" s="122" t="s">
        <v>2133</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2026</v>
      </c>
      <c r="B3694" s="122">
        <v>1</v>
      </c>
      <c r="C3694" s="122" t="s">
        <v>2216</v>
      </c>
      <c r="D3694" s="122" t="s">
        <v>2134</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2024</v>
      </c>
      <c r="B3695" s="122">
        <v>1</v>
      </c>
      <c r="C3695" s="122" t="s">
        <v>2217</v>
      </c>
      <c r="D3695" s="122" t="s">
        <v>2086</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2024</v>
      </c>
      <c r="B3696" s="122">
        <v>1</v>
      </c>
      <c r="C3696" s="122" t="s">
        <v>2217</v>
      </c>
      <c r="D3696" s="122" t="s">
        <v>2087</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2024</v>
      </c>
      <c r="B3697" s="122">
        <v>1</v>
      </c>
      <c r="C3697" s="122" t="s">
        <v>2217</v>
      </c>
      <c r="D3697" s="122" t="s">
        <v>2088</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2024</v>
      </c>
      <c r="B3698" s="122">
        <v>1</v>
      </c>
      <c r="C3698" s="122" t="s">
        <v>2217</v>
      </c>
      <c r="D3698" s="122" t="s">
        <v>2141</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2024</v>
      </c>
      <c r="B3699" s="122">
        <v>1</v>
      </c>
      <c r="C3699" s="122" t="s">
        <v>2217</v>
      </c>
      <c r="D3699" s="122" t="s">
        <v>2089</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2024</v>
      </c>
      <c r="B3700" s="122">
        <v>1</v>
      </c>
      <c r="C3700" s="122" t="s">
        <v>2217</v>
      </c>
      <c r="D3700" s="122" t="s">
        <v>2090</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2024</v>
      </c>
      <c r="B3701" s="122">
        <v>1</v>
      </c>
      <c r="C3701" s="122" t="s">
        <v>2217</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2024</v>
      </c>
      <c r="B3702" s="122">
        <v>1</v>
      </c>
      <c r="C3702" s="122" t="s">
        <v>2217</v>
      </c>
      <c r="D3702" s="122" t="s">
        <v>2091</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2024</v>
      </c>
      <c r="B3703" s="122">
        <v>1</v>
      </c>
      <c r="C3703" s="122" t="s">
        <v>2217</v>
      </c>
      <c r="D3703" s="122" t="s">
        <v>2092</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2024</v>
      </c>
      <c r="B3704" s="122">
        <v>1</v>
      </c>
      <c r="C3704" s="122" t="s">
        <v>2217</v>
      </c>
      <c r="D3704" s="122" t="s">
        <v>2093</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2024</v>
      </c>
      <c r="B3705" s="122">
        <v>1</v>
      </c>
      <c r="C3705" s="122" t="s">
        <v>2217</v>
      </c>
      <c r="D3705" s="122" t="s">
        <v>2094</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2024</v>
      </c>
      <c r="B3706" s="122">
        <v>1</v>
      </c>
      <c r="C3706" s="122" t="s">
        <v>2217</v>
      </c>
      <c r="D3706" s="122" t="s">
        <v>2095</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2024</v>
      </c>
      <c r="B3707" s="122">
        <v>1</v>
      </c>
      <c r="C3707" s="122" t="s">
        <v>2217</v>
      </c>
      <c r="D3707" s="122" t="s">
        <v>2142</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2024</v>
      </c>
      <c r="B3708" s="122">
        <v>1</v>
      </c>
      <c r="C3708" s="122" t="s">
        <v>2217</v>
      </c>
      <c r="D3708" s="122" t="s">
        <v>2096</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2024</v>
      </c>
      <c r="B3709" s="122">
        <v>1</v>
      </c>
      <c r="C3709" s="122" t="s">
        <v>2217</v>
      </c>
      <c r="D3709" s="122" t="s">
        <v>2097</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2024</v>
      </c>
      <c r="B3710" s="122">
        <v>1</v>
      </c>
      <c r="C3710" s="122" t="s">
        <v>2217</v>
      </c>
      <c r="D3710" s="122" t="s">
        <v>2098</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2024</v>
      </c>
      <c r="B3711" s="122">
        <v>1</v>
      </c>
      <c r="C3711" s="122" t="s">
        <v>2217</v>
      </c>
      <c r="D3711" s="122" t="s">
        <v>2099</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2024</v>
      </c>
      <c r="B3712" s="122">
        <v>1</v>
      </c>
      <c r="C3712" s="122" t="s">
        <v>2217</v>
      </c>
      <c r="D3712" s="122" t="s">
        <v>2100</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2024</v>
      </c>
      <c r="B3713" s="122">
        <v>1</v>
      </c>
      <c r="C3713" s="122" t="s">
        <v>2217</v>
      </c>
      <c r="D3713" s="122" t="s">
        <v>2101</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2024</v>
      </c>
      <c r="B3714" s="122">
        <v>1</v>
      </c>
      <c r="C3714" s="122" t="s">
        <v>2217</v>
      </c>
      <c r="D3714" s="122" t="s">
        <v>2102</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2024</v>
      </c>
      <c r="B3715" s="122">
        <v>1</v>
      </c>
      <c r="C3715" s="122" t="s">
        <v>2217</v>
      </c>
      <c r="D3715" s="122" t="s">
        <v>2103</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2024</v>
      </c>
      <c r="B3716" s="122">
        <v>1</v>
      </c>
      <c r="C3716" s="122" t="s">
        <v>2217</v>
      </c>
      <c r="D3716" s="122" t="s">
        <v>2104</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2024</v>
      </c>
      <c r="B3717" s="122">
        <v>1</v>
      </c>
      <c r="C3717" s="122" t="s">
        <v>2217</v>
      </c>
      <c r="D3717" s="122" t="s">
        <v>2105</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2024</v>
      </c>
      <c r="B3718" s="122">
        <v>1</v>
      </c>
      <c r="C3718" s="122" t="s">
        <v>2217</v>
      </c>
      <c r="D3718" s="122" t="s">
        <v>2106</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2024</v>
      </c>
      <c r="B3719" s="122">
        <v>1</v>
      </c>
      <c r="C3719" s="122" t="s">
        <v>2217</v>
      </c>
      <c r="D3719" s="122" t="s">
        <v>2107</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2024</v>
      </c>
      <c r="B3720" s="122">
        <v>1</v>
      </c>
      <c r="C3720" s="122" t="s">
        <v>2217</v>
      </c>
      <c r="D3720" s="122" t="s">
        <v>2108</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2024</v>
      </c>
      <c r="B3721" s="122">
        <v>1</v>
      </c>
      <c r="C3721" s="122" t="s">
        <v>2217</v>
      </c>
      <c r="D3721" s="122" t="s">
        <v>2109</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2024</v>
      </c>
      <c r="B3722" s="122">
        <v>1</v>
      </c>
      <c r="C3722" s="122" t="s">
        <v>2217</v>
      </c>
      <c r="D3722" s="122" t="s">
        <v>2143</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2024</v>
      </c>
      <c r="B3723" s="122">
        <v>1</v>
      </c>
      <c r="C3723" s="122" t="s">
        <v>2217</v>
      </c>
      <c r="D3723" s="122" t="s">
        <v>2110</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2024</v>
      </c>
      <c r="B3724" s="122">
        <v>1</v>
      </c>
      <c r="C3724" s="122" t="s">
        <v>2217</v>
      </c>
      <c r="D3724" s="122" t="s">
        <v>2111</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2024</v>
      </c>
      <c r="B3725" s="122">
        <v>1</v>
      </c>
      <c r="C3725" s="122" t="s">
        <v>2217</v>
      </c>
      <c r="D3725" s="122" t="s">
        <v>2112</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2024</v>
      </c>
      <c r="B3726" s="122">
        <v>1</v>
      </c>
      <c r="C3726" s="122" t="s">
        <v>2217</v>
      </c>
      <c r="D3726" s="122" t="s">
        <v>2113</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2024</v>
      </c>
      <c r="B3727" s="122">
        <v>1</v>
      </c>
      <c r="C3727" s="122" t="s">
        <v>2217</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2024</v>
      </c>
      <c r="B3728" s="122">
        <v>1</v>
      </c>
      <c r="C3728" s="122" t="s">
        <v>2217</v>
      </c>
      <c r="D3728" s="122" t="s">
        <v>2114</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2024</v>
      </c>
      <c r="B3729" s="122">
        <v>1</v>
      </c>
      <c r="C3729" s="122" t="s">
        <v>2217</v>
      </c>
      <c r="D3729" s="122" t="s">
        <v>2115</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2024</v>
      </c>
      <c r="B3730" s="122">
        <v>1</v>
      </c>
      <c r="C3730" s="122" t="s">
        <v>2217</v>
      </c>
      <c r="D3730" s="122" t="s">
        <v>2116</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2024</v>
      </c>
      <c r="B3731" s="122">
        <v>1</v>
      </c>
      <c r="C3731" s="122" t="s">
        <v>2217</v>
      </c>
      <c r="D3731" s="122" t="s">
        <v>2117</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2024</v>
      </c>
      <c r="B3732" s="122">
        <v>1</v>
      </c>
      <c r="C3732" s="122" t="s">
        <v>2217</v>
      </c>
      <c r="D3732" s="122" t="s">
        <v>2118</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2024</v>
      </c>
      <c r="B3733" s="122">
        <v>1</v>
      </c>
      <c r="C3733" s="122" t="s">
        <v>2217</v>
      </c>
      <c r="D3733" s="122" t="s">
        <v>2119</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2024</v>
      </c>
      <c r="B3734" s="122">
        <v>1</v>
      </c>
      <c r="C3734" s="122" t="s">
        <v>2217</v>
      </c>
      <c r="D3734" s="122" t="s">
        <v>2120</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2024</v>
      </c>
      <c r="B3735" s="122">
        <v>1</v>
      </c>
      <c r="C3735" s="122" t="s">
        <v>2217</v>
      </c>
      <c r="D3735" s="122" t="s">
        <v>2121</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2024</v>
      </c>
      <c r="B3736" s="122">
        <v>1</v>
      </c>
      <c r="C3736" s="122" t="s">
        <v>2217</v>
      </c>
      <c r="D3736" s="122" t="s">
        <v>2122</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2024</v>
      </c>
      <c r="B3737" s="122">
        <v>1</v>
      </c>
      <c r="C3737" s="122" t="s">
        <v>2217</v>
      </c>
      <c r="D3737" s="122" t="s">
        <v>2144</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2024</v>
      </c>
      <c r="B3738" s="122">
        <v>1</v>
      </c>
      <c r="C3738" s="122" t="s">
        <v>2217</v>
      </c>
      <c r="D3738" s="122" t="s">
        <v>2123</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2024</v>
      </c>
      <c r="B3739" s="122">
        <v>1</v>
      </c>
      <c r="C3739" s="122" t="s">
        <v>2217</v>
      </c>
      <c r="D3739" s="122" t="s">
        <v>2124</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2024</v>
      </c>
      <c r="B3740" s="122">
        <v>1</v>
      </c>
      <c r="C3740" s="122" t="s">
        <v>2217</v>
      </c>
      <c r="D3740" s="122" t="s">
        <v>2125</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2024</v>
      </c>
      <c r="B3741" s="122">
        <v>1</v>
      </c>
      <c r="C3741" s="122" t="s">
        <v>2217</v>
      </c>
      <c r="D3741" s="122" t="s">
        <v>2126</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2024</v>
      </c>
      <c r="B3742" s="122">
        <v>1</v>
      </c>
      <c r="C3742" s="122" t="s">
        <v>2217</v>
      </c>
      <c r="D3742" s="122" t="s">
        <v>2127</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2024</v>
      </c>
      <c r="B3743" s="122">
        <v>1</v>
      </c>
      <c r="C3743" s="122" t="s">
        <v>2217</v>
      </c>
      <c r="D3743" s="122" t="s">
        <v>2145</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2024</v>
      </c>
      <c r="B3744" s="122">
        <v>1</v>
      </c>
      <c r="C3744" s="122" t="s">
        <v>2217</v>
      </c>
      <c r="D3744" s="122" t="s">
        <v>2128</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2024</v>
      </c>
      <c r="B3745" s="122">
        <v>1</v>
      </c>
      <c r="C3745" s="122" t="s">
        <v>2217</v>
      </c>
      <c r="D3745" s="122" t="s">
        <v>2129</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2024</v>
      </c>
      <c r="B3746" s="122">
        <v>1</v>
      </c>
      <c r="C3746" s="122" t="s">
        <v>2217</v>
      </c>
      <c r="D3746" s="122" t="s">
        <v>2146</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2024</v>
      </c>
      <c r="B3747" s="122">
        <v>1</v>
      </c>
      <c r="C3747" s="122" t="s">
        <v>2217</v>
      </c>
      <c r="D3747" s="122" t="s">
        <v>2130</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2024</v>
      </c>
      <c r="B3748" s="122">
        <v>1</v>
      </c>
      <c r="C3748" s="122" t="s">
        <v>2217</v>
      </c>
      <c r="D3748" s="122" t="s">
        <v>2131</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2024</v>
      </c>
      <c r="B3749" s="122">
        <v>1</v>
      </c>
      <c r="C3749" s="122" t="s">
        <v>2217</v>
      </c>
      <c r="D3749" s="122" t="s">
        <v>2132</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2024</v>
      </c>
      <c r="B3750" s="122">
        <v>1</v>
      </c>
      <c r="C3750" s="122" t="s">
        <v>2217</v>
      </c>
      <c r="D3750" s="122" t="s">
        <v>2133</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2024</v>
      </c>
      <c r="B3751" s="122">
        <v>1</v>
      </c>
      <c r="C3751" s="122" t="s">
        <v>2217</v>
      </c>
      <c r="D3751" s="122" t="s">
        <v>2134</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2025</v>
      </c>
      <c r="B3752" s="122">
        <v>1</v>
      </c>
      <c r="C3752" s="122" t="s">
        <v>2218</v>
      </c>
      <c r="D3752" s="122" t="s">
        <v>2086</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2025</v>
      </c>
      <c r="B3753" s="122">
        <v>1</v>
      </c>
      <c r="C3753" s="122" t="s">
        <v>2218</v>
      </c>
      <c r="D3753" s="122" t="s">
        <v>2087</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2025</v>
      </c>
      <c r="B3754" s="122">
        <v>1</v>
      </c>
      <c r="C3754" s="122" t="s">
        <v>2218</v>
      </c>
      <c r="D3754" s="122" t="s">
        <v>2088</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2025</v>
      </c>
      <c r="B3755" s="122">
        <v>1</v>
      </c>
      <c r="C3755" s="122" t="s">
        <v>2218</v>
      </c>
      <c r="D3755" s="122" t="s">
        <v>2089</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2025</v>
      </c>
      <c r="B3756" s="122">
        <v>1</v>
      </c>
      <c r="C3756" s="122" t="s">
        <v>2218</v>
      </c>
      <c r="D3756" s="122" t="s">
        <v>2090</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2025</v>
      </c>
      <c r="B3757" s="122">
        <v>1</v>
      </c>
      <c r="C3757" s="122" t="s">
        <v>2218</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2025</v>
      </c>
      <c r="B3758" s="122">
        <v>1</v>
      </c>
      <c r="C3758" s="122" t="s">
        <v>2218</v>
      </c>
      <c r="D3758" s="122" t="s">
        <v>2091</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2025</v>
      </c>
      <c r="B3759" s="122">
        <v>1</v>
      </c>
      <c r="C3759" s="122" t="s">
        <v>2218</v>
      </c>
      <c r="D3759" s="122" t="s">
        <v>2092</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2025</v>
      </c>
      <c r="B3760" s="122">
        <v>1</v>
      </c>
      <c r="C3760" s="122" t="s">
        <v>2218</v>
      </c>
      <c r="D3760" s="122" t="s">
        <v>2093</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2025</v>
      </c>
      <c r="B3761" s="122">
        <v>1</v>
      </c>
      <c r="C3761" s="122" t="s">
        <v>2218</v>
      </c>
      <c r="D3761" s="122" t="s">
        <v>2094</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2025</v>
      </c>
      <c r="B3762" s="122">
        <v>1</v>
      </c>
      <c r="C3762" s="122" t="s">
        <v>2218</v>
      </c>
      <c r="D3762" s="122" t="s">
        <v>2095</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2025</v>
      </c>
      <c r="B3763" s="122">
        <v>1</v>
      </c>
      <c r="C3763" s="122" t="s">
        <v>2218</v>
      </c>
      <c r="D3763" s="122" t="s">
        <v>2096</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2025</v>
      </c>
      <c r="B3764" s="122">
        <v>1</v>
      </c>
      <c r="C3764" s="122" t="s">
        <v>2218</v>
      </c>
      <c r="D3764" s="122" t="s">
        <v>2097</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2025</v>
      </c>
      <c r="B3765" s="122">
        <v>1</v>
      </c>
      <c r="C3765" s="122" t="s">
        <v>2218</v>
      </c>
      <c r="D3765" s="122" t="s">
        <v>2098</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2025</v>
      </c>
      <c r="B3766" s="122">
        <v>1</v>
      </c>
      <c r="C3766" s="122" t="s">
        <v>2218</v>
      </c>
      <c r="D3766" s="122" t="s">
        <v>2099</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2025</v>
      </c>
      <c r="B3767" s="122">
        <v>1</v>
      </c>
      <c r="C3767" s="122" t="s">
        <v>2218</v>
      </c>
      <c r="D3767" s="122" t="s">
        <v>2100</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2025</v>
      </c>
      <c r="B3768" s="122">
        <v>1</v>
      </c>
      <c r="C3768" s="122" t="s">
        <v>2218</v>
      </c>
      <c r="D3768" s="122" t="s">
        <v>2101</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2025</v>
      </c>
      <c r="B3769" s="122">
        <v>1</v>
      </c>
      <c r="C3769" s="122" t="s">
        <v>2218</v>
      </c>
      <c r="D3769" s="122" t="s">
        <v>2102</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2025</v>
      </c>
      <c r="B3770" s="122">
        <v>1</v>
      </c>
      <c r="C3770" s="122" t="s">
        <v>2218</v>
      </c>
      <c r="D3770" s="122" t="s">
        <v>2103</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2025</v>
      </c>
      <c r="B3771" s="122">
        <v>1</v>
      </c>
      <c r="C3771" s="122" t="s">
        <v>2218</v>
      </c>
      <c r="D3771" s="122" t="s">
        <v>2104</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2025</v>
      </c>
      <c r="B3772" s="122">
        <v>1</v>
      </c>
      <c r="C3772" s="122" t="s">
        <v>2218</v>
      </c>
      <c r="D3772" s="122" t="s">
        <v>2105</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2025</v>
      </c>
      <c r="B3773" s="122">
        <v>1</v>
      </c>
      <c r="C3773" s="122" t="s">
        <v>2218</v>
      </c>
      <c r="D3773" s="122" t="s">
        <v>2106</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2025</v>
      </c>
      <c r="B3774" s="122">
        <v>1</v>
      </c>
      <c r="C3774" s="122" t="s">
        <v>2218</v>
      </c>
      <c r="D3774" s="122" t="s">
        <v>2107</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2025</v>
      </c>
      <c r="B3775" s="122">
        <v>1</v>
      </c>
      <c r="C3775" s="122" t="s">
        <v>2218</v>
      </c>
      <c r="D3775" s="122" t="s">
        <v>2108</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2025</v>
      </c>
      <c r="B3776" s="122">
        <v>1</v>
      </c>
      <c r="C3776" s="122" t="s">
        <v>2218</v>
      </c>
      <c r="D3776" s="122" t="s">
        <v>2109</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2025</v>
      </c>
      <c r="B3777" s="122">
        <v>1</v>
      </c>
      <c r="C3777" s="122" t="s">
        <v>2218</v>
      </c>
      <c r="D3777" s="122" t="s">
        <v>2110</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2025</v>
      </c>
      <c r="B3778" s="122">
        <v>1</v>
      </c>
      <c r="C3778" s="122" t="s">
        <v>2218</v>
      </c>
      <c r="D3778" s="122" t="s">
        <v>2111</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2025</v>
      </c>
      <c r="B3779" s="122">
        <v>1</v>
      </c>
      <c r="C3779" s="122" t="s">
        <v>2218</v>
      </c>
      <c r="D3779" s="122" t="s">
        <v>2112</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2025</v>
      </c>
      <c r="B3780" s="122">
        <v>1</v>
      </c>
      <c r="C3780" s="122" t="s">
        <v>2218</v>
      </c>
      <c r="D3780" s="122" t="s">
        <v>2113</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2025</v>
      </c>
      <c r="B3781" s="122">
        <v>1</v>
      </c>
      <c r="C3781" s="122" t="s">
        <v>2218</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2025</v>
      </c>
      <c r="B3782" s="122">
        <v>1</v>
      </c>
      <c r="C3782" s="122" t="s">
        <v>2218</v>
      </c>
      <c r="D3782" s="122" t="s">
        <v>2114</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2025</v>
      </c>
      <c r="B3783" s="122">
        <v>1</v>
      </c>
      <c r="C3783" s="122" t="s">
        <v>2218</v>
      </c>
      <c r="D3783" s="122" t="s">
        <v>2115</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2025</v>
      </c>
      <c r="B3784" s="122">
        <v>1</v>
      </c>
      <c r="C3784" s="122" t="s">
        <v>2218</v>
      </c>
      <c r="D3784" s="122" t="s">
        <v>2116</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2025</v>
      </c>
      <c r="B3785" s="122">
        <v>1</v>
      </c>
      <c r="C3785" s="122" t="s">
        <v>2218</v>
      </c>
      <c r="D3785" s="122" t="s">
        <v>2117</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2025</v>
      </c>
      <c r="B3786" s="122">
        <v>1</v>
      </c>
      <c r="C3786" s="122" t="s">
        <v>2218</v>
      </c>
      <c r="D3786" s="122" t="s">
        <v>2118</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2025</v>
      </c>
      <c r="B3787" s="122">
        <v>1</v>
      </c>
      <c r="C3787" s="122" t="s">
        <v>2218</v>
      </c>
      <c r="D3787" s="122" t="s">
        <v>2119</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2025</v>
      </c>
      <c r="B3788" s="122">
        <v>1</v>
      </c>
      <c r="C3788" s="122" t="s">
        <v>2218</v>
      </c>
      <c r="D3788" s="122" t="s">
        <v>2120</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2025</v>
      </c>
      <c r="B3789" s="122">
        <v>1</v>
      </c>
      <c r="C3789" s="122" t="s">
        <v>2218</v>
      </c>
      <c r="D3789" s="122" t="s">
        <v>2121</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2025</v>
      </c>
      <c r="B3790" s="122">
        <v>1</v>
      </c>
      <c r="C3790" s="122" t="s">
        <v>2218</v>
      </c>
      <c r="D3790" s="122" t="s">
        <v>2122</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2025</v>
      </c>
      <c r="B3791" s="122">
        <v>1</v>
      </c>
      <c r="C3791" s="122" t="s">
        <v>2218</v>
      </c>
      <c r="D3791" s="122" t="s">
        <v>2123</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2025</v>
      </c>
      <c r="B3792" s="122">
        <v>1</v>
      </c>
      <c r="C3792" s="122" t="s">
        <v>2218</v>
      </c>
      <c r="D3792" s="122" t="s">
        <v>2124</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2025</v>
      </c>
      <c r="B3793" s="122">
        <v>1</v>
      </c>
      <c r="C3793" s="122" t="s">
        <v>2218</v>
      </c>
      <c r="D3793" s="122" t="s">
        <v>2125</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2025</v>
      </c>
      <c r="B3794" s="122">
        <v>1</v>
      </c>
      <c r="C3794" s="122" t="s">
        <v>2218</v>
      </c>
      <c r="D3794" s="122" t="s">
        <v>2126</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2025</v>
      </c>
      <c r="B3795" s="122">
        <v>1</v>
      </c>
      <c r="C3795" s="122" t="s">
        <v>2218</v>
      </c>
      <c r="D3795" s="122" t="s">
        <v>2127</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2025</v>
      </c>
      <c r="B3796" s="122">
        <v>1</v>
      </c>
      <c r="C3796" s="122" t="s">
        <v>2218</v>
      </c>
      <c r="D3796" s="122" t="s">
        <v>2128</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2025</v>
      </c>
      <c r="B3797" s="122">
        <v>1</v>
      </c>
      <c r="C3797" s="122" t="s">
        <v>2218</v>
      </c>
      <c r="D3797" s="122" t="s">
        <v>2129</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2025</v>
      </c>
      <c r="B3798" s="122">
        <v>1</v>
      </c>
      <c r="C3798" s="122" t="s">
        <v>2218</v>
      </c>
      <c r="D3798" s="122" t="s">
        <v>2130</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2025</v>
      </c>
      <c r="B3799" s="122">
        <v>1</v>
      </c>
      <c r="C3799" s="122" t="s">
        <v>2218</v>
      </c>
      <c r="D3799" s="122" t="s">
        <v>2131</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2025</v>
      </c>
      <c r="B3800" s="122">
        <v>1</v>
      </c>
      <c r="C3800" s="122" t="s">
        <v>2218</v>
      </c>
      <c r="D3800" s="122" t="s">
        <v>2132</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2025</v>
      </c>
      <c r="B3801" s="122">
        <v>1</v>
      </c>
      <c r="C3801" s="122" t="s">
        <v>2218</v>
      </c>
      <c r="D3801" s="122" t="s">
        <v>2133</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2025</v>
      </c>
      <c r="B3802" s="122">
        <v>1</v>
      </c>
      <c r="C3802" s="122" t="s">
        <v>2218</v>
      </c>
      <c r="D3802" s="122" t="s">
        <v>2134</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2027</v>
      </c>
      <c r="B3803" s="122">
        <v>1</v>
      </c>
      <c r="C3803" s="122" t="s">
        <v>2219</v>
      </c>
      <c r="D3803" s="122" t="s">
        <v>2086</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2027</v>
      </c>
      <c r="B3804" s="122">
        <v>1</v>
      </c>
      <c r="C3804" s="122" t="s">
        <v>2219</v>
      </c>
      <c r="D3804" s="122" t="s">
        <v>2087</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2027</v>
      </c>
      <c r="B3805" s="122">
        <v>1</v>
      </c>
      <c r="C3805" s="122" t="s">
        <v>2219</v>
      </c>
      <c r="D3805" s="122" t="s">
        <v>2088</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2027</v>
      </c>
      <c r="B3806" s="122">
        <v>1</v>
      </c>
      <c r="C3806" s="122" t="s">
        <v>2219</v>
      </c>
      <c r="D3806" s="122" t="s">
        <v>2141</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2027</v>
      </c>
      <c r="B3807" s="122">
        <v>1</v>
      </c>
      <c r="C3807" s="122" t="s">
        <v>2219</v>
      </c>
      <c r="D3807" s="122" t="s">
        <v>2089</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2027</v>
      </c>
      <c r="B3808" s="122">
        <v>1</v>
      </c>
      <c r="C3808" s="122" t="s">
        <v>2219</v>
      </c>
      <c r="D3808" s="122" t="s">
        <v>2090</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2027</v>
      </c>
      <c r="B3809" s="122">
        <v>1</v>
      </c>
      <c r="C3809" s="122" t="s">
        <v>2219</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2027</v>
      </c>
      <c r="B3810" s="122">
        <v>1</v>
      </c>
      <c r="C3810" s="122" t="s">
        <v>2219</v>
      </c>
      <c r="D3810" s="122" t="s">
        <v>2091</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2027</v>
      </c>
      <c r="B3811" s="122">
        <v>1</v>
      </c>
      <c r="C3811" s="122" t="s">
        <v>2219</v>
      </c>
      <c r="D3811" s="122" t="s">
        <v>2092</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2027</v>
      </c>
      <c r="B3812" s="122">
        <v>1</v>
      </c>
      <c r="C3812" s="122" t="s">
        <v>2219</v>
      </c>
      <c r="D3812" s="122" t="s">
        <v>2093</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2027</v>
      </c>
      <c r="B3813" s="122">
        <v>1</v>
      </c>
      <c r="C3813" s="122" t="s">
        <v>2219</v>
      </c>
      <c r="D3813" s="122" t="s">
        <v>2094</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2027</v>
      </c>
      <c r="B3814" s="122">
        <v>1</v>
      </c>
      <c r="C3814" s="122" t="s">
        <v>2219</v>
      </c>
      <c r="D3814" s="122" t="s">
        <v>2176</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2027</v>
      </c>
      <c r="B3815" s="122">
        <v>1</v>
      </c>
      <c r="C3815" s="122" t="s">
        <v>2219</v>
      </c>
      <c r="D3815" s="122" t="s">
        <v>2095</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2027</v>
      </c>
      <c r="B3816" s="122">
        <v>1</v>
      </c>
      <c r="C3816" s="122" t="s">
        <v>2219</v>
      </c>
      <c r="D3816" s="122" t="s">
        <v>2142</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2027</v>
      </c>
      <c r="B3817" s="122">
        <v>1</v>
      </c>
      <c r="C3817" s="122" t="s">
        <v>2219</v>
      </c>
      <c r="D3817" s="122" t="s">
        <v>2096</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2027</v>
      </c>
      <c r="B3818" s="122">
        <v>1</v>
      </c>
      <c r="C3818" s="122" t="s">
        <v>2219</v>
      </c>
      <c r="D3818" s="122" t="s">
        <v>2097</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2027</v>
      </c>
      <c r="B3819" s="122">
        <v>1</v>
      </c>
      <c r="C3819" s="122" t="s">
        <v>2219</v>
      </c>
      <c r="D3819" s="122" t="s">
        <v>2098</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2027</v>
      </c>
      <c r="B3820" s="122">
        <v>1</v>
      </c>
      <c r="C3820" s="122" t="s">
        <v>2219</v>
      </c>
      <c r="D3820" s="122" t="s">
        <v>2099</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2027</v>
      </c>
      <c r="B3821" s="122">
        <v>1</v>
      </c>
      <c r="C3821" s="122" t="s">
        <v>2219</v>
      </c>
      <c r="D3821" s="122" t="s">
        <v>2100</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2027</v>
      </c>
      <c r="B3822" s="122">
        <v>1</v>
      </c>
      <c r="C3822" s="122" t="s">
        <v>2219</v>
      </c>
      <c r="D3822" s="122" t="s">
        <v>2101</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2027</v>
      </c>
      <c r="B3823" s="122">
        <v>1</v>
      </c>
      <c r="C3823" s="122" t="s">
        <v>2219</v>
      </c>
      <c r="D3823" s="122" t="s">
        <v>2102</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2027</v>
      </c>
      <c r="B3824" s="122">
        <v>1</v>
      </c>
      <c r="C3824" s="122" t="s">
        <v>2219</v>
      </c>
      <c r="D3824" s="122" t="s">
        <v>2103</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2027</v>
      </c>
      <c r="B3825" s="122">
        <v>1</v>
      </c>
      <c r="C3825" s="122" t="s">
        <v>2219</v>
      </c>
      <c r="D3825" s="122" t="s">
        <v>2104</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2027</v>
      </c>
      <c r="B3826" s="122">
        <v>1</v>
      </c>
      <c r="C3826" s="122" t="s">
        <v>2219</v>
      </c>
      <c r="D3826" s="122" t="s">
        <v>2105</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2027</v>
      </c>
      <c r="B3827" s="122">
        <v>1</v>
      </c>
      <c r="C3827" s="122" t="s">
        <v>2219</v>
      </c>
      <c r="D3827" s="122" t="s">
        <v>2106</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2027</v>
      </c>
      <c r="B3828" s="122">
        <v>1</v>
      </c>
      <c r="C3828" s="122" t="s">
        <v>2219</v>
      </c>
      <c r="D3828" s="122" t="s">
        <v>2177</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2027</v>
      </c>
      <c r="B3829" s="122">
        <v>1</v>
      </c>
      <c r="C3829" s="122" t="s">
        <v>2219</v>
      </c>
      <c r="D3829" s="122" t="s">
        <v>2107</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2027</v>
      </c>
      <c r="B3830" s="122">
        <v>1</v>
      </c>
      <c r="C3830" s="122" t="s">
        <v>2219</v>
      </c>
      <c r="D3830" s="122" t="s">
        <v>2108</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2027</v>
      </c>
      <c r="B3831" s="122">
        <v>1</v>
      </c>
      <c r="C3831" s="122" t="s">
        <v>2219</v>
      </c>
      <c r="D3831" s="122" t="s">
        <v>2109</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2027</v>
      </c>
      <c r="B3832" s="122">
        <v>1</v>
      </c>
      <c r="C3832" s="122" t="s">
        <v>2219</v>
      </c>
      <c r="D3832" s="122" t="s">
        <v>2143</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2027</v>
      </c>
      <c r="B3833" s="122">
        <v>1</v>
      </c>
      <c r="C3833" s="122" t="s">
        <v>2219</v>
      </c>
      <c r="D3833" s="122" t="s">
        <v>2110</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2027</v>
      </c>
      <c r="B3834" s="122">
        <v>1</v>
      </c>
      <c r="C3834" s="122" t="s">
        <v>2219</v>
      </c>
      <c r="D3834" s="122" t="s">
        <v>2111</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2027</v>
      </c>
      <c r="B3835" s="122">
        <v>1</v>
      </c>
      <c r="C3835" s="122" t="s">
        <v>2219</v>
      </c>
      <c r="D3835" s="122" t="s">
        <v>2112</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2027</v>
      </c>
      <c r="B3836" s="122">
        <v>1</v>
      </c>
      <c r="C3836" s="122" t="s">
        <v>2219</v>
      </c>
      <c r="D3836" s="122" t="s">
        <v>2113</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2027</v>
      </c>
      <c r="B3837" s="122">
        <v>1</v>
      </c>
      <c r="C3837" s="122" t="s">
        <v>2219</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2027</v>
      </c>
      <c r="B3838" s="122">
        <v>1</v>
      </c>
      <c r="C3838" s="122" t="s">
        <v>2219</v>
      </c>
      <c r="D3838" s="122" t="s">
        <v>2114</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2027</v>
      </c>
      <c r="B3839" s="122">
        <v>1</v>
      </c>
      <c r="C3839" s="122" t="s">
        <v>2219</v>
      </c>
      <c r="D3839" s="122" t="s">
        <v>2115</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2027</v>
      </c>
      <c r="B3840" s="122">
        <v>1</v>
      </c>
      <c r="C3840" s="122" t="s">
        <v>2219</v>
      </c>
      <c r="D3840" s="122" t="s">
        <v>2116</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2027</v>
      </c>
      <c r="B3841" s="122">
        <v>1</v>
      </c>
      <c r="C3841" s="122" t="s">
        <v>2219</v>
      </c>
      <c r="D3841" s="122" t="s">
        <v>2117</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2027</v>
      </c>
      <c r="B3842" s="122">
        <v>1</v>
      </c>
      <c r="C3842" s="122" t="s">
        <v>2219</v>
      </c>
      <c r="D3842" s="122" t="s">
        <v>2118</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2027</v>
      </c>
      <c r="B3843" s="122">
        <v>1</v>
      </c>
      <c r="C3843" s="122" t="s">
        <v>2219</v>
      </c>
      <c r="D3843" s="122" t="s">
        <v>2119</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2027</v>
      </c>
      <c r="B3844" s="122">
        <v>1</v>
      </c>
      <c r="C3844" s="122" t="s">
        <v>2219</v>
      </c>
      <c r="D3844" s="122" t="s">
        <v>2120</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2027</v>
      </c>
      <c r="B3845" s="122">
        <v>1</v>
      </c>
      <c r="C3845" s="122" t="s">
        <v>2219</v>
      </c>
      <c r="D3845" s="122" t="s">
        <v>2121</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2027</v>
      </c>
      <c r="B3846" s="122">
        <v>1</v>
      </c>
      <c r="C3846" s="122" t="s">
        <v>2219</v>
      </c>
      <c r="D3846" s="122" t="s">
        <v>2122</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2027</v>
      </c>
      <c r="B3847" s="122">
        <v>1</v>
      </c>
      <c r="C3847" s="122" t="s">
        <v>2219</v>
      </c>
      <c r="D3847" s="122" t="s">
        <v>2144</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2027</v>
      </c>
      <c r="B3848" s="122">
        <v>1</v>
      </c>
      <c r="C3848" s="122" t="s">
        <v>2219</v>
      </c>
      <c r="D3848" s="122" t="s">
        <v>2178</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2027</v>
      </c>
      <c r="B3849" s="122">
        <v>1</v>
      </c>
      <c r="C3849" s="122" t="s">
        <v>2219</v>
      </c>
      <c r="D3849" s="122" t="s">
        <v>2123</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2027</v>
      </c>
      <c r="B3850" s="122">
        <v>1</v>
      </c>
      <c r="C3850" s="122" t="s">
        <v>2219</v>
      </c>
      <c r="D3850" s="122" t="s">
        <v>2124</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2027</v>
      </c>
      <c r="B3851" s="122">
        <v>1</v>
      </c>
      <c r="C3851" s="122" t="s">
        <v>2219</v>
      </c>
      <c r="D3851" s="122" t="s">
        <v>2125</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2027</v>
      </c>
      <c r="B3852" s="122">
        <v>1</v>
      </c>
      <c r="C3852" s="122" t="s">
        <v>2219</v>
      </c>
      <c r="D3852" s="122" t="s">
        <v>2126</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2027</v>
      </c>
      <c r="B3853" s="122">
        <v>1</v>
      </c>
      <c r="C3853" s="122" t="s">
        <v>2219</v>
      </c>
      <c r="D3853" s="122" t="s">
        <v>2127</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2027</v>
      </c>
      <c r="B3854" s="122">
        <v>1</v>
      </c>
      <c r="C3854" s="122" t="s">
        <v>2219</v>
      </c>
      <c r="D3854" s="122" t="s">
        <v>2128</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2027</v>
      </c>
      <c r="B3855" s="122">
        <v>1</v>
      </c>
      <c r="C3855" s="122" t="s">
        <v>2219</v>
      </c>
      <c r="D3855" s="122" t="s">
        <v>2129</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2027</v>
      </c>
      <c r="B3856" s="122">
        <v>1</v>
      </c>
      <c r="C3856" s="122" t="s">
        <v>2219</v>
      </c>
      <c r="D3856" s="122" t="s">
        <v>2146</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2027</v>
      </c>
      <c r="B3857" s="122">
        <v>1</v>
      </c>
      <c r="C3857" s="122" t="s">
        <v>2219</v>
      </c>
      <c r="D3857" s="122" t="s">
        <v>2130</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2027</v>
      </c>
      <c r="B3858" s="122">
        <v>1</v>
      </c>
      <c r="C3858" s="122" t="s">
        <v>2219</v>
      </c>
      <c r="D3858" s="122" t="s">
        <v>2131</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2027</v>
      </c>
      <c r="B3859" s="122">
        <v>1</v>
      </c>
      <c r="C3859" s="122" t="s">
        <v>2219</v>
      </c>
      <c r="D3859" s="122" t="s">
        <v>2132</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2027</v>
      </c>
      <c r="B3860" s="122">
        <v>1</v>
      </c>
      <c r="C3860" s="122" t="s">
        <v>2219</v>
      </c>
      <c r="D3860" s="122" t="s">
        <v>2133</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2027</v>
      </c>
      <c r="B3861" s="122">
        <v>1</v>
      </c>
      <c r="C3861" s="122" t="s">
        <v>2219</v>
      </c>
      <c r="D3861" s="122" t="s">
        <v>2134</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2021</v>
      </c>
      <c r="B3862" s="122">
        <v>1</v>
      </c>
      <c r="C3862" s="122" t="s">
        <v>2220</v>
      </c>
      <c r="D3862" s="122" t="s">
        <v>2087</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2021</v>
      </c>
      <c r="B3863" s="122">
        <v>1</v>
      </c>
      <c r="C3863" s="122" t="s">
        <v>2220</v>
      </c>
      <c r="D3863" s="122" t="s">
        <v>2088</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2021</v>
      </c>
      <c r="B3864" s="122">
        <v>1</v>
      </c>
      <c r="C3864" s="122" t="s">
        <v>2220</v>
      </c>
      <c r="D3864" s="122" t="s">
        <v>2141</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2021</v>
      </c>
      <c r="B3865" s="122">
        <v>1</v>
      </c>
      <c r="C3865" s="122" t="s">
        <v>2220</v>
      </c>
      <c r="D3865" s="122" t="s">
        <v>2089</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2021</v>
      </c>
      <c r="B3866" s="122">
        <v>1</v>
      </c>
      <c r="C3866" s="122" t="s">
        <v>2220</v>
      </c>
      <c r="D3866" s="122" t="s">
        <v>2090</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2021</v>
      </c>
      <c r="B3867" s="122">
        <v>1</v>
      </c>
      <c r="C3867" s="122" t="s">
        <v>2220</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2021</v>
      </c>
      <c r="B3868" s="122">
        <v>1</v>
      </c>
      <c r="C3868" s="122" t="s">
        <v>2220</v>
      </c>
      <c r="D3868" s="122" t="s">
        <v>2091</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2021</v>
      </c>
      <c r="B3869" s="122">
        <v>1</v>
      </c>
      <c r="C3869" s="122" t="s">
        <v>2220</v>
      </c>
      <c r="D3869" s="122" t="s">
        <v>2093</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2021</v>
      </c>
      <c r="B3870" s="122">
        <v>1</v>
      </c>
      <c r="C3870" s="122" t="s">
        <v>2220</v>
      </c>
      <c r="D3870" s="122" t="s">
        <v>2094</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2021</v>
      </c>
      <c r="B3871" s="122">
        <v>1</v>
      </c>
      <c r="C3871" s="122" t="s">
        <v>2220</v>
      </c>
      <c r="D3871" s="122" t="s">
        <v>2095</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2021</v>
      </c>
      <c r="B3872" s="122">
        <v>1</v>
      </c>
      <c r="C3872" s="122" t="s">
        <v>2220</v>
      </c>
      <c r="D3872" s="122" t="s">
        <v>2142</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2021</v>
      </c>
      <c r="B3873" s="122">
        <v>1</v>
      </c>
      <c r="C3873" s="122" t="s">
        <v>2220</v>
      </c>
      <c r="D3873" s="122" t="s">
        <v>2097</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2021</v>
      </c>
      <c r="B3874" s="122">
        <v>1</v>
      </c>
      <c r="C3874" s="122" t="s">
        <v>2220</v>
      </c>
      <c r="D3874" s="122" t="s">
        <v>2098</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2021</v>
      </c>
      <c r="B3875" s="122">
        <v>1</v>
      </c>
      <c r="C3875" s="122" t="s">
        <v>2220</v>
      </c>
      <c r="D3875" s="122" t="s">
        <v>2099</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2021</v>
      </c>
      <c r="B3876" s="122">
        <v>1</v>
      </c>
      <c r="C3876" s="122" t="s">
        <v>2220</v>
      </c>
      <c r="D3876" s="122" t="s">
        <v>2100</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2021</v>
      </c>
      <c r="B3877" s="122">
        <v>1</v>
      </c>
      <c r="C3877" s="122" t="s">
        <v>2220</v>
      </c>
      <c r="D3877" s="122" t="s">
        <v>2101</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2021</v>
      </c>
      <c r="B3878" s="122">
        <v>1</v>
      </c>
      <c r="C3878" s="122" t="s">
        <v>2220</v>
      </c>
      <c r="D3878" s="122" t="s">
        <v>2102</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2021</v>
      </c>
      <c r="B3879" s="122">
        <v>1</v>
      </c>
      <c r="C3879" s="122" t="s">
        <v>2220</v>
      </c>
      <c r="D3879" s="122" t="s">
        <v>2103</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2021</v>
      </c>
      <c r="B3880" s="122">
        <v>1</v>
      </c>
      <c r="C3880" s="122" t="s">
        <v>2220</v>
      </c>
      <c r="D3880" s="122" t="s">
        <v>2104</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2021</v>
      </c>
      <c r="B3881" s="122">
        <v>1</v>
      </c>
      <c r="C3881" s="122" t="s">
        <v>2220</v>
      </c>
      <c r="D3881" s="122" t="s">
        <v>2105</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2021</v>
      </c>
      <c r="B3882" s="122">
        <v>1</v>
      </c>
      <c r="C3882" s="122" t="s">
        <v>2220</v>
      </c>
      <c r="D3882" s="122" t="s">
        <v>2106</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2021</v>
      </c>
      <c r="B3883" s="122">
        <v>1</v>
      </c>
      <c r="C3883" s="122" t="s">
        <v>2220</v>
      </c>
      <c r="D3883" s="122" t="s">
        <v>2107</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2021</v>
      </c>
      <c r="B3884" s="122">
        <v>1</v>
      </c>
      <c r="C3884" s="122" t="s">
        <v>2220</v>
      </c>
      <c r="D3884" s="122" t="s">
        <v>2108</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2021</v>
      </c>
      <c r="B3885" s="122">
        <v>1</v>
      </c>
      <c r="C3885" s="122" t="s">
        <v>2220</v>
      </c>
      <c r="D3885" s="122" t="s">
        <v>2109</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2021</v>
      </c>
      <c r="B3886" s="122">
        <v>1</v>
      </c>
      <c r="C3886" s="122" t="s">
        <v>2220</v>
      </c>
      <c r="D3886" s="122" t="s">
        <v>2143</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2021</v>
      </c>
      <c r="B3887" s="122">
        <v>1</v>
      </c>
      <c r="C3887" s="122" t="s">
        <v>2220</v>
      </c>
      <c r="D3887" s="122" t="s">
        <v>2110</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2021</v>
      </c>
      <c r="B3888" s="122">
        <v>1</v>
      </c>
      <c r="C3888" s="122" t="s">
        <v>2220</v>
      </c>
      <c r="D3888" s="122" t="s">
        <v>2111</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2021</v>
      </c>
      <c r="B3889" s="122">
        <v>1</v>
      </c>
      <c r="C3889" s="122" t="s">
        <v>2220</v>
      </c>
      <c r="D3889" s="122" t="s">
        <v>2112</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2021</v>
      </c>
      <c r="B3890" s="122">
        <v>1</v>
      </c>
      <c r="C3890" s="122" t="s">
        <v>2220</v>
      </c>
      <c r="D3890" s="122" t="s">
        <v>2113</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2021</v>
      </c>
      <c r="B3891" s="122">
        <v>1</v>
      </c>
      <c r="C3891" s="122" t="s">
        <v>2220</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2021</v>
      </c>
      <c r="B3892" s="122">
        <v>1</v>
      </c>
      <c r="C3892" s="122" t="s">
        <v>2220</v>
      </c>
      <c r="D3892" s="122" t="s">
        <v>2114</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2021</v>
      </c>
      <c r="B3893" s="122">
        <v>1</v>
      </c>
      <c r="C3893" s="122" t="s">
        <v>2220</v>
      </c>
      <c r="D3893" s="122" t="s">
        <v>2115</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2021</v>
      </c>
      <c r="B3894" s="122">
        <v>1</v>
      </c>
      <c r="C3894" s="122" t="s">
        <v>2220</v>
      </c>
      <c r="D3894" s="122" t="s">
        <v>2116</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2021</v>
      </c>
      <c r="B3895" s="122">
        <v>1</v>
      </c>
      <c r="C3895" s="122" t="s">
        <v>2220</v>
      </c>
      <c r="D3895" s="122" t="s">
        <v>2117</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2021</v>
      </c>
      <c r="B3896" s="122">
        <v>1</v>
      </c>
      <c r="C3896" s="122" t="s">
        <v>2220</v>
      </c>
      <c r="D3896" s="122" t="s">
        <v>2118</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2021</v>
      </c>
      <c r="B3897" s="122">
        <v>1</v>
      </c>
      <c r="C3897" s="122" t="s">
        <v>2220</v>
      </c>
      <c r="D3897" s="122" t="s">
        <v>2119</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2021</v>
      </c>
      <c r="B3898" s="122">
        <v>1</v>
      </c>
      <c r="C3898" s="122" t="s">
        <v>2220</v>
      </c>
      <c r="D3898" s="122" t="s">
        <v>2120</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2021</v>
      </c>
      <c r="B3899" s="122">
        <v>1</v>
      </c>
      <c r="C3899" s="122" t="s">
        <v>2220</v>
      </c>
      <c r="D3899" s="122" t="s">
        <v>2121</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2021</v>
      </c>
      <c r="B3900" s="122">
        <v>1</v>
      </c>
      <c r="C3900" s="122" t="s">
        <v>2220</v>
      </c>
      <c r="D3900" s="122" t="s">
        <v>2122</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2021</v>
      </c>
      <c r="B3901" s="122">
        <v>1</v>
      </c>
      <c r="C3901" s="122" t="s">
        <v>2220</v>
      </c>
      <c r="D3901" s="122" t="s">
        <v>2144</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2021</v>
      </c>
      <c r="B3902" s="122">
        <v>1</v>
      </c>
      <c r="C3902" s="122" t="s">
        <v>2220</v>
      </c>
      <c r="D3902" s="122" t="s">
        <v>2123</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2021</v>
      </c>
      <c r="B3903" s="122">
        <v>1</v>
      </c>
      <c r="C3903" s="122" t="s">
        <v>2220</v>
      </c>
      <c r="D3903" s="122" t="s">
        <v>2124</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2021</v>
      </c>
      <c r="B3904" s="122">
        <v>1</v>
      </c>
      <c r="C3904" s="122" t="s">
        <v>2220</v>
      </c>
      <c r="D3904" s="122" t="s">
        <v>2125</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2021</v>
      </c>
      <c r="B3905" s="122">
        <v>1</v>
      </c>
      <c r="C3905" s="122" t="s">
        <v>2220</v>
      </c>
      <c r="D3905" s="122" t="s">
        <v>2126</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2021</v>
      </c>
      <c r="B3906" s="122">
        <v>1</v>
      </c>
      <c r="C3906" s="122" t="s">
        <v>2220</v>
      </c>
      <c r="D3906" s="122" t="s">
        <v>2127</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2021</v>
      </c>
      <c r="B3907" s="122">
        <v>1</v>
      </c>
      <c r="C3907" s="122" t="s">
        <v>2220</v>
      </c>
      <c r="D3907" s="122" t="s">
        <v>2145</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2021</v>
      </c>
      <c r="B3908" s="122">
        <v>1</v>
      </c>
      <c r="C3908" s="122" t="s">
        <v>2220</v>
      </c>
      <c r="D3908" s="122" t="s">
        <v>2128</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2021</v>
      </c>
      <c r="B3909" s="122">
        <v>1</v>
      </c>
      <c r="C3909" s="122" t="s">
        <v>2220</v>
      </c>
      <c r="D3909" s="122" t="s">
        <v>2129</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2021</v>
      </c>
      <c r="B3910" s="122">
        <v>1</v>
      </c>
      <c r="C3910" s="122" t="s">
        <v>2220</v>
      </c>
      <c r="D3910" s="122" t="s">
        <v>2146</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2021</v>
      </c>
      <c r="B3911" s="122">
        <v>1</v>
      </c>
      <c r="C3911" s="122" t="s">
        <v>2220</v>
      </c>
      <c r="D3911" s="122" t="s">
        <v>2130</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2021</v>
      </c>
      <c r="B3912" s="122">
        <v>1</v>
      </c>
      <c r="C3912" s="122" t="s">
        <v>2220</v>
      </c>
      <c r="D3912" s="122" t="s">
        <v>2131</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2021</v>
      </c>
      <c r="B3913" s="122">
        <v>1</v>
      </c>
      <c r="C3913" s="122" t="s">
        <v>2220</v>
      </c>
      <c r="D3913" s="122" t="s">
        <v>2132</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2021</v>
      </c>
      <c r="B3914" s="122">
        <v>1</v>
      </c>
      <c r="C3914" s="122" t="s">
        <v>2220</v>
      </c>
      <c r="D3914" s="122" t="s">
        <v>2133</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2021</v>
      </c>
      <c r="B3915" s="122">
        <v>1</v>
      </c>
      <c r="C3915" s="122" t="s">
        <v>2220</v>
      </c>
      <c r="D3915" s="122" t="s">
        <v>2134</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2029</v>
      </c>
      <c r="B3916" s="122">
        <v>1</v>
      </c>
      <c r="C3916" s="122" t="s">
        <v>2221</v>
      </c>
      <c r="D3916" s="122" t="s">
        <v>2086</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2029</v>
      </c>
      <c r="B3917" s="122">
        <v>1</v>
      </c>
      <c r="C3917" s="122" t="s">
        <v>2221</v>
      </c>
      <c r="D3917" s="122" t="s">
        <v>2087</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2029</v>
      </c>
      <c r="B3918" s="122">
        <v>1</v>
      </c>
      <c r="C3918" s="122" t="s">
        <v>2221</v>
      </c>
      <c r="D3918" s="122" t="s">
        <v>2088</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2029</v>
      </c>
      <c r="B3919" s="122">
        <v>1</v>
      </c>
      <c r="C3919" s="122" t="s">
        <v>2221</v>
      </c>
      <c r="D3919" s="122" t="s">
        <v>2141</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2029</v>
      </c>
      <c r="B3920" s="122">
        <v>1</v>
      </c>
      <c r="C3920" s="122" t="s">
        <v>2221</v>
      </c>
      <c r="D3920" s="122" t="s">
        <v>2089</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2029</v>
      </c>
      <c r="B3921" s="122">
        <v>1</v>
      </c>
      <c r="C3921" s="122" t="s">
        <v>2221</v>
      </c>
      <c r="D3921" s="122" t="s">
        <v>2090</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2029</v>
      </c>
      <c r="B3922" s="122">
        <v>1</v>
      </c>
      <c r="C3922" s="122" t="s">
        <v>2221</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2029</v>
      </c>
      <c r="B3923" s="122">
        <v>1</v>
      </c>
      <c r="C3923" s="122" t="s">
        <v>2221</v>
      </c>
      <c r="D3923" s="122" t="s">
        <v>2091</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2029</v>
      </c>
      <c r="B3924" s="122">
        <v>1</v>
      </c>
      <c r="C3924" s="122" t="s">
        <v>2221</v>
      </c>
      <c r="D3924" s="122" t="s">
        <v>2092</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2029</v>
      </c>
      <c r="B3925" s="122">
        <v>1</v>
      </c>
      <c r="C3925" s="122" t="s">
        <v>2221</v>
      </c>
      <c r="D3925" s="122" t="s">
        <v>2093</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2029</v>
      </c>
      <c r="B3926" s="122">
        <v>1</v>
      </c>
      <c r="C3926" s="122" t="s">
        <v>2221</v>
      </c>
      <c r="D3926" s="122" t="s">
        <v>2094</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2029</v>
      </c>
      <c r="B3927" s="122">
        <v>1</v>
      </c>
      <c r="C3927" s="122" t="s">
        <v>2221</v>
      </c>
      <c r="D3927" s="122" t="s">
        <v>2151</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2029</v>
      </c>
      <c r="B3928" s="122">
        <v>1</v>
      </c>
      <c r="C3928" s="122" t="s">
        <v>2221</v>
      </c>
      <c r="D3928" s="122" t="s">
        <v>2095</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2029</v>
      </c>
      <c r="B3929" s="122">
        <v>1</v>
      </c>
      <c r="C3929" s="122" t="s">
        <v>2221</v>
      </c>
      <c r="D3929" s="122" t="s">
        <v>2142</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2029</v>
      </c>
      <c r="B3930" s="122">
        <v>1</v>
      </c>
      <c r="C3930" s="122" t="s">
        <v>2221</v>
      </c>
      <c r="D3930" s="122" t="s">
        <v>2096</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2029</v>
      </c>
      <c r="B3931" s="122">
        <v>1</v>
      </c>
      <c r="C3931" s="122" t="s">
        <v>2221</v>
      </c>
      <c r="D3931" s="122" t="s">
        <v>2097</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2029</v>
      </c>
      <c r="B3932" s="122">
        <v>1</v>
      </c>
      <c r="C3932" s="122" t="s">
        <v>2221</v>
      </c>
      <c r="D3932" s="122" t="s">
        <v>2098</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2029</v>
      </c>
      <c r="B3933" s="122">
        <v>1</v>
      </c>
      <c r="C3933" s="122" t="s">
        <v>2221</v>
      </c>
      <c r="D3933" s="122" t="s">
        <v>2099</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2029</v>
      </c>
      <c r="B3934" s="122">
        <v>1</v>
      </c>
      <c r="C3934" s="122" t="s">
        <v>2221</v>
      </c>
      <c r="D3934" s="122" t="s">
        <v>2100</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2029</v>
      </c>
      <c r="B3935" s="122">
        <v>1</v>
      </c>
      <c r="C3935" s="122" t="s">
        <v>2221</v>
      </c>
      <c r="D3935" s="122" t="s">
        <v>2101</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2029</v>
      </c>
      <c r="B3936" s="122">
        <v>1</v>
      </c>
      <c r="C3936" s="122" t="s">
        <v>2221</v>
      </c>
      <c r="D3936" s="122" t="s">
        <v>2102</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2029</v>
      </c>
      <c r="B3937" s="122">
        <v>1</v>
      </c>
      <c r="C3937" s="122" t="s">
        <v>2221</v>
      </c>
      <c r="D3937" s="122" t="s">
        <v>2103</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2029</v>
      </c>
      <c r="B3938" s="122">
        <v>1</v>
      </c>
      <c r="C3938" s="122" t="s">
        <v>2221</v>
      </c>
      <c r="D3938" s="122" t="s">
        <v>2104</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2029</v>
      </c>
      <c r="B3939" s="122">
        <v>1</v>
      </c>
      <c r="C3939" s="122" t="s">
        <v>2221</v>
      </c>
      <c r="D3939" s="122" t="s">
        <v>2105</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2029</v>
      </c>
      <c r="B3940" s="122">
        <v>1</v>
      </c>
      <c r="C3940" s="122" t="s">
        <v>2221</v>
      </c>
      <c r="D3940" s="122" t="s">
        <v>2106</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2029</v>
      </c>
      <c r="B3941" s="122">
        <v>1</v>
      </c>
      <c r="C3941" s="122" t="s">
        <v>2221</v>
      </c>
      <c r="D3941" s="122" t="s">
        <v>2107</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2029</v>
      </c>
      <c r="B3942" s="122">
        <v>1</v>
      </c>
      <c r="C3942" s="122" t="s">
        <v>2221</v>
      </c>
      <c r="D3942" s="122" t="s">
        <v>2108</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2029</v>
      </c>
      <c r="B3943" s="122">
        <v>1</v>
      </c>
      <c r="C3943" s="122" t="s">
        <v>2221</v>
      </c>
      <c r="D3943" s="122" t="s">
        <v>2109</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2029</v>
      </c>
      <c r="B3944" s="122">
        <v>1</v>
      </c>
      <c r="C3944" s="122" t="s">
        <v>2221</v>
      </c>
      <c r="D3944" s="122" t="s">
        <v>2143</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2029</v>
      </c>
      <c r="B3945" s="122">
        <v>1</v>
      </c>
      <c r="C3945" s="122" t="s">
        <v>2221</v>
      </c>
      <c r="D3945" s="122" t="s">
        <v>2110</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2029</v>
      </c>
      <c r="B3946" s="122">
        <v>1</v>
      </c>
      <c r="C3946" s="122" t="s">
        <v>2221</v>
      </c>
      <c r="D3946" s="122" t="s">
        <v>2111</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2029</v>
      </c>
      <c r="B3947" s="122">
        <v>1</v>
      </c>
      <c r="C3947" s="122" t="s">
        <v>2221</v>
      </c>
      <c r="D3947" s="122" t="s">
        <v>2112</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2029</v>
      </c>
      <c r="B3948" s="122">
        <v>1</v>
      </c>
      <c r="C3948" s="122" t="s">
        <v>2221</v>
      </c>
      <c r="D3948" s="122" t="s">
        <v>2113</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2029</v>
      </c>
      <c r="B3949" s="122">
        <v>1</v>
      </c>
      <c r="C3949" s="122" t="s">
        <v>2221</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2029</v>
      </c>
      <c r="B3950" s="122">
        <v>1</v>
      </c>
      <c r="C3950" s="122" t="s">
        <v>2221</v>
      </c>
      <c r="D3950" s="122" t="s">
        <v>2114</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2029</v>
      </c>
      <c r="B3951" s="122">
        <v>1</v>
      </c>
      <c r="C3951" s="122" t="s">
        <v>2221</v>
      </c>
      <c r="D3951" s="122" t="s">
        <v>2115</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2029</v>
      </c>
      <c r="B3952" s="122">
        <v>1</v>
      </c>
      <c r="C3952" s="122" t="s">
        <v>2221</v>
      </c>
      <c r="D3952" s="122" t="s">
        <v>2116</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2029</v>
      </c>
      <c r="B3953" s="122">
        <v>1</v>
      </c>
      <c r="C3953" s="122" t="s">
        <v>2221</v>
      </c>
      <c r="D3953" s="122" t="s">
        <v>2117</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2029</v>
      </c>
      <c r="B3954" s="122">
        <v>1</v>
      </c>
      <c r="C3954" s="122" t="s">
        <v>2221</v>
      </c>
      <c r="D3954" s="122" t="s">
        <v>2118</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2029</v>
      </c>
      <c r="B3955" s="122">
        <v>1</v>
      </c>
      <c r="C3955" s="122" t="s">
        <v>2221</v>
      </c>
      <c r="D3955" s="122" t="s">
        <v>2119</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2029</v>
      </c>
      <c r="B3956" s="122">
        <v>1</v>
      </c>
      <c r="C3956" s="122" t="s">
        <v>2221</v>
      </c>
      <c r="D3956" s="122" t="s">
        <v>2120</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2029</v>
      </c>
      <c r="B3957" s="122">
        <v>1</v>
      </c>
      <c r="C3957" s="122" t="s">
        <v>2221</v>
      </c>
      <c r="D3957" s="122" t="s">
        <v>2121</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2029</v>
      </c>
      <c r="B3958" s="122">
        <v>1</v>
      </c>
      <c r="C3958" s="122" t="s">
        <v>2221</v>
      </c>
      <c r="D3958" s="122" t="s">
        <v>2122</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2029</v>
      </c>
      <c r="B3959" s="122">
        <v>1</v>
      </c>
      <c r="C3959" s="122" t="s">
        <v>2221</v>
      </c>
      <c r="D3959" s="122" t="s">
        <v>2144</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2029</v>
      </c>
      <c r="B3960" s="122">
        <v>1</v>
      </c>
      <c r="C3960" s="122" t="s">
        <v>2221</v>
      </c>
      <c r="D3960" s="122" t="s">
        <v>2123</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2029</v>
      </c>
      <c r="B3961" s="122">
        <v>1</v>
      </c>
      <c r="C3961" s="122" t="s">
        <v>2221</v>
      </c>
      <c r="D3961" s="122" t="s">
        <v>2124</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2029</v>
      </c>
      <c r="B3962" s="122">
        <v>1</v>
      </c>
      <c r="C3962" s="122" t="s">
        <v>2221</v>
      </c>
      <c r="D3962" s="122" t="s">
        <v>2125</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2029</v>
      </c>
      <c r="B3963" s="122">
        <v>1</v>
      </c>
      <c r="C3963" s="122" t="s">
        <v>2221</v>
      </c>
      <c r="D3963" s="122" t="s">
        <v>2126</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2029</v>
      </c>
      <c r="B3964" s="122">
        <v>1</v>
      </c>
      <c r="C3964" s="122" t="s">
        <v>2221</v>
      </c>
      <c r="D3964" s="122" t="s">
        <v>2127</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2029</v>
      </c>
      <c r="B3965" s="122">
        <v>1</v>
      </c>
      <c r="C3965" s="122" t="s">
        <v>2221</v>
      </c>
      <c r="D3965" s="122" t="s">
        <v>2145</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2029</v>
      </c>
      <c r="B3966" s="122">
        <v>1</v>
      </c>
      <c r="C3966" s="122" t="s">
        <v>2221</v>
      </c>
      <c r="D3966" s="122" t="s">
        <v>2128</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2029</v>
      </c>
      <c r="B3967" s="122">
        <v>1</v>
      </c>
      <c r="C3967" s="122" t="s">
        <v>2221</v>
      </c>
      <c r="D3967" s="122" t="s">
        <v>2129</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2029</v>
      </c>
      <c r="B3968" s="122">
        <v>1</v>
      </c>
      <c r="C3968" s="122" t="s">
        <v>2221</v>
      </c>
      <c r="D3968" s="122" t="s">
        <v>2146</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2029</v>
      </c>
      <c r="B3969" s="122">
        <v>1</v>
      </c>
      <c r="C3969" s="122" t="s">
        <v>2221</v>
      </c>
      <c r="D3969" s="122" t="s">
        <v>2130</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2029</v>
      </c>
      <c r="B3970" s="122">
        <v>1</v>
      </c>
      <c r="C3970" s="122" t="s">
        <v>2221</v>
      </c>
      <c r="D3970" s="122" t="s">
        <v>2131</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2029</v>
      </c>
      <c r="B3971" s="122">
        <v>1</v>
      </c>
      <c r="C3971" s="122" t="s">
        <v>2221</v>
      </c>
      <c r="D3971" s="122" t="s">
        <v>2132</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2029</v>
      </c>
      <c r="B3972" s="122">
        <v>1</v>
      </c>
      <c r="C3972" s="122" t="s">
        <v>2221</v>
      </c>
      <c r="D3972" s="122" t="s">
        <v>2133</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2029</v>
      </c>
      <c r="B3973" s="122">
        <v>1</v>
      </c>
      <c r="C3973" s="122" t="s">
        <v>2221</v>
      </c>
      <c r="D3973" s="122" t="s">
        <v>2134</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2028</v>
      </c>
      <c r="B3974" s="122">
        <v>1</v>
      </c>
      <c r="C3974" s="122" t="s">
        <v>2222</v>
      </c>
      <c r="D3974" s="122" t="s">
        <v>2086</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2028</v>
      </c>
      <c r="B3975" s="122">
        <v>1</v>
      </c>
      <c r="C3975" s="122" t="s">
        <v>2222</v>
      </c>
      <c r="D3975" s="122" t="s">
        <v>2087</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2028</v>
      </c>
      <c r="B3976" s="122">
        <v>1</v>
      </c>
      <c r="C3976" s="122" t="s">
        <v>2222</v>
      </c>
      <c r="D3976" s="122" t="s">
        <v>2088</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2028</v>
      </c>
      <c r="B3977" s="122">
        <v>1</v>
      </c>
      <c r="C3977" s="122" t="s">
        <v>2222</v>
      </c>
      <c r="D3977" s="122" t="s">
        <v>2141</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2028</v>
      </c>
      <c r="B3978" s="122">
        <v>1</v>
      </c>
      <c r="C3978" s="122" t="s">
        <v>2222</v>
      </c>
      <c r="D3978" s="122" t="s">
        <v>2089</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2028</v>
      </c>
      <c r="B3979" s="122">
        <v>1</v>
      </c>
      <c r="C3979" s="122" t="s">
        <v>2222</v>
      </c>
      <c r="D3979" s="122" t="s">
        <v>2090</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2028</v>
      </c>
      <c r="B3980" s="122">
        <v>1</v>
      </c>
      <c r="C3980" s="122" t="s">
        <v>2222</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2028</v>
      </c>
      <c r="B3981" s="122">
        <v>1</v>
      </c>
      <c r="C3981" s="122" t="s">
        <v>2222</v>
      </c>
      <c r="D3981" s="122" t="s">
        <v>2091</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2028</v>
      </c>
      <c r="B3982" s="122">
        <v>1</v>
      </c>
      <c r="C3982" s="122" t="s">
        <v>2222</v>
      </c>
      <c r="D3982" s="122" t="s">
        <v>2092</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2028</v>
      </c>
      <c r="B3983" s="122">
        <v>1</v>
      </c>
      <c r="C3983" s="122" t="s">
        <v>2222</v>
      </c>
      <c r="D3983" s="122" t="s">
        <v>2093</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2028</v>
      </c>
      <c r="B3984" s="122">
        <v>1</v>
      </c>
      <c r="C3984" s="122" t="s">
        <v>2222</v>
      </c>
      <c r="D3984" s="122" t="s">
        <v>2094</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2028</v>
      </c>
      <c r="B3985" s="122">
        <v>1</v>
      </c>
      <c r="C3985" s="122" t="s">
        <v>2222</v>
      </c>
      <c r="D3985" s="122" t="s">
        <v>2151</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2028</v>
      </c>
      <c r="B3986" s="122">
        <v>1</v>
      </c>
      <c r="C3986" s="122" t="s">
        <v>2222</v>
      </c>
      <c r="D3986" s="122" t="s">
        <v>2095</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2028</v>
      </c>
      <c r="B3987" s="122">
        <v>1</v>
      </c>
      <c r="C3987" s="122" t="s">
        <v>2222</v>
      </c>
      <c r="D3987" s="122" t="s">
        <v>2142</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2028</v>
      </c>
      <c r="B3988" s="122">
        <v>1</v>
      </c>
      <c r="C3988" s="122" t="s">
        <v>2222</v>
      </c>
      <c r="D3988" s="122" t="s">
        <v>2096</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2028</v>
      </c>
      <c r="B3989" s="122">
        <v>1</v>
      </c>
      <c r="C3989" s="122" t="s">
        <v>2222</v>
      </c>
      <c r="D3989" s="122" t="s">
        <v>2097</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2028</v>
      </c>
      <c r="B3990" s="122">
        <v>1</v>
      </c>
      <c r="C3990" s="122" t="s">
        <v>2222</v>
      </c>
      <c r="D3990" s="122" t="s">
        <v>2098</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2028</v>
      </c>
      <c r="B3991" s="122">
        <v>1</v>
      </c>
      <c r="C3991" s="122" t="s">
        <v>2222</v>
      </c>
      <c r="D3991" s="122" t="s">
        <v>2099</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2028</v>
      </c>
      <c r="B3992" s="122">
        <v>1</v>
      </c>
      <c r="C3992" s="122" t="s">
        <v>2222</v>
      </c>
      <c r="D3992" s="122" t="s">
        <v>2100</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2028</v>
      </c>
      <c r="B3993" s="122">
        <v>1</v>
      </c>
      <c r="C3993" s="122" t="s">
        <v>2222</v>
      </c>
      <c r="D3993" s="122" t="s">
        <v>2101</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2028</v>
      </c>
      <c r="B3994" s="122">
        <v>1</v>
      </c>
      <c r="C3994" s="122" t="s">
        <v>2222</v>
      </c>
      <c r="D3994" s="122" t="s">
        <v>2102</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2028</v>
      </c>
      <c r="B3995" s="122">
        <v>1</v>
      </c>
      <c r="C3995" s="122" t="s">
        <v>2222</v>
      </c>
      <c r="D3995" s="122" t="s">
        <v>2103</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2028</v>
      </c>
      <c r="B3996" s="122">
        <v>1</v>
      </c>
      <c r="C3996" s="122" t="s">
        <v>2222</v>
      </c>
      <c r="D3996" s="122" t="s">
        <v>2104</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2028</v>
      </c>
      <c r="B3997" s="122">
        <v>1</v>
      </c>
      <c r="C3997" s="122" t="s">
        <v>2222</v>
      </c>
      <c r="D3997" s="122" t="s">
        <v>2105</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2028</v>
      </c>
      <c r="B3998" s="122">
        <v>1</v>
      </c>
      <c r="C3998" s="122" t="s">
        <v>2222</v>
      </c>
      <c r="D3998" s="122" t="s">
        <v>2106</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2028</v>
      </c>
      <c r="B3999" s="122">
        <v>1</v>
      </c>
      <c r="C3999" s="122" t="s">
        <v>2222</v>
      </c>
      <c r="D3999" s="122" t="s">
        <v>2107</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2028</v>
      </c>
      <c r="B4000" s="122">
        <v>1</v>
      </c>
      <c r="C4000" s="122" t="s">
        <v>2222</v>
      </c>
      <c r="D4000" s="122" t="s">
        <v>2108</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2028</v>
      </c>
      <c r="B4001" s="122">
        <v>1</v>
      </c>
      <c r="C4001" s="122" t="s">
        <v>2222</v>
      </c>
      <c r="D4001" s="122" t="s">
        <v>2109</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2028</v>
      </c>
      <c r="B4002" s="122">
        <v>1</v>
      </c>
      <c r="C4002" s="122" t="s">
        <v>2222</v>
      </c>
      <c r="D4002" s="122" t="s">
        <v>2143</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2028</v>
      </c>
      <c r="B4003" s="122">
        <v>1</v>
      </c>
      <c r="C4003" s="122" t="s">
        <v>2222</v>
      </c>
      <c r="D4003" s="122" t="s">
        <v>2110</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2028</v>
      </c>
      <c r="B4004" s="122">
        <v>1</v>
      </c>
      <c r="C4004" s="122" t="s">
        <v>2222</v>
      </c>
      <c r="D4004" s="122" t="s">
        <v>2111</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2028</v>
      </c>
      <c r="B4005" s="122">
        <v>1</v>
      </c>
      <c r="C4005" s="122" t="s">
        <v>2222</v>
      </c>
      <c r="D4005" s="122" t="s">
        <v>2112</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2028</v>
      </c>
      <c r="B4006" s="122">
        <v>1</v>
      </c>
      <c r="C4006" s="122" t="s">
        <v>2222</v>
      </c>
      <c r="D4006" s="122" t="s">
        <v>2113</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2028</v>
      </c>
      <c r="B4007" s="122">
        <v>1</v>
      </c>
      <c r="C4007" s="122" t="s">
        <v>2222</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2028</v>
      </c>
      <c r="B4008" s="122">
        <v>1</v>
      </c>
      <c r="C4008" s="122" t="s">
        <v>2222</v>
      </c>
      <c r="D4008" s="122" t="s">
        <v>2114</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2028</v>
      </c>
      <c r="B4009" s="122">
        <v>1</v>
      </c>
      <c r="C4009" s="122" t="s">
        <v>2222</v>
      </c>
      <c r="D4009" s="122" t="s">
        <v>2115</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2028</v>
      </c>
      <c r="B4010" s="122">
        <v>1</v>
      </c>
      <c r="C4010" s="122" t="s">
        <v>2222</v>
      </c>
      <c r="D4010" s="122" t="s">
        <v>2116</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2028</v>
      </c>
      <c r="B4011" s="122">
        <v>1</v>
      </c>
      <c r="C4011" s="122" t="s">
        <v>2222</v>
      </c>
      <c r="D4011" s="122" t="s">
        <v>2117</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2028</v>
      </c>
      <c r="B4012" s="122">
        <v>1</v>
      </c>
      <c r="C4012" s="122" t="s">
        <v>2222</v>
      </c>
      <c r="D4012" s="122" t="s">
        <v>2118</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2028</v>
      </c>
      <c r="B4013" s="122">
        <v>1</v>
      </c>
      <c r="C4013" s="122" t="s">
        <v>2222</v>
      </c>
      <c r="D4013" s="122" t="s">
        <v>2119</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2028</v>
      </c>
      <c r="B4014" s="122">
        <v>1</v>
      </c>
      <c r="C4014" s="122" t="s">
        <v>2222</v>
      </c>
      <c r="D4014" s="122" t="s">
        <v>2120</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2028</v>
      </c>
      <c r="B4015" s="122">
        <v>1</v>
      </c>
      <c r="C4015" s="122" t="s">
        <v>2222</v>
      </c>
      <c r="D4015" s="122" t="s">
        <v>2121</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2028</v>
      </c>
      <c r="B4016" s="122">
        <v>1</v>
      </c>
      <c r="C4016" s="122" t="s">
        <v>2222</v>
      </c>
      <c r="D4016" s="122" t="s">
        <v>2122</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2028</v>
      </c>
      <c r="B4017" s="122">
        <v>1</v>
      </c>
      <c r="C4017" s="122" t="s">
        <v>2222</v>
      </c>
      <c r="D4017" s="122" t="s">
        <v>2144</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2028</v>
      </c>
      <c r="B4018" s="122">
        <v>1</v>
      </c>
      <c r="C4018" s="122" t="s">
        <v>2222</v>
      </c>
      <c r="D4018" s="122" t="s">
        <v>2123</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2028</v>
      </c>
      <c r="B4019" s="122">
        <v>1</v>
      </c>
      <c r="C4019" s="122" t="s">
        <v>2222</v>
      </c>
      <c r="D4019" s="122" t="s">
        <v>2124</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2028</v>
      </c>
      <c r="B4020" s="122">
        <v>1</v>
      </c>
      <c r="C4020" s="122" t="s">
        <v>2222</v>
      </c>
      <c r="D4020" s="122" t="s">
        <v>2125</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2028</v>
      </c>
      <c r="B4021" s="122">
        <v>1</v>
      </c>
      <c r="C4021" s="122" t="s">
        <v>2222</v>
      </c>
      <c r="D4021" s="122" t="s">
        <v>2126</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2028</v>
      </c>
      <c r="B4022" s="122">
        <v>1</v>
      </c>
      <c r="C4022" s="122" t="s">
        <v>2222</v>
      </c>
      <c r="D4022" s="122" t="s">
        <v>2127</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2028</v>
      </c>
      <c r="B4023" s="122">
        <v>1</v>
      </c>
      <c r="C4023" s="122" t="s">
        <v>2222</v>
      </c>
      <c r="D4023" s="122" t="s">
        <v>2145</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2028</v>
      </c>
      <c r="B4024" s="122">
        <v>1</v>
      </c>
      <c r="C4024" s="122" t="s">
        <v>2222</v>
      </c>
      <c r="D4024" s="122" t="s">
        <v>2128</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2028</v>
      </c>
      <c r="B4025" s="122">
        <v>1</v>
      </c>
      <c r="C4025" s="122" t="s">
        <v>2222</v>
      </c>
      <c r="D4025" s="122" t="s">
        <v>2129</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2028</v>
      </c>
      <c r="B4026" s="122">
        <v>1</v>
      </c>
      <c r="C4026" s="122" t="s">
        <v>2222</v>
      </c>
      <c r="D4026" s="122" t="s">
        <v>2146</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2028</v>
      </c>
      <c r="B4027" s="122">
        <v>1</v>
      </c>
      <c r="C4027" s="122" t="s">
        <v>2222</v>
      </c>
      <c r="D4027" s="122" t="s">
        <v>2130</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2028</v>
      </c>
      <c r="B4028" s="122">
        <v>1</v>
      </c>
      <c r="C4028" s="122" t="s">
        <v>2222</v>
      </c>
      <c r="D4028" s="122" t="s">
        <v>2131</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2028</v>
      </c>
      <c r="B4029" s="122">
        <v>1</v>
      </c>
      <c r="C4029" s="122" t="s">
        <v>2222</v>
      </c>
      <c r="D4029" s="122" t="s">
        <v>2132</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2028</v>
      </c>
      <c r="B4030" s="122">
        <v>1</v>
      </c>
      <c r="C4030" s="122" t="s">
        <v>2222</v>
      </c>
      <c r="D4030" s="122" t="s">
        <v>2133</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2028</v>
      </c>
      <c r="B4031" s="122">
        <v>1</v>
      </c>
      <c r="C4031" s="122" t="s">
        <v>2222</v>
      </c>
      <c r="D4031" s="122" t="s">
        <v>2134</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2223</v>
      </c>
      <c r="B4032" s="122">
        <v>1</v>
      </c>
      <c r="C4032" s="122" t="s">
        <v>2224</v>
      </c>
      <c r="D4032" s="122" t="s">
        <v>2086</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2223</v>
      </c>
      <c r="B4033" s="122">
        <v>1</v>
      </c>
      <c r="C4033" s="122" t="s">
        <v>2224</v>
      </c>
      <c r="D4033" s="122" t="s">
        <v>2087</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2223</v>
      </c>
      <c r="B4034" s="122">
        <v>1</v>
      </c>
      <c r="C4034" s="122" t="s">
        <v>2224</v>
      </c>
      <c r="D4034" s="122" t="s">
        <v>2088</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2223</v>
      </c>
      <c r="B4035" s="122">
        <v>1</v>
      </c>
      <c r="C4035" s="122" t="s">
        <v>2224</v>
      </c>
      <c r="D4035" s="122" t="s">
        <v>2089</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2223</v>
      </c>
      <c r="B4036" s="122">
        <v>1</v>
      </c>
      <c r="C4036" s="122" t="s">
        <v>2224</v>
      </c>
      <c r="D4036" s="122" t="s">
        <v>2090</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2223</v>
      </c>
      <c r="B4037" s="122">
        <v>1</v>
      </c>
      <c r="C4037" s="122" t="s">
        <v>2224</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2223</v>
      </c>
      <c r="B4038" s="122">
        <v>1</v>
      </c>
      <c r="C4038" s="122" t="s">
        <v>2224</v>
      </c>
      <c r="D4038" s="122" t="s">
        <v>2091</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2223</v>
      </c>
      <c r="B4039" s="122">
        <v>1</v>
      </c>
      <c r="C4039" s="122" t="s">
        <v>2224</v>
      </c>
      <c r="D4039" s="122" t="s">
        <v>2092</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2223</v>
      </c>
      <c r="B4040" s="122">
        <v>1</v>
      </c>
      <c r="C4040" s="122" t="s">
        <v>2224</v>
      </c>
      <c r="D4040" s="122" t="s">
        <v>2093</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2223</v>
      </c>
      <c r="B4041" s="122">
        <v>1</v>
      </c>
      <c r="C4041" s="122" t="s">
        <v>2224</v>
      </c>
      <c r="D4041" s="122" t="s">
        <v>2094</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2223</v>
      </c>
      <c r="B4042" s="122">
        <v>1</v>
      </c>
      <c r="C4042" s="122" t="s">
        <v>2224</v>
      </c>
      <c r="D4042" s="122" t="s">
        <v>2095</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2223</v>
      </c>
      <c r="B4043" s="122">
        <v>1</v>
      </c>
      <c r="C4043" s="122" t="s">
        <v>2224</v>
      </c>
      <c r="D4043" s="122" t="s">
        <v>2096</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2223</v>
      </c>
      <c r="B4044" s="122">
        <v>1</v>
      </c>
      <c r="C4044" s="122" t="s">
        <v>2224</v>
      </c>
      <c r="D4044" s="122" t="s">
        <v>2097</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2223</v>
      </c>
      <c r="B4045" s="122">
        <v>1</v>
      </c>
      <c r="C4045" s="122" t="s">
        <v>2224</v>
      </c>
      <c r="D4045" s="122" t="s">
        <v>2098</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2223</v>
      </c>
      <c r="B4046" s="122">
        <v>1</v>
      </c>
      <c r="C4046" s="122" t="s">
        <v>2224</v>
      </c>
      <c r="D4046" s="122" t="s">
        <v>2099</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2223</v>
      </c>
      <c r="B4047" s="122">
        <v>1</v>
      </c>
      <c r="C4047" s="122" t="s">
        <v>2224</v>
      </c>
      <c r="D4047" s="122" t="s">
        <v>2100</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2223</v>
      </c>
      <c r="B4048" s="122">
        <v>1</v>
      </c>
      <c r="C4048" s="122" t="s">
        <v>2224</v>
      </c>
      <c r="D4048" s="122" t="s">
        <v>2101</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2223</v>
      </c>
      <c r="B4049" s="122">
        <v>1</v>
      </c>
      <c r="C4049" s="122" t="s">
        <v>2224</v>
      </c>
      <c r="D4049" s="122" t="s">
        <v>2102</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2223</v>
      </c>
      <c r="B4050" s="122">
        <v>1</v>
      </c>
      <c r="C4050" s="122" t="s">
        <v>2224</v>
      </c>
      <c r="D4050" s="122" t="s">
        <v>2103</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2223</v>
      </c>
      <c r="B4051" s="122">
        <v>1</v>
      </c>
      <c r="C4051" s="122" t="s">
        <v>2224</v>
      </c>
      <c r="D4051" s="122" t="s">
        <v>2104</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2223</v>
      </c>
      <c r="B4052" s="122">
        <v>1</v>
      </c>
      <c r="C4052" s="122" t="s">
        <v>2224</v>
      </c>
      <c r="D4052" s="122" t="s">
        <v>2105</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2223</v>
      </c>
      <c r="B4053" s="122">
        <v>1</v>
      </c>
      <c r="C4053" s="122" t="s">
        <v>2224</v>
      </c>
      <c r="D4053" s="122" t="s">
        <v>2106</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2223</v>
      </c>
      <c r="B4054" s="122">
        <v>1</v>
      </c>
      <c r="C4054" s="122" t="s">
        <v>2224</v>
      </c>
      <c r="D4054" s="122" t="s">
        <v>2107</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2223</v>
      </c>
      <c r="B4055" s="122">
        <v>1</v>
      </c>
      <c r="C4055" s="122" t="s">
        <v>2224</v>
      </c>
      <c r="D4055" s="122" t="s">
        <v>2108</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2223</v>
      </c>
      <c r="B4056" s="122">
        <v>1</v>
      </c>
      <c r="C4056" s="122" t="s">
        <v>2224</v>
      </c>
      <c r="D4056" s="122" t="s">
        <v>2109</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2223</v>
      </c>
      <c r="B4057" s="122">
        <v>1</v>
      </c>
      <c r="C4057" s="122" t="s">
        <v>2224</v>
      </c>
      <c r="D4057" s="122" t="s">
        <v>2110</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2223</v>
      </c>
      <c r="B4058" s="122">
        <v>1</v>
      </c>
      <c r="C4058" s="122" t="s">
        <v>2224</v>
      </c>
      <c r="D4058" s="122" t="s">
        <v>2111</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2223</v>
      </c>
      <c r="B4059" s="122">
        <v>1</v>
      </c>
      <c r="C4059" s="122" t="s">
        <v>2224</v>
      </c>
      <c r="D4059" s="122" t="s">
        <v>2112</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2223</v>
      </c>
      <c r="B4060" s="122">
        <v>1</v>
      </c>
      <c r="C4060" s="122" t="s">
        <v>2224</v>
      </c>
      <c r="D4060" s="122" t="s">
        <v>2113</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2223</v>
      </c>
      <c r="B4061" s="122">
        <v>1</v>
      </c>
      <c r="C4061" s="122" t="s">
        <v>2224</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2223</v>
      </c>
      <c r="B4062" s="122">
        <v>1</v>
      </c>
      <c r="C4062" s="122" t="s">
        <v>2224</v>
      </c>
      <c r="D4062" s="122" t="s">
        <v>2114</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2223</v>
      </c>
      <c r="B4063" s="122">
        <v>1</v>
      </c>
      <c r="C4063" s="122" t="s">
        <v>2224</v>
      </c>
      <c r="D4063" s="122" t="s">
        <v>2115</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2223</v>
      </c>
      <c r="B4064" s="122">
        <v>1</v>
      </c>
      <c r="C4064" s="122" t="s">
        <v>2224</v>
      </c>
      <c r="D4064" s="122" t="s">
        <v>2116</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2223</v>
      </c>
      <c r="B4065" s="122">
        <v>1</v>
      </c>
      <c r="C4065" s="122" t="s">
        <v>2224</v>
      </c>
      <c r="D4065" s="122" t="s">
        <v>2117</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2223</v>
      </c>
      <c r="B4066" s="122">
        <v>1</v>
      </c>
      <c r="C4066" s="122" t="s">
        <v>2224</v>
      </c>
      <c r="D4066" s="122" t="s">
        <v>2118</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2223</v>
      </c>
      <c r="B4067" s="122">
        <v>1</v>
      </c>
      <c r="C4067" s="122" t="s">
        <v>2224</v>
      </c>
      <c r="D4067" s="122" t="s">
        <v>2119</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2223</v>
      </c>
      <c r="B4068" s="122">
        <v>1</v>
      </c>
      <c r="C4068" s="122" t="s">
        <v>2224</v>
      </c>
      <c r="D4068" s="122" t="s">
        <v>2120</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2223</v>
      </c>
      <c r="B4069" s="122">
        <v>1</v>
      </c>
      <c r="C4069" s="122" t="s">
        <v>2224</v>
      </c>
      <c r="D4069" s="122" t="s">
        <v>2121</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2223</v>
      </c>
      <c r="B4070" s="122">
        <v>1</v>
      </c>
      <c r="C4070" s="122" t="s">
        <v>2224</v>
      </c>
      <c r="D4070" s="122" t="s">
        <v>2122</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2223</v>
      </c>
      <c r="B4071" s="122">
        <v>1</v>
      </c>
      <c r="C4071" s="122" t="s">
        <v>2224</v>
      </c>
      <c r="D4071" s="122" t="s">
        <v>2123</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2223</v>
      </c>
      <c r="B4072" s="122">
        <v>1</v>
      </c>
      <c r="C4072" s="122" t="s">
        <v>2224</v>
      </c>
      <c r="D4072" s="122" t="s">
        <v>2124</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2223</v>
      </c>
      <c r="B4073" s="122">
        <v>1</v>
      </c>
      <c r="C4073" s="122" t="s">
        <v>2224</v>
      </c>
      <c r="D4073" s="122" t="s">
        <v>2125</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2223</v>
      </c>
      <c r="B4074" s="122">
        <v>1</v>
      </c>
      <c r="C4074" s="122" t="s">
        <v>2224</v>
      </c>
      <c r="D4074" s="122" t="s">
        <v>2126</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2223</v>
      </c>
      <c r="B4075" s="122">
        <v>1</v>
      </c>
      <c r="C4075" s="122" t="s">
        <v>2224</v>
      </c>
      <c r="D4075" s="122" t="s">
        <v>2127</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2223</v>
      </c>
      <c r="B4076" s="122">
        <v>1</v>
      </c>
      <c r="C4076" s="122" t="s">
        <v>2224</v>
      </c>
      <c r="D4076" s="122" t="s">
        <v>2128</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2223</v>
      </c>
      <c r="B4077" s="122">
        <v>1</v>
      </c>
      <c r="C4077" s="122" t="s">
        <v>2224</v>
      </c>
      <c r="D4077" s="122" t="s">
        <v>2129</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2223</v>
      </c>
      <c r="B4078" s="122">
        <v>1</v>
      </c>
      <c r="C4078" s="122" t="s">
        <v>2224</v>
      </c>
      <c r="D4078" s="122" t="s">
        <v>2130</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2223</v>
      </c>
      <c r="B4079" s="122">
        <v>1</v>
      </c>
      <c r="C4079" s="122" t="s">
        <v>2224</v>
      </c>
      <c r="D4079" s="122" t="s">
        <v>2131</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2223</v>
      </c>
      <c r="B4080" s="122">
        <v>1</v>
      </c>
      <c r="C4080" s="122" t="s">
        <v>2224</v>
      </c>
      <c r="D4080" s="122" t="s">
        <v>2132</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2223</v>
      </c>
      <c r="B4081" s="122">
        <v>1</v>
      </c>
      <c r="C4081" s="122" t="s">
        <v>2224</v>
      </c>
      <c r="D4081" s="122" t="s">
        <v>2133</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2223</v>
      </c>
      <c r="B4082" s="122">
        <v>1</v>
      </c>
      <c r="C4082" s="122" t="s">
        <v>2224</v>
      </c>
      <c r="D4082" s="122" t="s">
        <v>2134</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2033</v>
      </c>
      <c r="B4083" s="122">
        <v>1</v>
      </c>
      <c r="C4083" s="122" t="s">
        <v>2225</v>
      </c>
      <c r="D4083" s="122" t="s">
        <v>2086</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2033</v>
      </c>
      <c r="B4084" s="122">
        <v>1</v>
      </c>
      <c r="C4084" s="122" t="s">
        <v>2225</v>
      </c>
      <c r="D4084" s="122" t="s">
        <v>2087</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2033</v>
      </c>
      <c r="B4085" s="122">
        <v>1</v>
      </c>
      <c r="C4085" s="122" t="s">
        <v>2225</v>
      </c>
      <c r="D4085" s="122" t="s">
        <v>2088</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2033</v>
      </c>
      <c r="B4086" s="122">
        <v>1</v>
      </c>
      <c r="C4086" s="122" t="s">
        <v>2225</v>
      </c>
      <c r="D4086" s="122" t="s">
        <v>2141</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2033</v>
      </c>
      <c r="B4087" s="122">
        <v>1</v>
      </c>
      <c r="C4087" s="122" t="s">
        <v>2225</v>
      </c>
      <c r="D4087" s="122" t="s">
        <v>2089</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2033</v>
      </c>
      <c r="B4088" s="122">
        <v>1</v>
      </c>
      <c r="C4088" s="122" t="s">
        <v>2225</v>
      </c>
      <c r="D4088" s="122" t="s">
        <v>2090</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2033</v>
      </c>
      <c r="B4089" s="122">
        <v>1</v>
      </c>
      <c r="C4089" s="122" t="s">
        <v>2225</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2033</v>
      </c>
      <c r="B4090" s="122">
        <v>1</v>
      </c>
      <c r="C4090" s="122" t="s">
        <v>2225</v>
      </c>
      <c r="D4090" s="122" t="s">
        <v>2091</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2033</v>
      </c>
      <c r="B4091" s="122">
        <v>1</v>
      </c>
      <c r="C4091" s="122" t="s">
        <v>2225</v>
      </c>
      <c r="D4091" s="122" t="s">
        <v>2092</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2033</v>
      </c>
      <c r="B4092" s="122">
        <v>1</v>
      </c>
      <c r="C4092" s="122" t="s">
        <v>2225</v>
      </c>
      <c r="D4092" s="122" t="s">
        <v>2093</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2033</v>
      </c>
      <c r="B4093" s="122">
        <v>1</v>
      </c>
      <c r="C4093" s="122" t="s">
        <v>2225</v>
      </c>
      <c r="D4093" s="122" t="s">
        <v>2094</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2033</v>
      </c>
      <c r="B4094" s="122">
        <v>1</v>
      </c>
      <c r="C4094" s="122" t="s">
        <v>2225</v>
      </c>
      <c r="D4094" s="122" t="s">
        <v>2095</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2033</v>
      </c>
      <c r="B4095" s="122">
        <v>1</v>
      </c>
      <c r="C4095" s="122" t="s">
        <v>2225</v>
      </c>
      <c r="D4095" s="122" t="s">
        <v>2142</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2033</v>
      </c>
      <c r="B4096" s="122">
        <v>1</v>
      </c>
      <c r="C4096" s="122" t="s">
        <v>2225</v>
      </c>
      <c r="D4096" s="122" t="s">
        <v>2096</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2033</v>
      </c>
      <c r="B4097" s="122">
        <v>1</v>
      </c>
      <c r="C4097" s="122" t="s">
        <v>2225</v>
      </c>
      <c r="D4097" s="122" t="s">
        <v>2097</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2033</v>
      </c>
      <c r="B4098" s="122">
        <v>1</v>
      </c>
      <c r="C4098" s="122" t="s">
        <v>2225</v>
      </c>
      <c r="D4098" s="122" t="s">
        <v>2098</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2033</v>
      </c>
      <c r="B4099" s="122">
        <v>1</v>
      </c>
      <c r="C4099" s="122" t="s">
        <v>2225</v>
      </c>
      <c r="D4099" s="122" t="s">
        <v>2099</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2033</v>
      </c>
      <c r="B4100" s="122">
        <v>1</v>
      </c>
      <c r="C4100" s="122" t="s">
        <v>2225</v>
      </c>
      <c r="D4100" s="122" t="s">
        <v>2100</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2033</v>
      </c>
      <c r="B4101" s="122">
        <v>1</v>
      </c>
      <c r="C4101" s="122" t="s">
        <v>2225</v>
      </c>
      <c r="D4101" s="122" t="s">
        <v>2101</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2033</v>
      </c>
      <c r="B4102" s="122">
        <v>1</v>
      </c>
      <c r="C4102" s="122" t="s">
        <v>2225</v>
      </c>
      <c r="D4102" s="122" t="s">
        <v>2102</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2033</v>
      </c>
      <c r="B4103" s="122">
        <v>1</v>
      </c>
      <c r="C4103" s="122" t="s">
        <v>2225</v>
      </c>
      <c r="D4103" s="122" t="s">
        <v>2103</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2033</v>
      </c>
      <c r="B4104" s="122">
        <v>1</v>
      </c>
      <c r="C4104" s="122" t="s">
        <v>2225</v>
      </c>
      <c r="D4104" s="122" t="s">
        <v>2104</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2033</v>
      </c>
      <c r="B4105" s="122">
        <v>1</v>
      </c>
      <c r="C4105" s="122" t="s">
        <v>2225</v>
      </c>
      <c r="D4105" s="122" t="s">
        <v>2105</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2033</v>
      </c>
      <c r="B4106" s="122">
        <v>1</v>
      </c>
      <c r="C4106" s="122" t="s">
        <v>2225</v>
      </c>
      <c r="D4106" s="122" t="s">
        <v>2106</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2033</v>
      </c>
      <c r="B4107" s="122">
        <v>1</v>
      </c>
      <c r="C4107" s="122" t="s">
        <v>2225</v>
      </c>
      <c r="D4107" s="122" t="s">
        <v>2107</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2033</v>
      </c>
      <c r="B4108" s="122">
        <v>1</v>
      </c>
      <c r="C4108" s="122" t="s">
        <v>2225</v>
      </c>
      <c r="D4108" s="122" t="s">
        <v>2108</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2033</v>
      </c>
      <c r="B4109" s="122">
        <v>1</v>
      </c>
      <c r="C4109" s="122" t="s">
        <v>2225</v>
      </c>
      <c r="D4109" s="122" t="s">
        <v>2109</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2033</v>
      </c>
      <c r="B4110" s="122">
        <v>1</v>
      </c>
      <c r="C4110" s="122" t="s">
        <v>2225</v>
      </c>
      <c r="D4110" s="122" t="s">
        <v>2143</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2033</v>
      </c>
      <c r="B4111" s="122">
        <v>1</v>
      </c>
      <c r="C4111" s="122" t="s">
        <v>2225</v>
      </c>
      <c r="D4111" s="122" t="s">
        <v>2110</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2033</v>
      </c>
      <c r="B4112" s="122">
        <v>1</v>
      </c>
      <c r="C4112" s="122" t="s">
        <v>2225</v>
      </c>
      <c r="D4112" s="122" t="s">
        <v>2111</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2033</v>
      </c>
      <c r="B4113" s="122">
        <v>1</v>
      </c>
      <c r="C4113" s="122" t="s">
        <v>2225</v>
      </c>
      <c r="D4113" s="122" t="s">
        <v>2112</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2033</v>
      </c>
      <c r="B4114" s="122">
        <v>1</v>
      </c>
      <c r="C4114" s="122" t="s">
        <v>2225</v>
      </c>
      <c r="D4114" s="122" t="s">
        <v>2113</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2033</v>
      </c>
      <c r="B4115" s="122">
        <v>1</v>
      </c>
      <c r="C4115" s="122" t="s">
        <v>2225</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2033</v>
      </c>
      <c r="B4116" s="122">
        <v>1</v>
      </c>
      <c r="C4116" s="122" t="s">
        <v>2225</v>
      </c>
      <c r="D4116" s="122" t="s">
        <v>2114</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2033</v>
      </c>
      <c r="B4117" s="122">
        <v>1</v>
      </c>
      <c r="C4117" s="122" t="s">
        <v>2225</v>
      </c>
      <c r="D4117" s="122" t="s">
        <v>2115</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2033</v>
      </c>
      <c r="B4118" s="122">
        <v>1</v>
      </c>
      <c r="C4118" s="122" t="s">
        <v>2225</v>
      </c>
      <c r="D4118" s="122" t="s">
        <v>2116</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2033</v>
      </c>
      <c r="B4119" s="122">
        <v>1</v>
      </c>
      <c r="C4119" s="122" t="s">
        <v>2225</v>
      </c>
      <c r="D4119" s="122" t="s">
        <v>2117</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2033</v>
      </c>
      <c r="B4120" s="122">
        <v>1</v>
      </c>
      <c r="C4120" s="122" t="s">
        <v>2225</v>
      </c>
      <c r="D4120" s="122" t="s">
        <v>2118</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2033</v>
      </c>
      <c r="B4121" s="122">
        <v>1</v>
      </c>
      <c r="C4121" s="122" t="s">
        <v>2225</v>
      </c>
      <c r="D4121" s="122" t="s">
        <v>2119</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2033</v>
      </c>
      <c r="B4122" s="122">
        <v>1</v>
      </c>
      <c r="C4122" s="122" t="s">
        <v>2225</v>
      </c>
      <c r="D4122" s="122" t="s">
        <v>2120</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2033</v>
      </c>
      <c r="B4123" s="122">
        <v>1</v>
      </c>
      <c r="C4123" s="122" t="s">
        <v>2225</v>
      </c>
      <c r="D4123" s="122" t="s">
        <v>2121</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2033</v>
      </c>
      <c r="B4124" s="122">
        <v>1</v>
      </c>
      <c r="C4124" s="122" t="s">
        <v>2225</v>
      </c>
      <c r="D4124" s="122" t="s">
        <v>2122</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2033</v>
      </c>
      <c r="B4125" s="122">
        <v>1</v>
      </c>
      <c r="C4125" s="122" t="s">
        <v>2225</v>
      </c>
      <c r="D4125" s="122" t="s">
        <v>2144</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2033</v>
      </c>
      <c r="B4126" s="122">
        <v>1</v>
      </c>
      <c r="C4126" s="122" t="s">
        <v>2225</v>
      </c>
      <c r="D4126" s="122" t="s">
        <v>2123</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2033</v>
      </c>
      <c r="B4127" s="122">
        <v>1</v>
      </c>
      <c r="C4127" s="122" t="s">
        <v>2225</v>
      </c>
      <c r="D4127" s="122" t="s">
        <v>2124</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2033</v>
      </c>
      <c r="B4128" s="122">
        <v>1</v>
      </c>
      <c r="C4128" s="122" t="s">
        <v>2225</v>
      </c>
      <c r="D4128" s="122" t="s">
        <v>2125</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2033</v>
      </c>
      <c r="B4129" s="122">
        <v>1</v>
      </c>
      <c r="C4129" s="122" t="s">
        <v>2225</v>
      </c>
      <c r="D4129" s="122" t="s">
        <v>2126</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2033</v>
      </c>
      <c r="B4130" s="122">
        <v>1</v>
      </c>
      <c r="C4130" s="122" t="s">
        <v>2225</v>
      </c>
      <c r="D4130" s="122" t="s">
        <v>2127</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2033</v>
      </c>
      <c r="B4131" s="122">
        <v>1</v>
      </c>
      <c r="C4131" s="122" t="s">
        <v>2225</v>
      </c>
      <c r="D4131" s="122" t="s">
        <v>2128</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2033</v>
      </c>
      <c r="B4132" s="122">
        <v>1</v>
      </c>
      <c r="C4132" s="122" t="s">
        <v>2225</v>
      </c>
      <c r="D4132" s="122" t="s">
        <v>2129</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2033</v>
      </c>
      <c r="B4133" s="122">
        <v>1</v>
      </c>
      <c r="C4133" s="122" t="s">
        <v>2225</v>
      </c>
      <c r="D4133" s="122" t="s">
        <v>2146</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2033</v>
      </c>
      <c r="B4134" s="122">
        <v>1</v>
      </c>
      <c r="C4134" s="122" t="s">
        <v>2225</v>
      </c>
      <c r="D4134" s="122" t="s">
        <v>2130</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2033</v>
      </c>
      <c r="B4135" s="122">
        <v>1</v>
      </c>
      <c r="C4135" s="122" t="s">
        <v>2225</v>
      </c>
      <c r="D4135" s="122" t="s">
        <v>2131</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2033</v>
      </c>
      <c r="B4136" s="122">
        <v>1</v>
      </c>
      <c r="C4136" s="122" t="s">
        <v>2225</v>
      </c>
      <c r="D4136" s="122" t="s">
        <v>2132</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2033</v>
      </c>
      <c r="B4137" s="122">
        <v>1</v>
      </c>
      <c r="C4137" s="122" t="s">
        <v>2225</v>
      </c>
      <c r="D4137" s="122" t="s">
        <v>2133</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2033</v>
      </c>
      <c r="B4138" s="122">
        <v>1</v>
      </c>
      <c r="C4138" s="122" t="s">
        <v>2225</v>
      </c>
      <c r="D4138" s="122" t="s">
        <v>2134</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2033</v>
      </c>
      <c r="B4139" s="122">
        <v>1</v>
      </c>
      <c r="C4139" s="122" t="s">
        <v>2226</v>
      </c>
      <c r="D4139" s="122" t="s">
        <v>2086</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2033</v>
      </c>
      <c r="B4140" s="122">
        <v>1</v>
      </c>
      <c r="C4140" s="122" t="s">
        <v>2226</v>
      </c>
      <c r="D4140" s="122" t="s">
        <v>2087</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2033</v>
      </c>
      <c r="B4141" s="122">
        <v>1</v>
      </c>
      <c r="C4141" s="122" t="s">
        <v>2226</v>
      </c>
      <c r="D4141" s="122" t="s">
        <v>2088</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2033</v>
      </c>
      <c r="B4142" s="122">
        <v>1</v>
      </c>
      <c r="C4142" s="122" t="s">
        <v>2226</v>
      </c>
      <c r="D4142" s="122" t="s">
        <v>2141</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2033</v>
      </c>
      <c r="B4143" s="122">
        <v>1</v>
      </c>
      <c r="C4143" s="122" t="s">
        <v>2226</v>
      </c>
      <c r="D4143" s="122" t="s">
        <v>2089</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2033</v>
      </c>
      <c r="B4144" s="122">
        <v>1</v>
      </c>
      <c r="C4144" s="122" t="s">
        <v>2226</v>
      </c>
      <c r="D4144" s="122" t="s">
        <v>2090</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2033</v>
      </c>
      <c r="B4145" s="122">
        <v>1</v>
      </c>
      <c r="C4145" s="122" t="s">
        <v>2226</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2033</v>
      </c>
      <c r="B4146" s="122">
        <v>1</v>
      </c>
      <c r="C4146" s="122" t="s">
        <v>2226</v>
      </c>
      <c r="D4146" s="122" t="s">
        <v>2091</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2033</v>
      </c>
      <c r="B4147" s="122">
        <v>1</v>
      </c>
      <c r="C4147" s="122" t="s">
        <v>2226</v>
      </c>
      <c r="D4147" s="122" t="s">
        <v>2092</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2033</v>
      </c>
      <c r="B4148" s="122">
        <v>1</v>
      </c>
      <c r="C4148" s="122" t="s">
        <v>2226</v>
      </c>
      <c r="D4148" s="122" t="s">
        <v>2093</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2033</v>
      </c>
      <c r="B4149" s="122">
        <v>1</v>
      </c>
      <c r="C4149" s="122" t="s">
        <v>2226</v>
      </c>
      <c r="D4149" s="122" t="s">
        <v>2094</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2033</v>
      </c>
      <c r="B4150" s="122">
        <v>1</v>
      </c>
      <c r="C4150" s="122" t="s">
        <v>2226</v>
      </c>
      <c r="D4150" s="122" t="s">
        <v>2095</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2033</v>
      </c>
      <c r="B4151" s="122">
        <v>1</v>
      </c>
      <c r="C4151" s="122" t="s">
        <v>2226</v>
      </c>
      <c r="D4151" s="122" t="s">
        <v>2142</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2033</v>
      </c>
      <c r="B4152" s="122">
        <v>1</v>
      </c>
      <c r="C4152" s="122" t="s">
        <v>2226</v>
      </c>
      <c r="D4152" s="122" t="s">
        <v>2096</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2033</v>
      </c>
      <c r="B4153" s="122">
        <v>1</v>
      </c>
      <c r="C4153" s="122" t="s">
        <v>2226</v>
      </c>
      <c r="D4153" s="122" t="s">
        <v>2097</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2033</v>
      </c>
      <c r="B4154" s="122">
        <v>1</v>
      </c>
      <c r="C4154" s="122" t="s">
        <v>2226</v>
      </c>
      <c r="D4154" s="122" t="s">
        <v>2098</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2033</v>
      </c>
      <c r="B4155" s="122">
        <v>1</v>
      </c>
      <c r="C4155" s="122" t="s">
        <v>2226</v>
      </c>
      <c r="D4155" s="122" t="s">
        <v>2099</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2033</v>
      </c>
      <c r="B4156" s="122">
        <v>1</v>
      </c>
      <c r="C4156" s="122" t="s">
        <v>2226</v>
      </c>
      <c r="D4156" s="122" t="s">
        <v>2100</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2033</v>
      </c>
      <c r="B4157" s="122">
        <v>1</v>
      </c>
      <c r="C4157" s="122" t="s">
        <v>2226</v>
      </c>
      <c r="D4157" s="122" t="s">
        <v>2101</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2033</v>
      </c>
      <c r="B4158" s="122">
        <v>1</v>
      </c>
      <c r="C4158" s="122" t="s">
        <v>2226</v>
      </c>
      <c r="D4158" s="122" t="s">
        <v>2102</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2033</v>
      </c>
      <c r="B4159" s="122">
        <v>1</v>
      </c>
      <c r="C4159" s="122" t="s">
        <v>2226</v>
      </c>
      <c r="D4159" s="122" t="s">
        <v>2103</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2033</v>
      </c>
      <c r="B4160" s="122">
        <v>1</v>
      </c>
      <c r="C4160" s="122" t="s">
        <v>2226</v>
      </c>
      <c r="D4160" s="122" t="s">
        <v>2104</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2033</v>
      </c>
      <c r="B4161" s="122">
        <v>1</v>
      </c>
      <c r="C4161" s="122" t="s">
        <v>2226</v>
      </c>
      <c r="D4161" s="122" t="s">
        <v>2105</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2033</v>
      </c>
      <c r="B4162" s="122">
        <v>1</v>
      </c>
      <c r="C4162" s="122" t="s">
        <v>2226</v>
      </c>
      <c r="D4162" s="122" t="s">
        <v>2106</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2033</v>
      </c>
      <c r="B4163" s="122">
        <v>1</v>
      </c>
      <c r="C4163" s="122" t="s">
        <v>2226</v>
      </c>
      <c r="D4163" s="122" t="s">
        <v>2107</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2033</v>
      </c>
      <c r="B4164" s="122">
        <v>1</v>
      </c>
      <c r="C4164" s="122" t="s">
        <v>2226</v>
      </c>
      <c r="D4164" s="122" t="s">
        <v>2108</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2033</v>
      </c>
      <c r="B4165" s="122">
        <v>1</v>
      </c>
      <c r="C4165" s="122" t="s">
        <v>2226</v>
      </c>
      <c r="D4165" s="122" t="s">
        <v>2109</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2033</v>
      </c>
      <c r="B4166" s="122">
        <v>1</v>
      </c>
      <c r="C4166" s="122" t="s">
        <v>2226</v>
      </c>
      <c r="D4166" s="122" t="s">
        <v>2143</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2033</v>
      </c>
      <c r="B4167" s="122">
        <v>1</v>
      </c>
      <c r="C4167" s="122" t="s">
        <v>2226</v>
      </c>
      <c r="D4167" s="122" t="s">
        <v>2110</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2033</v>
      </c>
      <c r="B4168" s="122">
        <v>1</v>
      </c>
      <c r="C4168" s="122" t="s">
        <v>2226</v>
      </c>
      <c r="D4168" s="122" t="s">
        <v>2111</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2033</v>
      </c>
      <c r="B4169" s="122">
        <v>1</v>
      </c>
      <c r="C4169" s="122" t="s">
        <v>2226</v>
      </c>
      <c r="D4169" s="122" t="s">
        <v>2112</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2033</v>
      </c>
      <c r="B4170" s="122">
        <v>1</v>
      </c>
      <c r="C4170" s="122" t="s">
        <v>2226</v>
      </c>
      <c r="D4170" s="122" t="s">
        <v>2113</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2033</v>
      </c>
      <c r="B4171" s="122">
        <v>1</v>
      </c>
      <c r="C4171" s="122" t="s">
        <v>2226</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2033</v>
      </c>
      <c r="B4172" s="122">
        <v>1</v>
      </c>
      <c r="C4172" s="122" t="s">
        <v>2226</v>
      </c>
      <c r="D4172" s="122" t="s">
        <v>2114</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2033</v>
      </c>
      <c r="B4173" s="122">
        <v>1</v>
      </c>
      <c r="C4173" s="122" t="s">
        <v>2226</v>
      </c>
      <c r="D4173" s="122" t="s">
        <v>2115</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2033</v>
      </c>
      <c r="B4174" s="122">
        <v>1</v>
      </c>
      <c r="C4174" s="122" t="s">
        <v>2226</v>
      </c>
      <c r="D4174" s="122" t="s">
        <v>2116</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2033</v>
      </c>
      <c r="B4175" s="122">
        <v>1</v>
      </c>
      <c r="C4175" s="122" t="s">
        <v>2226</v>
      </c>
      <c r="D4175" s="122" t="s">
        <v>2117</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2033</v>
      </c>
      <c r="B4176" s="122">
        <v>1</v>
      </c>
      <c r="C4176" s="122" t="s">
        <v>2226</v>
      </c>
      <c r="D4176" s="122" t="s">
        <v>2118</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2033</v>
      </c>
      <c r="B4177" s="122">
        <v>1</v>
      </c>
      <c r="C4177" s="122" t="s">
        <v>2226</v>
      </c>
      <c r="D4177" s="122" t="s">
        <v>2119</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2033</v>
      </c>
      <c r="B4178" s="122">
        <v>1</v>
      </c>
      <c r="C4178" s="122" t="s">
        <v>2226</v>
      </c>
      <c r="D4178" s="122" t="s">
        <v>2120</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2033</v>
      </c>
      <c r="B4179" s="122">
        <v>1</v>
      </c>
      <c r="C4179" s="122" t="s">
        <v>2226</v>
      </c>
      <c r="D4179" s="122" t="s">
        <v>2121</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2033</v>
      </c>
      <c r="B4180" s="122">
        <v>1</v>
      </c>
      <c r="C4180" s="122" t="s">
        <v>2226</v>
      </c>
      <c r="D4180" s="122" t="s">
        <v>2122</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2033</v>
      </c>
      <c r="B4181" s="122">
        <v>1</v>
      </c>
      <c r="C4181" s="122" t="s">
        <v>2226</v>
      </c>
      <c r="D4181" s="122" t="s">
        <v>2144</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2033</v>
      </c>
      <c r="B4182" s="122">
        <v>1</v>
      </c>
      <c r="C4182" s="122" t="s">
        <v>2226</v>
      </c>
      <c r="D4182" s="122" t="s">
        <v>2123</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2033</v>
      </c>
      <c r="B4183" s="122">
        <v>1</v>
      </c>
      <c r="C4183" s="122" t="s">
        <v>2226</v>
      </c>
      <c r="D4183" s="122" t="s">
        <v>2124</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2033</v>
      </c>
      <c r="B4184" s="122">
        <v>1</v>
      </c>
      <c r="C4184" s="122" t="s">
        <v>2226</v>
      </c>
      <c r="D4184" s="122" t="s">
        <v>2125</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2033</v>
      </c>
      <c r="B4185" s="122">
        <v>1</v>
      </c>
      <c r="C4185" s="122" t="s">
        <v>2226</v>
      </c>
      <c r="D4185" s="122" t="s">
        <v>2126</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2033</v>
      </c>
      <c r="B4186" s="122">
        <v>1</v>
      </c>
      <c r="C4186" s="122" t="s">
        <v>2226</v>
      </c>
      <c r="D4186" s="122" t="s">
        <v>2127</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2033</v>
      </c>
      <c r="B4187" s="122">
        <v>1</v>
      </c>
      <c r="C4187" s="122" t="s">
        <v>2226</v>
      </c>
      <c r="D4187" s="122" t="s">
        <v>2128</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2033</v>
      </c>
      <c r="B4188" s="122">
        <v>1</v>
      </c>
      <c r="C4188" s="122" t="s">
        <v>2226</v>
      </c>
      <c r="D4188" s="122" t="s">
        <v>2129</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2033</v>
      </c>
      <c r="B4189" s="122">
        <v>1</v>
      </c>
      <c r="C4189" s="122" t="s">
        <v>2226</v>
      </c>
      <c r="D4189" s="122" t="s">
        <v>2146</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2033</v>
      </c>
      <c r="B4190" s="122">
        <v>1</v>
      </c>
      <c r="C4190" s="122" t="s">
        <v>2226</v>
      </c>
      <c r="D4190" s="122" t="s">
        <v>2130</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2033</v>
      </c>
      <c r="B4191" s="122">
        <v>1</v>
      </c>
      <c r="C4191" s="122" t="s">
        <v>2226</v>
      </c>
      <c r="D4191" s="122" t="s">
        <v>2131</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2033</v>
      </c>
      <c r="B4192" s="122">
        <v>1</v>
      </c>
      <c r="C4192" s="122" t="s">
        <v>2226</v>
      </c>
      <c r="D4192" s="122" t="s">
        <v>2132</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2033</v>
      </c>
      <c r="B4193" s="122">
        <v>1</v>
      </c>
      <c r="C4193" s="122" t="s">
        <v>2226</v>
      </c>
      <c r="D4193" s="122" t="s">
        <v>2133</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2033</v>
      </c>
      <c r="B4194" s="122">
        <v>1</v>
      </c>
      <c r="C4194" s="122" t="s">
        <v>2226</v>
      </c>
      <c r="D4194" s="122" t="s">
        <v>2134</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2033</v>
      </c>
      <c r="B4195" s="122">
        <v>1</v>
      </c>
      <c r="C4195" s="122" t="s">
        <v>2227</v>
      </c>
      <c r="D4195" s="122" t="s">
        <v>2086</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2033</v>
      </c>
      <c r="B4196" s="122">
        <v>1</v>
      </c>
      <c r="C4196" s="122" t="s">
        <v>2227</v>
      </c>
      <c r="D4196" s="122" t="s">
        <v>2087</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2033</v>
      </c>
      <c r="B4197" s="122">
        <v>1</v>
      </c>
      <c r="C4197" s="122" t="s">
        <v>2227</v>
      </c>
      <c r="D4197" s="122" t="s">
        <v>2088</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2033</v>
      </c>
      <c r="B4198" s="122">
        <v>1</v>
      </c>
      <c r="C4198" s="122" t="s">
        <v>2227</v>
      </c>
      <c r="D4198" s="122" t="s">
        <v>2141</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2033</v>
      </c>
      <c r="B4199" s="122">
        <v>1</v>
      </c>
      <c r="C4199" s="122" t="s">
        <v>2227</v>
      </c>
      <c r="D4199" s="122" t="s">
        <v>2089</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2033</v>
      </c>
      <c r="B4200" s="122">
        <v>1</v>
      </c>
      <c r="C4200" s="122" t="s">
        <v>2227</v>
      </c>
      <c r="D4200" s="122" t="s">
        <v>2090</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2033</v>
      </c>
      <c r="B4201" s="122">
        <v>1</v>
      </c>
      <c r="C4201" s="122" t="s">
        <v>2227</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2033</v>
      </c>
      <c r="B4202" s="122">
        <v>1</v>
      </c>
      <c r="C4202" s="122" t="s">
        <v>2227</v>
      </c>
      <c r="D4202" s="122" t="s">
        <v>2091</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2033</v>
      </c>
      <c r="B4203" s="122">
        <v>1</v>
      </c>
      <c r="C4203" s="122" t="s">
        <v>2227</v>
      </c>
      <c r="D4203" s="122" t="s">
        <v>2092</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2033</v>
      </c>
      <c r="B4204" s="122">
        <v>1</v>
      </c>
      <c r="C4204" s="122" t="s">
        <v>2227</v>
      </c>
      <c r="D4204" s="122" t="s">
        <v>2093</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2033</v>
      </c>
      <c r="B4205" s="122">
        <v>1</v>
      </c>
      <c r="C4205" s="122" t="s">
        <v>2227</v>
      </c>
      <c r="D4205" s="122" t="s">
        <v>2094</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2033</v>
      </c>
      <c r="B4206" s="122">
        <v>1</v>
      </c>
      <c r="C4206" s="122" t="s">
        <v>2227</v>
      </c>
      <c r="D4206" s="122" t="s">
        <v>2095</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2033</v>
      </c>
      <c r="B4207" s="122">
        <v>1</v>
      </c>
      <c r="C4207" s="122" t="s">
        <v>2227</v>
      </c>
      <c r="D4207" s="122" t="s">
        <v>2142</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2033</v>
      </c>
      <c r="B4208" s="122">
        <v>1</v>
      </c>
      <c r="C4208" s="122" t="s">
        <v>2227</v>
      </c>
      <c r="D4208" s="122" t="s">
        <v>2096</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2033</v>
      </c>
      <c r="B4209" s="122">
        <v>1</v>
      </c>
      <c r="C4209" s="122" t="s">
        <v>2227</v>
      </c>
      <c r="D4209" s="122" t="s">
        <v>2097</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2033</v>
      </c>
      <c r="B4210" s="122">
        <v>1</v>
      </c>
      <c r="C4210" s="122" t="s">
        <v>2227</v>
      </c>
      <c r="D4210" s="122" t="s">
        <v>2098</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2033</v>
      </c>
      <c r="B4211" s="122">
        <v>1</v>
      </c>
      <c r="C4211" s="122" t="s">
        <v>2227</v>
      </c>
      <c r="D4211" s="122" t="s">
        <v>2099</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2033</v>
      </c>
      <c r="B4212" s="122">
        <v>1</v>
      </c>
      <c r="C4212" s="122" t="s">
        <v>2227</v>
      </c>
      <c r="D4212" s="122" t="s">
        <v>2100</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2033</v>
      </c>
      <c r="B4213" s="122">
        <v>1</v>
      </c>
      <c r="C4213" s="122" t="s">
        <v>2227</v>
      </c>
      <c r="D4213" s="122" t="s">
        <v>2101</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2033</v>
      </c>
      <c r="B4214" s="122">
        <v>1</v>
      </c>
      <c r="C4214" s="122" t="s">
        <v>2227</v>
      </c>
      <c r="D4214" s="122" t="s">
        <v>2102</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2033</v>
      </c>
      <c r="B4215" s="122">
        <v>1</v>
      </c>
      <c r="C4215" s="122" t="s">
        <v>2227</v>
      </c>
      <c r="D4215" s="122" t="s">
        <v>2103</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2033</v>
      </c>
      <c r="B4216" s="122">
        <v>1</v>
      </c>
      <c r="C4216" s="122" t="s">
        <v>2227</v>
      </c>
      <c r="D4216" s="122" t="s">
        <v>2104</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2033</v>
      </c>
      <c r="B4217" s="122">
        <v>1</v>
      </c>
      <c r="C4217" s="122" t="s">
        <v>2227</v>
      </c>
      <c r="D4217" s="122" t="s">
        <v>2105</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2033</v>
      </c>
      <c r="B4218" s="122">
        <v>1</v>
      </c>
      <c r="C4218" s="122" t="s">
        <v>2227</v>
      </c>
      <c r="D4218" s="122" t="s">
        <v>2106</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2033</v>
      </c>
      <c r="B4219" s="122">
        <v>1</v>
      </c>
      <c r="C4219" s="122" t="s">
        <v>2227</v>
      </c>
      <c r="D4219" s="122" t="s">
        <v>2107</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2033</v>
      </c>
      <c r="B4220" s="122">
        <v>1</v>
      </c>
      <c r="C4220" s="122" t="s">
        <v>2227</v>
      </c>
      <c r="D4220" s="122" t="s">
        <v>2108</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2033</v>
      </c>
      <c r="B4221" s="122">
        <v>1</v>
      </c>
      <c r="C4221" s="122" t="s">
        <v>2227</v>
      </c>
      <c r="D4221" s="122" t="s">
        <v>2109</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2033</v>
      </c>
      <c r="B4222" s="122">
        <v>1</v>
      </c>
      <c r="C4222" s="122" t="s">
        <v>2227</v>
      </c>
      <c r="D4222" s="122" t="s">
        <v>2143</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2033</v>
      </c>
      <c r="B4223" s="122">
        <v>1</v>
      </c>
      <c r="C4223" s="122" t="s">
        <v>2227</v>
      </c>
      <c r="D4223" s="122" t="s">
        <v>2110</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2033</v>
      </c>
      <c r="B4224" s="122">
        <v>1</v>
      </c>
      <c r="C4224" s="122" t="s">
        <v>2227</v>
      </c>
      <c r="D4224" s="122" t="s">
        <v>2111</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2033</v>
      </c>
      <c r="B4225" s="122">
        <v>1</v>
      </c>
      <c r="C4225" s="122" t="s">
        <v>2227</v>
      </c>
      <c r="D4225" s="122" t="s">
        <v>2112</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2033</v>
      </c>
      <c r="B4226" s="122">
        <v>1</v>
      </c>
      <c r="C4226" s="122" t="s">
        <v>2227</v>
      </c>
      <c r="D4226" s="122" t="s">
        <v>2113</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2033</v>
      </c>
      <c r="B4227" s="122">
        <v>1</v>
      </c>
      <c r="C4227" s="122" t="s">
        <v>2227</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2033</v>
      </c>
      <c r="B4228" s="122">
        <v>1</v>
      </c>
      <c r="C4228" s="122" t="s">
        <v>2227</v>
      </c>
      <c r="D4228" s="122" t="s">
        <v>2114</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2033</v>
      </c>
      <c r="B4229" s="122">
        <v>1</v>
      </c>
      <c r="C4229" s="122" t="s">
        <v>2227</v>
      </c>
      <c r="D4229" s="122" t="s">
        <v>2115</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2033</v>
      </c>
      <c r="B4230" s="122">
        <v>1</v>
      </c>
      <c r="C4230" s="122" t="s">
        <v>2227</v>
      </c>
      <c r="D4230" s="122" t="s">
        <v>2116</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2033</v>
      </c>
      <c r="B4231" s="122">
        <v>1</v>
      </c>
      <c r="C4231" s="122" t="s">
        <v>2227</v>
      </c>
      <c r="D4231" s="122" t="s">
        <v>2117</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2033</v>
      </c>
      <c r="B4232" s="122">
        <v>1</v>
      </c>
      <c r="C4232" s="122" t="s">
        <v>2227</v>
      </c>
      <c r="D4232" s="122" t="s">
        <v>2118</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2033</v>
      </c>
      <c r="B4233" s="122">
        <v>1</v>
      </c>
      <c r="C4233" s="122" t="s">
        <v>2227</v>
      </c>
      <c r="D4233" s="122" t="s">
        <v>2119</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2033</v>
      </c>
      <c r="B4234" s="122">
        <v>1</v>
      </c>
      <c r="C4234" s="122" t="s">
        <v>2227</v>
      </c>
      <c r="D4234" s="122" t="s">
        <v>2120</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2033</v>
      </c>
      <c r="B4235" s="122">
        <v>1</v>
      </c>
      <c r="C4235" s="122" t="s">
        <v>2227</v>
      </c>
      <c r="D4235" s="122" t="s">
        <v>2121</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2033</v>
      </c>
      <c r="B4236" s="122">
        <v>1</v>
      </c>
      <c r="C4236" s="122" t="s">
        <v>2227</v>
      </c>
      <c r="D4236" s="122" t="s">
        <v>2122</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2033</v>
      </c>
      <c r="B4237" s="122">
        <v>1</v>
      </c>
      <c r="C4237" s="122" t="s">
        <v>2227</v>
      </c>
      <c r="D4237" s="122" t="s">
        <v>2144</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2033</v>
      </c>
      <c r="B4238" s="122">
        <v>1</v>
      </c>
      <c r="C4238" s="122" t="s">
        <v>2227</v>
      </c>
      <c r="D4238" s="122" t="s">
        <v>2123</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2033</v>
      </c>
      <c r="B4239" s="122">
        <v>1</v>
      </c>
      <c r="C4239" s="122" t="s">
        <v>2227</v>
      </c>
      <c r="D4239" s="122" t="s">
        <v>2124</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2033</v>
      </c>
      <c r="B4240" s="122">
        <v>1</v>
      </c>
      <c r="C4240" s="122" t="s">
        <v>2227</v>
      </c>
      <c r="D4240" s="122" t="s">
        <v>2125</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2033</v>
      </c>
      <c r="B4241" s="122">
        <v>1</v>
      </c>
      <c r="C4241" s="122" t="s">
        <v>2227</v>
      </c>
      <c r="D4241" s="122" t="s">
        <v>2126</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2033</v>
      </c>
      <c r="B4242" s="122">
        <v>1</v>
      </c>
      <c r="C4242" s="122" t="s">
        <v>2227</v>
      </c>
      <c r="D4242" s="122" t="s">
        <v>2127</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2033</v>
      </c>
      <c r="B4243" s="122">
        <v>1</v>
      </c>
      <c r="C4243" s="122" t="s">
        <v>2227</v>
      </c>
      <c r="D4243" s="122" t="s">
        <v>2128</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2033</v>
      </c>
      <c r="B4244" s="122">
        <v>1</v>
      </c>
      <c r="C4244" s="122" t="s">
        <v>2227</v>
      </c>
      <c r="D4244" s="122" t="s">
        <v>2129</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2033</v>
      </c>
      <c r="B4245" s="122">
        <v>1</v>
      </c>
      <c r="C4245" s="122" t="s">
        <v>2227</v>
      </c>
      <c r="D4245" s="122" t="s">
        <v>2146</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2033</v>
      </c>
      <c r="B4246" s="122">
        <v>1</v>
      </c>
      <c r="C4246" s="122" t="s">
        <v>2227</v>
      </c>
      <c r="D4246" s="122" t="s">
        <v>2130</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2033</v>
      </c>
      <c r="B4247" s="122">
        <v>1</v>
      </c>
      <c r="C4247" s="122" t="s">
        <v>2227</v>
      </c>
      <c r="D4247" s="122" t="s">
        <v>2131</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2033</v>
      </c>
      <c r="B4248" s="122">
        <v>1</v>
      </c>
      <c r="C4248" s="122" t="s">
        <v>2227</v>
      </c>
      <c r="D4248" s="122" t="s">
        <v>2132</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2033</v>
      </c>
      <c r="B4249" s="122">
        <v>1</v>
      </c>
      <c r="C4249" s="122" t="s">
        <v>2227</v>
      </c>
      <c r="D4249" s="122" t="s">
        <v>2133</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2033</v>
      </c>
      <c r="B4250" s="122">
        <v>1</v>
      </c>
      <c r="C4250" s="122" t="s">
        <v>2227</v>
      </c>
      <c r="D4250" s="122" t="s">
        <v>2134</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2033</v>
      </c>
      <c r="B4251" s="122">
        <v>1</v>
      </c>
      <c r="C4251" s="122" t="s">
        <v>2228</v>
      </c>
      <c r="D4251" s="122" t="s">
        <v>2086</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2033</v>
      </c>
      <c r="B4252" s="122">
        <v>1</v>
      </c>
      <c r="C4252" s="122" t="s">
        <v>2228</v>
      </c>
      <c r="D4252" s="122" t="s">
        <v>2087</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2033</v>
      </c>
      <c r="B4253" s="122">
        <v>1</v>
      </c>
      <c r="C4253" s="122" t="s">
        <v>2228</v>
      </c>
      <c r="D4253" s="122" t="s">
        <v>2088</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2033</v>
      </c>
      <c r="B4254" s="122">
        <v>1</v>
      </c>
      <c r="C4254" s="122" t="s">
        <v>2228</v>
      </c>
      <c r="D4254" s="122" t="s">
        <v>2141</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2033</v>
      </c>
      <c r="B4255" s="122">
        <v>1</v>
      </c>
      <c r="C4255" s="122" t="s">
        <v>2228</v>
      </c>
      <c r="D4255" s="122" t="s">
        <v>2089</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2033</v>
      </c>
      <c r="B4256" s="122">
        <v>1</v>
      </c>
      <c r="C4256" s="122" t="s">
        <v>2228</v>
      </c>
      <c r="D4256" s="122" t="s">
        <v>2090</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2033</v>
      </c>
      <c r="B4257" s="122">
        <v>1</v>
      </c>
      <c r="C4257" s="122" t="s">
        <v>2228</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2033</v>
      </c>
      <c r="B4258" s="122">
        <v>1</v>
      </c>
      <c r="C4258" s="122" t="s">
        <v>2228</v>
      </c>
      <c r="D4258" s="122" t="s">
        <v>2091</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2033</v>
      </c>
      <c r="B4259" s="122">
        <v>1</v>
      </c>
      <c r="C4259" s="122" t="s">
        <v>2228</v>
      </c>
      <c r="D4259" s="122" t="s">
        <v>2092</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2033</v>
      </c>
      <c r="B4260" s="122">
        <v>1</v>
      </c>
      <c r="C4260" s="122" t="s">
        <v>2228</v>
      </c>
      <c r="D4260" s="122" t="s">
        <v>2093</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2033</v>
      </c>
      <c r="B4261" s="122">
        <v>1</v>
      </c>
      <c r="C4261" s="122" t="s">
        <v>2228</v>
      </c>
      <c r="D4261" s="122" t="s">
        <v>2094</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2033</v>
      </c>
      <c r="B4262" s="122">
        <v>1</v>
      </c>
      <c r="C4262" s="122" t="s">
        <v>2228</v>
      </c>
      <c r="D4262" s="122" t="s">
        <v>2095</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2033</v>
      </c>
      <c r="B4263" s="122">
        <v>1</v>
      </c>
      <c r="C4263" s="122" t="s">
        <v>2228</v>
      </c>
      <c r="D4263" s="122" t="s">
        <v>2142</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2033</v>
      </c>
      <c r="B4264" s="122">
        <v>1</v>
      </c>
      <c r="C4264" s="122" t="s">
        <v>2228</v>
      </c>
      <c r="D4264" s="122" t="s">
        <v>2096</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2033</v>
      </c>
      <c r="B4265" s="122">
        <v>1</v>
      </c>
      <c r="C4265" s="122" t="s">
        <v>2228</v>
      </c>
      <c r="D4265" s="122" t="s">
        <v>2097</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2033</v>
      </c>
      <c r="B4266" s="122">
        <v>1</v>
      </c>
      <c r="C4266" s="122" t="s">
        <v>2228</v>
      </c>
      <c r="D4266" s="122" t="s">
        <v>2098</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2033</v>
      </c>
      <c r="B4267" s="122">
        <v>1</v>
      </c>
      <c r="C4267" s="122" t="s">
        <v>2228</v>
      </c>
      <c r="D4267" s="122" t="s">
        <v>2099</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2033</v>
      </c>
      <c r="B4268" s="122">
        <v>1</v>
      </c>
      <c r="C4268" s="122" t="s">
        <v>2228</v>
      </c>
      <c r="D4268" s="122" t="s">
        <v>2100</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2033</v>
      </c>
      <c r="B4269" s="122">
        <v>1</v>
      </c>
      <c r="C4269" s="122" t="s">
        <v>2228</v>
      </c>
      <c r="D4269" s="122" t="s">
        <v>2101</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2033</v>
      </c>
      <c r="B4270" s="122">
        <v>1</v>
      </c>
      <c r="C4270" s="122" t="s">
        <v>2228</v>
      </c>
      <c r="D4270" s="122" t="s">
        <v>2102</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2033</v>
      </c>
      <c r="B4271" s="122">
        <v>1</v>
      </c>
      <c r="C4271" s="122" t="s">
        <v>2228</v>
      </c>
      <c r="D4271" s="122" t="s">
        <v>2103</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2033</v>
      </c>
      <c r="B4272" s="122">
        <v>1</v>
      </c>
      <c r="C4272" s="122" t="s">
        <v>2228</v>
      </c>
      <c r="D4272" s="122" t="s">
        <v>2104</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2033</v>
      </c>
      <c r="B4273" s="122">
        <v>1</v>
      </c>
      <c r="C4273" s="122" t="s">
        <v>2228</v>
      </c>
      <c r="D4273" s="122" t="s">
        <v>2105</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2033</v>
      </c>
      <c r="B4274" s="122">
        <v>1</v>
      </c>
      <c r="C4274" s="122" t="s">
        <v>2228</v>
      </c>
      <c r="D4274" s="122" t="s">
        <v>2106</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2033</v>
      </c>
      <c r="B4275" s="122">
        <v>1</v>
      </c>
      <c r="C4275" s="122" t="s">
        <v>2228</v>
      </c>
      <c r="D4275" s="122" t="s">
        <v>2107</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2033</v>
      </c>
      <c r="B4276" s="122">
        <v>1</v>
      </c>
      <c r="C4276" s="122" t="s">
        <v>2228</v>
      </c>
      <c r="D4276" s="122" t="s">
        <v>2108</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2033</v>
      </c>
      <c r="B4277" s="122">
        <v>1</v>
      </c>
      <c r="C4277" s="122" t="s">
        <v>2228</v>
      </c>
      <c r="D4277" s="122" t="s">
        <v>2109</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2033</v>
      </c>
      <c r="B4278" s="122">
        <v>1</v>
      </c>
      <c r="C4278" s="122" t="s">
        <v>2228</v>
      </c>
      <c r="D4278" s="122" t="s">
        <v>2143</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2033</v>
      </c>
      <c r="B4279" s="122">
        <v>1</v>
      </c>
      <c r="C4279" s="122" t="s">
        <v>2228</v>
      </c>
      <c r="D4279" s="122" t="s">
        <v>2110</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2033</v>
      </c>
      <c r="B4280" s="122">
        <v>1</v>
      </c>
      <c r="C4280" s="122" t="s">
        <v>2228</v>
      </c>
      <c r="D4280" s="122" t="s">
        <v>2111</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2033</v>
      </c>
      <c r="B4281" s="122">
        <v>1</v>
      </c>
      <c r="C4281" s="122" t="s">
        <v>2228</v>
      </c>
      <c r="D4281" s="122" t="s">
        <v>2112</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2033</v>
      </c>
      <c r="B4282" s="122">
        <v>1</v>
      </c>
      <c r="C4282" s="122" t="s">
        <v>2228</v>
      </c>
      <c r="D4282" s="122" t="s">
        <v>2113</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2033</v>
      </c>
      <c r="B4283" s="122">
        <v>1</v>
      </c>
      <c r="C4283" s="122" t="s">
        <v>2228</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2033</v>
      </c>
      <c r="B4284" s="122">
        <v>1</v>
      </c>
      <c r="C4284" s="122" t="s">
        <v>2228</v>
      </c>
      <c r="D4284" s="122" t="s">
        <v>2114</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2033</v>
      </c>
      <c r="B4285" s="122">
        <v>1</v>
      </c>
      <c r="C4285" s="122" t="s">
        <v>2228</v>
      </c>
      <c r="D4285" s="122" t="s">
        <v>2115</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2033</v>
      </c>
      <c r="B4286" s="122">
        <v>1</v>
      </c>
      <c r="C4286" s="122" t="s">
        <v>2228</v>
      </c>
      <c r="D4286" s="122" t="s">
        <v>2116</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2033</v>
      </c>
      <c r="B4287" s="122">
        <v>1</v>
      </c>
      <c r="C4287" s="122" t="s">
        <v>2228</v>
      </c>
      <c r="D4287" s="122" t="s">
        <v>2117</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2033</v>
      </c>
      <c r="B4288" s="122">
        <v>1</v>
      </c>
      <c r="C4288" s="122" t="s">
        <v>2228</v>
      </c>
      <c r="D4288" s="122" t="s">
        <v>2118</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2033</v>
      </c>
      <c r="B4289" s="122">
        <v>1</v>
      </c>
      <c r="C4289" s="122" t="s">
        <v>2228</v>
      </c>
      <c r="D4289" s="122" t="s">
        <v>2119</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2033</v>
      </c>
      <c r="B4290" s="122">
        <v>1</v>
      </c>
      <c r="C4290" s="122" t="s">
        <v>2228</v>
      </c>
      <c r="D4290" s="122" t="s">
        <v>2120</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2033</v>
      </c>
      <c r="B4291" s="122">
        <v>1</v>
      </c>
      <c r="C4291" s="122" t="s">
        <v>2228</v>
      </c>
      <c r="D4291" s="122" t="s">
        <v>2121</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2033</v>
      </c>
      <c r="B4292" s="122">
        <v>1</v>
      </c>
      <c r="C4292" s="122" t="s">
        <v>2228</v>
      </c>
      <c r="D4292" s="122" t="s">
        <v>2122</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2033</v>
      </c>
      <c r="B4293" s="122">
        <v>1</v>
      </c>
      <c r="C4293" s="122" t="s">
        <v>2228</v>
      </c>
      <c r="D4293" s="122" t="s">
        <v>2144</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2033</v>
      </c>
      <c r="B4294" s="122">
        <v>1</v>
      </c>
      <c r="C4294" s="122" t="s">
        <v>2228</v>
      </c>
      <c r="D4294" s="122" t="s">
        <v>2123</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2033</v>
      </c>
      <c r="B4295" s="122">
        <v>1</v>
      </c>
      <c r="C4295" s="122" t="s">
        <v>2228</v>
      </c>
      <c r="D4295" s="122" t="s">
        <v>2124</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2033</v>
      </c>
      <c r="B4296" s="122">
        <v>1</v>
      </c>
      <c r="C4296" s="122" t="s">
        <v>2228</v>
      </c>
      <c r="D4296" s="122" t="s">
        <v>2125</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2033</v>
      </c>
      <c r="B4297" s="122">
        <v>1</v>
      </c>
      <c r="C4297" s="122" t="s">
        <v>2228</v>
      </c>
      <c r="D4297" s="122" t="s">
        <v>2126</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2033</v>
      </c>
      <c r="B4298" s="122">
        <v>1</v>
      </c>
      <c r="C4298" s="122" t="s">
        <v>2228</v>
      </c>
      <c r="D4298" s="122" t="s">
        <v>2127</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2033</v>
      </c>
      <c r="B4299" s="122">
        <v>1</v>
      </c>
      <c r="C4299" s="122" t="s">
        <v>2228</v>
      </c>
      <c r="D4299" s="122" t="s">
        <v>2128</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2033</v>
      </c>
      <c r="B4300" s="122">
        <v>1</v>
      </c>
      <c r="C4300" s="122" t="s">
        <v>2228</v>
      </c>
      <c r="D4300" s="122" t="s">
        <v>2129</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2033</v>
      </c>
      <c r="B4301" s="122">
        <v>1</v>
      </c>
      <c r="C4301" s="122" t="s">
        <v>2228</v>
      </c>
      <c r="D4301" s="122" t="s">
        <v>2146</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2033</v>
      </c>
      <c r="B4302" s="122">
        <v>1</v>
      </c>
      <c r="C4302" s="122" t="s">
        <v>2228</v>
      </c>
      <c r="D4302" s="122" t="s">
        <v>2130</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2033</v>
      </c>
      <c r="B4303" s="122">
        <v>1</v>
      </c>
      <c r="C4303" s="122" t="s">
        <v>2228</v>
      </c>
      <c r="D4303" s="122" t="s">
        <v>2131</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2033</v>
      </c>
      <c r="B4304" s="122">
        <v>1</v>
      </c>
      <c r="C4304" s="122" t="s">
        <v>2228</v>
      </c>
      <c r="D4304" s="122" t="s">
        <v>2132</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2033</v>
      </c>
      <c r="B4305" s="122">
        <v>1</v>
      </c>
      <c r="C4305" s="122" t="s">
        <v>2228</v>
      </c>
      <c r="D4305" s="122" t="s">
        <v>2133</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2033</v>
      </c>
      <c r="B4306" s="122">
        <v>1</v>
      </c>
      <c r="C4306" s="122" t="s">
        <v>2228</v>
      </c>
      <c r="D4306" s="122" t="s">
        <v>2134</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2033</v>
      </c>
      <c r="B4307" s="122">
        <v>1</v>
      </c>
      <c r="C4307" s="122" t="s">
        <v>2229</v>
      </c>
      <c r="D4307" s="122" t="s">
        <v>2086</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2033</v>
      </c>
      <c r="B4308" s="122">
        <v>1</v>
      </c>
      <c r="C4308" s="122" t="s">
        <v>2229</v>
      </c>
      <c r="D4308" s="122" t="s">
        <v>2087</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2033</v>
      </c>
      <c r="B4309" s="122">
        <v>1</v>
      </c>
      <c r="C4309" s="122" t="s">
        <v>2229</v>
      </c>
      <c r="D4309" s="122" t="s">
        <v>2088</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2033</v>
      </c>
      <c r="B4310" s="122">
        <v>1</v>
      </c>
      <c r="C4310" s="122" t="s">
        <v>2229</v>
      </c>
      <c r="D4310" s="122" t="s">
        <v>2141</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2033</v>
      </c>
      <c r="B4311" s="122">
        <v>1</v>
      </c>
      <c r="C4311" s="122" t="s">
        <v>2229</v>
      </c>
      <c r="D4311" s="122" t="s">
        <v>2089</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2033</v>
      </c>
      <c r="B4312" s="122">
        <v>1</v>
      </c>
      <c r="C4312" s="122" t="s">
        <v>2229</v>
      </c>
      <c r="D4312" s="122" t="s">
        <v>2090</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2033</v>
      </c>
      <c r="B4313" s="122">
        <v>1</v>
      </c>
      <c r="C4313" s="122" t="s">
        <v>2229</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2033</v>
      </c>
      <c r="B4314" s="122">
        <v>1</v>
      </c>
      <c r="C4314" s="122" t="s">
        <v>2229</v>
      </c>
      <c r="D4314" s="122" t="s">
        <v>2091</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2033</v>
      </c>
      <c r="B4315" s="122">
        <v>1</v>
      </c>
      <c r="C4315" s="122" t="s">
        <v>2229</v>
      </c>
      <c r="D4315" s="122" t="s">
        <v>2092</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2033</v>
      </c>
      <c r="B4316" s="122">
        <v>1</v>
      </c>
      <c r="C4316" s="122" t="s">
        <v>2229</v>
      </c>
      <c r="D4316" s="122" t="s">
        <v>2093</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2033</v>
      </c>
      <c r="B4317" s="122">
        <v>1</v>
      </c>
      <c r="C4317" s="122" t="s">
        <v>2229</v>
      </c>
      <c r="D4317" s="122" t="s">
        <v>2094</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2033</v>
      </c>
      <c r="B4318" s="122">
        <v>1</v>
      </c>
      <c r="C4318" s="122" t="s">
        <v>2229</v>
      </c>
      <c r="D4318" s="122" t="s">
        <v>2095</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2033</v>
      </c>
      <c r="B4319" s="122">
        <v>1</v>
      </c>
      <c r="C4319" s="122" t="s">
        <v>2229</v>
      </c>
      <c r="D4319" s="122" t="s">
        <v>2142</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2033</v>
      </c>
      <c r="B4320" s="122">
        <v>1</v>
      </c>
      <c r="C4320" s="122" t="s">
        <v>2229</v>
      </c>
      <c r="D4320" s="122" t="s">
        <v>2096</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2033</v>
      </c>
      <c r="B4321" s="122">
        <v>1</v>
      </c>
      <c r="C4321" s="122" t="s">
        <v>2229</v>
      </c>
      <c r="D4321" s="122" t="s">
        <v>2097</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2033</v>
      </c>
      <c r="B4322" s="122">
        <v>1</v>
      </c>
      <c r="C4322" s="122" t="s">
        <v>2229</v>
      </c>
      <c r="D4322" s="122" t="s">
        <v>2098</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2033</v>
      </c>
      <c r="B4323" s="122">
        <v>1</v>
      </c>
      <c r="C4323" s="122" t="s">
        <v>2229</v>
      </c>
      <c r="D4323" s="122" t="s">
        <v>2099</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2033</v>
      </c>
      <c r="B4324" s="122">
        <v>1</v>
      </c>
      <c r="C4324" s="122" t="s">
        <v>2229</v>
      </c>
      <c r="D4324" s="122" t="s">
        <v>2100</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2033</v>
      </c>
      <c r="B4325" s="122">
        <v>1</v>
      </c>
      <c r="C4325" s="122" t="s">
        <v>2229</v>
      </c>
      <c r="D4325" s="122" t="s">
        <v>2101</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2033</v>
      </c>
      <c r="B4326" s="122">
        <v>1</v>
      </c>
      <c r="C4326" s="122" t="s">
        <v>2229</v>
      </c>
      <c r="D4326" s="122" t="s">
        <v>2102</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2033</v>
      </c>
      <c r="B4327" s="122">
        <v>1</v>
      </c>
      <c r="C4327" s="122" t="s">
        <v>2229</v>
      </c>
      <c r="D4327" s="122" t="s">
        <v>2103</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2033</v>
      </c>
      <c r="B4328" s="122">
        <v>1</v>
      </c>
      <c r="C4328" s="122" t="s">
        <v>2229</v>
      </c>
      <c r="D4328" s="122" t="s">
        <v>2104</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2033</v>
      </c>
      <c r="B4329" s="122">
        <v>1</v>
      </c>
      <c r="C4329" s="122" t="s">
        <v>2229</v>
      </c>
      <c r="D4329" s="122" t="s">
        <v>2105</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2033</v>
      </c>
      <c r="B4330" s="122">
        <v>1</v>
      </c>
      <c r="C4330" s="122" t="s">
        <v>2229</v>
      </c>
      <c r="D4330" s="122" t="s">
        <v>2106</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2033</v>
      </c>
      <c r="B4331" s="122">
        <v>1</v>
      </c>
      <c r="C4331" s="122" t="s">
        <v>2229</v>
      </c>
      <c r="D4331" s="122" t="s">
        <v>2107</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2033</v>
      </c>
      <c r="B4332" s="122">
        <v>1</v>
      </c>
      <c r="C4332" s="122" t="s">
        <v>2229</v>
      </c>
      <c r="D4332" s="122" t="s">
        <v>2108</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2033</v>
      </c>
      <c r="B4333" s="122">
        <v>1</v>
      </c>
      <c r="C4333" s="122" t="s">
        <v>2229</v>
      </c>
      <c r="D4333" s="122" t="s">
        <v>2109</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2033</v>
      </c>
      <c r="B4334" s="122">
        <v>1</v>
      </c>
      <c r="C4334" s="122" t="s">
        <v>2229</v>
      </c>
      <c r="D4334" s="122" t="s">
        <v>2143</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2033</v>
      </c>
      <c r="B4335" s="122">
        <v>1</v>
      </c>
      <c r="C4335" s="122" t="s">
        <v>2229</v>
      </c>
      <c r="D4335" s="122" t="s">
        <v>2110</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2033</v>
      </c>
      <c r="B4336" s="122">
        <v>1</v>
      </c>
      <c r="C4336" s="122" t="s">
        <v>2229</v>
      </c>
      <c r="D4336" s="122" t="s">
        <v>2111</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2033</v>
      </c>
      <c r="B4337" s="122">
        <v>1</v>
      </c>
      <c r="C4337" s="122" t="s">
        <v>2229</v>
      </c>
      <c r="D4337" s="122" t="s">
        <v>2112</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2033</v>
      </c>
      <c r="B4338" s="122">
        <v>1</v>
      </c>
      <c r="C4338" s="122" t="s">
        <v>2229</v>
      </c>
      <c r="D4338" s="122" t="s">
        <v>2113</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2033</v>
      </c>
      <c r="B4339" s="122">
        <v>1</v>
      </c>
      <c r="C4339" s="122" t="s">
        <v>2229</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2033</v>
      </c>
      <c r="B4340" s="122">
        <v>1</v>
      </c>
      <c r="C4340" s="122" t="s">
        <v>2229</v>
      </c>
      <c r="D4340" s="122" t="s">
        <v>2114</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2033</v>
      </c>
      <c r="B4341" s="122">
        <v>1</v>
      </c>
      <c r="C4341" s="122" t="s">
        <v>2229</v>
      </c>
      <c r="D4341" s="122" t="s">
        <v>2115</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2033</v>
      </c>
      <c r="B4342" s="122">
        <v>1</v>
      </c>
      <c r="C4342" s="122" t="s">
        <v>2229</v>
      </c>
      <c r="D4342" s="122" t="s">
        <v>2116</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2033</v>
      </c>
      <c r="B4343" s="122">
        <v>1</v>
      </c>
      <c r="C4343" s="122" t="s">
        <v>2229</v>
      </c>
      <c r="D4343" s="122" t="s">
        <v>2117</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2033</v>
      </c>
      <c r="B4344" s="122">
        <v>1</v>
      </c>
      <c r="C4344" s="122" t="s">
        <v>2229</v>
      </c>
      <c r="D4344" s="122" t="s">
        <v>2118</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2033</v>
      </c>
      <c r="B4345" s="122">
        <v>1</v>
      </c>
      <c r="C4345" s="122" t="s">
        <v>2229</v>
      </c>
      <c r="D4345" s="122" t="s">
        <v>2119</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2033</v>
      </c>
      <c r="B4346" s="122">
        <v>1</v>
      </c>
      <c r="C4346" s="122" t="s">
        <v>2229</v>
      </c>
      <c r="D4346" s="122" t="s">
        <v>2120</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2033</v>
      </c>
      <c r="B4347" s="122">
        <v>1</v>
      </c>
      <c r="C4347" s="122" t="s">
        <v>2229</v>
      </c>
      <c r="D4347" s="122" t="s">
        <v>2121</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2033</v>
      </c>
      <c r="B4348" s="122">
        <v>1</v>
      </c>
      <c r="C4348" s="122" t="s">
        <v>2229</v>
      </c>
      <c r="D4348" s="122" t="s">
        <v>2122</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2033</v>
      </c>
      <c r="B4349" s="122">
        <v>1</v>
      </c>
      <c r="C4349" s="122" t="s">
        <v>2229</v>
      </c>
      <c r="D4349" s="122" t="s">
        <v>2144</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2033</v>
      </c>
      <c r="B4350" s="122">
        <v>1</v>
      </c>
      <c r="C4350" s="122" t="s">
        <v>2229</v>
      </c>
      <c r="D4350" s="122" t="s">
        <v>2123</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2033</v>
      </c>
      <c r="B4351" s="122">
        <v>1</v>
      </c>
      <c r="C4351" s="122" t="s">
        <v>2229</v>
      </c>
      <c r="D4351" s="122" t="s">
        <v>2124</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2033</v>
      </c>
      <c r="B4352" s="122">
        <v>1</v>
      </c>
      <c r="C4352" s="122" t="s">
        <v>2229</v>
      </c>
      <c r="D4352" s="122" t="s">
        <v>2125</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2033</v>
      </c>
      <c r="B4353" s="122">
        <v>1</v>
      </c>
      <c r="C4353" s="122" t="s">
        <v>2229</v>
      </c>
      <c r="D4353" s="122" t="s">
        <v>2126</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2033</v>
      </c>
      <c r="B4354" s="122">
        <v>1</v>
      </c>
      <c r="C4354" s="122" t="s">
        <v>2229</v>
      </c>
      <c r="D4354" s="122" t="s">
        <v>2127</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2033</v>
      </c>
      <c r="B4355" s="122">
        <v>1</v>
      </c>
      <c r="C4355" s="122" t="s">
        <v>2229</v>
      </c>
      <c r="D4355" s="122" t="s">
        <v>2128</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2033</v>
      </c>
      <c r="B4356" s="122">
        <v>1</v>
      </c>
      <c r="C4356" s="122" t="s">
        <v>2229</v>
      </c>
      <c r="D4356" s="122" t="s">
        <v>2129</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2033</v>
      </c>
      <c r="B4357" s="122">
        <v>1</v>
      </c>
      <c r="C4357" s="122" t="s">
        <v>2229</v>
      </c>
      <c r="D4357" s="122" t="s">
        <v>2146</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2033</v>
      </c>
      <c r="B4358" s="122">
        <v>1</v>
      </c>
      <c r="C4358" s="122" t="s">
        <v>2229</v>
      </c>
      <c r="D4358" s="122" t="s">
        <v>2130</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2033</v>
      </c>
      <c r="B4359" s="122">
        <v>1</v>
      </c>
      <c r="C4359" s="122" t="s">
        <v>2229</v>
      </c>
      <c r="D4359" s="122" t="s">
        <v>2131</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2033</v>
      </c>
      <c r="B4360" s="122">
        <v>1</v>
      </c>
      <c r="C4360" s="122" t="s">
        <v>2229</v>
      </c>
      <c r="D4360" s="122" t="s">
        <v>2132</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2033</v>
      </c>
      <c r="B4361" s="122">
        <v>1</v>
      </c>
      <c r="C4361" s="122" t="s">
        <v>2229</v>
      </c>
      <c r="D4361" s="122" t="s">
        <v>2133</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2033</v>
      </c>
      <c r="B4362" s="122">
        <v>1</v>
      </c>
      <c r="C4362" s="122" t="s">
        <v>2229</v>
      </c>
      <c r="D4362" s="122" t="s">
        <v>2134</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2033</v>
      </c>
      <c r="B4363" s="122">
        <v>1</v>
      </c>
      <c r="C4363" s="122" t="s">
        <v>2230</v>
      </c>
      <c r="D4363" s="122" t="s">
        <v>2086</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2033</v>
      </c>
      <c r="B4364" s="122">
        <v>1</v>
      </c>
      <c r="C4364" s="122" t="s">
        <v>2230</v>
      </c>
      <c r="D4364" s="122" t="s">
        <v>2087</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2033</v>
      </c>
      <c r="B4365" s="122">
        <v>1</v>
      </c>
      <c r="C4365" s="122" t="s">
        <v>2230</v>
      </c>
      <c r="D4365" s="122" t="s">
        <v>2088</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2033</v>
      </c>
      <c r="B4366" s="122">
        <v>1</v>
      </c>
      <c r="C4366" s="122" t="s">
        <v>2230</v>
      </c>
      <c r="D4366" s="122" t="s">
        <v>2141</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2033</v>
      </c>
      <c r="B4367" s="122">
        <v>1</v>
      </c>
      <c r="C4367" s="122" t="s">
        <v>2230</v>
      </c>
      <c r="D4367" s="122" t="s">
        <v>2089</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2033</v>
      </c>
      <c r="B4368" s="122">
        <v>1</v>
      </c>
      <c r="C4368" s="122" t="s">
        <v>2230</v>
      </c>
      <c r="D4368" s="122" t="s">
        <v>2090</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2033</v>
      </c>
      <c r="B4369" s="122">
        <v>1</v>
      </c>
      <c r="C4369" s="122" t="s">
        <v>2230</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2033</v>
      </c>
      <c r="B4370" s="122">
        <v>1</v>
      </c>
      <c r="C4370" s="122" t="s">
        <v>2230</v>
      </c>
      <c r="D4370" s="122" t="s">
        <v>2091</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2033</v>
      </c>
      <c r="B4371" s="122">
        <v>1</v>
      </c>
      <c r="C4371" s="122" t="s">
        <v>2230</v>
      </c>
      <c r="D4371" s="122" t="s">
        <v>2092</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2033</v>
      </c>
      <c r="B4372" s="122">
        <v>1</v>
      </c>
      <c r="C4372" s="122" t="s">
        <v>2230</v>
      </c>
      <c r="D4372" s="122" t="s">
        <v>2093</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2033</v>
      </c>
      <c r="B4373" s="122">
        <v>1</v>
      </c>
      <c r="C4373" s="122" t="s">
        <v>2230</v>
      </c>
      <c r="D4373" s="122" t="s">
        <v>2094</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2033</v>
      </c>
      <c r="B4374" s="122">
        <v>1</v>
      </c>
      <c r="C4374" s="122" t="s">
        <v>2230</v>
      </c>
      <c r="D4374" s="122" t="s">
        <v>2095</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2033</v>
      </c>
      <c r="B4375" s="122">
        <v>1</v>
      </c>
      <c r="C4375" s="122" t="s">
        <v>2230</v>
      </c>
      <c r="D4375" s="122" t="s">
        <v>2142</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2033</v>
      </c>
      <c r="B4376" s="122">
        <v>1</v>
      </c>
      <c r="C4376" s="122" t="s">
        <v>2230</v>
      </c>
      <c r="D4376" s="122" t="s">
        <v>2096</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2033</v>
      </c>
      <c r="B4377" s="122">
        <v>1</v>
      </c>
      <c r="C4377" s="122" t="s">
        <v>2230</v>
      </c>
      <c r="D4377" s="122" t="s">
        <v>2097</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2033</v>
      </c>
      <c r="B4378" s="122">
        <v>1</v>
      </c>
      <c r="C4378" s="122" t="s">
        <v>2230</v>
      </c>
      <c r="D4378" s="122" t="s">
        <v>2098</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2033</v>
      </c>
      <c r="B4379" s="122">
        <v>1</v>
      </c>
      <c r="C4379" s="122" t="s">
        <v>2230</v>
      </c>
      <c r="D4379" s="122" t="s">
        <v>2099</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2033</v>
      </c>
      <c r="B4380" s="122">
        <v>1</v>
      </c>
      <c r="C4380" s="122" t="s">
        <v>2230</v>
      </c>
      <c r="D4380" s="122" t="s">
        <v>2100</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2033</v>
      </c>
      <c r="B4381" s="122">
        <v>1</v>
      </c>
      <c r="C4381" s="122" t="s">
        <v>2230</v>
      </c>
      <c r="D4381" s="122" t="s">
        <v>2101</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2033</v>
      </c>
      <c r="B4382" s="122">
        <v>1</v>
      </c>
      <c r="C4382" s="122" t="s">
        <v>2230</v>
      </c>
      <c r="D4382" s="122" t="s">
        <v>2102</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2033</v>
      </c>
      <c r="B4383" s="122">
        <v>1</v>
      </c>
      <c r="C4383" s="122" t="s">
        <v>2230</v>
      </c>
      <c r="D4383" s="122" t="s">
        <v>2103</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2033</v>
      </c>
      <c r="B4384" s="122">
        <v>1</v>
      </c>
      <c r="C4384" s="122" t="s">
        <v>2230</v>
      </c>
      <c r="D4384" s="122" t="s">
        <v>2104</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2033</v>
      </c>
      <c r="B4385" s="122">
        <v>1</v>
      </c>
      <c r="C4385" s="122" t="s">
        <v>2230</v>
      </c>
      <c r="D4385" s="122" t="s">
        <v>2105</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2033</v>
      </c>
      <c r="B4386" s="122">
        <v>1</v>
      </c>
      <c r="C4386" s="122" t="s">
        <v>2230</v>
      </c>
      <c r="D4386" s="122" t="s">
        <v>2106</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2033</v>
      </c>
      <c r="B4387" s="122">
        <v>1</v>
      </c>
      <c r="C4387" s="122" t="s">
        <v>2230</v>
      </c>
      <c r="D4387" s="122" t="s">
        <v>2107</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2033</v>
      </c>
      <c r="B4388" s="122">
        <v>1</v>
      </c>
      <c r="C4388" s="122" t="s">
        <v>2230</v>
      </c>
      <c r="D4388" s="122" t="s">
        <v>2108</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2033</v>
      </c>
      <c r="B4389" s="122">
        <v>1</v>
      </c>
      <c r="C4389" s="122" t="s">
        <v>2230</v>
      </c>
      <c r="D4389" s="122" t="s">
        <v>2109</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2033</v>
      </c>
      <c r="B4390" s="122">
        <v>1</v>
      </c>
      <c r="C4390" s="122" t="s">
        <v>2230</v>
      </c>
      <c r="D4390" s="122" t="s">
        <v>2143</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2033</v>
      </c>
      <c r="B4391" s="122">
        <v>1</v>
      </c>
      <c r="C4391" s="122" t="s">
        <v>2230</v>
      </c>
      <c r="D4391" s="122" t="s">
        <v>2110</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2033</v>
      </c>
      <c r="B4392" s="122">
        <v>1</v>
      </c>
      <c r="C4392" s="122" t="s">
        <v>2230</v>
      </c>
      <c r="D4392" s="122" t="s">
        <v>2111</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2033</v>
      </c>
      <c r="B4393" s="122">
        <v>1</v>
      </c>
      <c r="C4393" s="122" t="s">
        <v>2230</v>
      </c>
      <c r="D4393" s="122" t="s">
        <v>2112</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2033</v>
      </c>
      <c r="B4394" s="122">
        <v>1</v>
      </c>
      <c r="C4394" s="122" t="s">
        <v>2230</v>
      </c>
      <c r="D4394" s="122" t="s">
        <v>2113</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2033</v>
      </c>
      <c r="B4395" s="122">
        <v>1</v>
      </c>
      <c r="C4395" s="122" t="s">
        <v>2230</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2033</v>
      </c>
      <c r="B4396" s="122">
        <v>1</v>
      </c>
      <c r="C4396" s="122" t="s">
        <v>2230</v>
      </c>
      <c r="D4396" s="122" t="s">
        <v>2114</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2033</v>
      </c>
      <c r="B4397" s="122">
        <v>1</v>
      </c>
      <c r="C4397" s="122" t="s">
        <v>2230</v>
      </c>
      <c r="D4397" s="122" t="s">
        <v>2115</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2033</v>
      </c>
      <c r="B4398" s="122">
        <v>1</v>
      </c>
      <c r="C4398" s="122" t="s">
        <v>2230</v>
      </c>
      <c r="D4398" s="122" t="s">
        <v>2116</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2033</v>
      </c>
      <c r="B4399" s="122">
        <v>1</v>
      </c>
      <c r="C4399" s="122" t="s">
        <v>2230</v>
      </c>
      <c r="D4399" s="122" t="s">
        <v>2117</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2033</v>
      </c>
      <c r="B4400" s="122">
        <v>1</v>
      </c>
      <c r="C4400" s="122" t="s">
        <v>2230</v>
      </c>
      <c r="D4400" s="122" t="s">
        <v>2118</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2033</v>
      </c>
      <c r="B4401" s="122">
        <v>1</v>
      </c>
      <c r="C4401" s="122" t="s">
        <v>2230</v>
      </c>
      <c r="D4401" s="122" t="s">
        <v>2119</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2033</v>
      </c>
      <c r="B4402" s="122">
        <v>1</v>
      </c>
      <c r="C4402" s="122" t="s">
        <v>2230</v>
      </c>
      <c r="D4402" s="122" t="s">
        <v>2120</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2033</v>
      </c>
      <c r="B4403" s="122">
        <v>1</v>
      </c>
      <c r="C4403" s="122" t="s">
        <v>2230</v>
      </c>
      <c r="D4403" s="122" t="s">
        <v>2121</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2033</v>
      </c>
      <c r="B4404" s="122">
        <v>1</v>
      </c>
      <c r="C4404" s="122" t="s">
        <v>2230</v>
      </c>
      <c r="D4404" s="122" t="s">
        <v>2122</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2033</v>
      </c>
      <c r="B4405" s="122">
        <v>1</v>
      </c>
      <c r="C4405" s="122" t="s">
        <v>2230</v>
      </c>
      <c r="D4405" s="122" t="s">
        <v>2144</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2033</v>
      </c>
      <c r="B4406" s="122">
        <v>1</v>
      </c>
      <c r="C4406" s="122" t="s">
        <v>2230</v>
      </c>
      <c r="D4406" s="122" t="s">
        <v>2123</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2033</v>
      </c>
      <c r="B4407" s="122">
        <v>1</v>
      </c>
      <c r="C4407" s="122" t="s">
        <v>2230</v>
      </c>
      <c r="D4407" s="122" t="s">
        <v>2124</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2033</v>
      </c>
      <c r="B4408" s="122">
        <v>1</v>
      </c>
      <c r="C4408" s="122" t="s">
        <v>2230</v>
      </c>
      <c r="D4408" s="122" t="s">
        <v>2125</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2033</v>
      </c>
      <c r="B4409" s="122">
        <v>1</v>
      </c>
      <c r="C4409" s="122" t="s">
        <v>2230</v>
      </c>
      <c r="D4409" s="122" t="s">
        <v>2126</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2033</v>
      </c>
      <c r="B4410" s="122">
        <v>1</v>
      </c>
      <c r="C4410" s="122" t="s">
        <v>2230</v>
      </c>
      <c r="D4410" s="122" t="s">
        <v>2127</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2033</v>
      </c>
      <c r="B4411" s="122">
        <v>1</v>
      </c>
      <c r="C4411" s="122" t="s">
        <v>2230</v>
      </c>
      <c r="D4411" s="122" t="s">
        <v>2128</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2033</v>
      </c>
      <c r="B4412" s="122">
        <v>1</v>
      </c>
      <c r="C4412" s="122" t="s">
        <v>2230</v>
      </c>
      <c r="D4412" s="122" t="s">
        <v>2129</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2033</v>
      </c>
      <c r="B4413" s="122">
        <v>1</v>
      </c>
      <c r="C4413" s="122" t="s">
        <v>2230</v>
      </c>
      <c r="D4413" s="122" t="s">
        <v>2146</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2033</v>
      </c>
      <c r="B4414" s="122">
        <v>1</v>
      </c>
      <c r="C4414" s="122" t="s">
        <v>2230</v>
      </c>
      <c r="D4414" s="122" t="s">
        <v>2130</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2033</v>
      </c>
      <c r="B4415" s="122">
        <v>1</v>
      </c>
      <c r="C4415" s="122" t="s">
        <v>2230</v>
      </c>
      <c r="D4415" s="122" t="s">
        <v>2131</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2033</v>
      </c>
      <c r="B4416" s="122">
        <v>1</v>
      </c>
      <c r="C4416" s="122" t="s">
        <v>2230</v>
      </c>
      <c r="D4416" s="122" t="s">
        <v>2132</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2033</v>
      </c>
      <c r="B4417" s="122">
        <v>1</v>
      </c>
      <c r="C4417" s="122" t="s">
        <v>2230</v>
      </c>
      <c r="D4417" s="122" t="s">
        <v>2133</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2033</v>
      </c>
      <c r="B4418" s="122">
        <v>1</v>
      </c>
      <c r="C4418" s="122" t="s">
        <v>2230</v>
      </c>
      <c r="D4418" s="122" t="s">
        <v>2134</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2033</v>
      </c>
      <c r="B4419" s="122">
        <v>1</v>
      </c>
      <c r="C4419" s="122" t="s">
        <v>2231</v>
      </c>
      <c r="D4419" s="122" t="s">
        <v>2086</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2033</v>
      </c>
      <c r="B4420" s="122">
        <v>1</v>
      </c>
      <c r="C4420" s="122" t="s">
        <v>2231</v>
      </c>
      <c r="D4420" s="122" t="s">
        <v>2087</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2033</v>
      </c>
      <c r="B4421" s="122">
        <v>1</v>
      </c>
      <c r="C4421" s="122" t="s">
        <v>2231</v>
      </c>
      <c r="D4421" s="122" t="s">
        <v>2088</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2033</v>
      </c>
      <c r="B4422" s="122">
        <v>1</v>
      </c>
      <c r="C4422" s="122" t="s">
        <v>2231</v>
      </c>
      <c r="D4422" s="122" t="s">
        <v>2141</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2033</v>
      </c>
      <c r="B4423" s="122">
        <v>1</v>
      </c>
      <c r="C4423" s="122" t="s">
        <v>2231</v>
      </c>
      <c r="D4423" s="122" t="s">
        <v>2089</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2033</v>
      </c>
      <c r="B4424" s="122">
        <v>1</v>
      </c>
      <c r="C4424" s="122" t="s">
        <v>2231</v>
      </c>
      <c r="D4424" s="122" t="s">
        <v>2090</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2033</v>
      </c>
      <c r="B4425" s="122">
        <v>1</v>
      </c>
      <c r="C4425" s="122" t="s">
        <v>2231</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2033</v>
      </c>
      <c r="B4426" s="122">
        <v>1</v>
      </c>
      <c r="C4426" s="122" t="s">
        <v>2231</v>
      </c>
      <c r="D4426" s="122" t="s">
        <v>2091</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2033</v>
      </c>
      <c r="B4427" s="122">
        <v>1</v>
      </c>
      <c r="C4427" s="122" t="s">
        <v>2231</v>
      </c>
      <c r="D4427" s="122" t="s">
        <v>2092</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2033</v>
      </c>
      <c r="B4428" s="122">
        <v>1</v>
      </c>
      <c r="C4428" s="122" t="s">
        <v>2231</v>
      </c>
      <c r="D4428" s="122" t="s">
        <v>2093</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2033</v>
      </c>
      <c r="B4429" s="122">
        <v>1</v>
      </c>
      <c r="C4429" s="122" t="s">
        <v>2231</v>
      </c>
      <c r="D4429" s="122" t="s">
        <v>2094</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2033</v>
      </c>
      <c r="B4430" s="122">
        <v>1</v>
      </c>
      <c r="C4430" s="122" t="s">
        <v>2231</v>
      </c>
      <c r="D4430" s="122" t="s">
        <v>2095</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2033</v>
      </c>
      <c r="B4431" s="122">
        <v>1</v>
      </c>
      <c r="C4431" s="122" t="s">
        <v>2231</v>
      </c>
      <c r="D4431" s="122" t="s">
        <v>2142</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2033</v>
      </c>
      <c r="B4432" s="122">
        <v>1</v>
      </c>
      <c r="C4432" s="122" t="s">
        <v>2231</v>
      </c>
      <c r="D4432" s="122" t="s">
        <v>2096</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2033</v>
      </c>
      <c r="B4433" s="122">
        <v>1</v>
      </c>
      <c r="C4433" s="122" t="s">
        <v>2231</v>
      </c>
      <c r="D4433" s="122" t="s">
        <v>2097</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2033</v>
      </c>
      <c r="B4434" s="122">
        <v>1</v>
      </c>
      <c r="C4434" s="122" t="s">
        <v>2231</v>
      </c>
      <c r="D4434" s="122" t="s">
        <v>2098</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2033</v>
      </c>
      <c r="B4435" s="122">
        <v>1</v>
      </c>
      <c r="C4435" s="122" t="s">
        <v>2231</v>
      </c>
      <c r="D4435" s="122" t="s">
        <v>2099</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2033</v>
      </c>
      <c r="B4436" s="122">
        <v>1</v>
      </c>
      <c r="C4436" s="122" t="s">
        <v>2231</v>
      </c>
      <c r="D4436" s="122" t="s">
        <v>2100</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2033</v>
      </c>
      <c r="B4437" s="122">
        <v>1</v>
      </c>
      <c r="C4437" s="122" t="s">
        <v>2231</v>
      </c>
      <c r="D4437" s="122" t="s">
        <v>2101</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2033</v>
      </c>
      <c r="B4438" s="122">
        <v>1</v>
      </c>
      <c r="C4438" s="122" t="s">
        <v>2231</v>
      </c>
      <c r="D4438" s="122" t="s">
        <v>2102</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2033</v>
      </c>
      <c r="B4439" s="122">
        <v>1</v>
      </c>
      <c r="C4439" s="122" t="s">
        <v>2231</v>
      </c>
      <c r="D4439" s="122" t="s">
        <v>2103</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2033</v>
      </c>
      <c r="B4440" s="122">
        <v>1</v>
      </c>
      <c r="C4440" s="122" t="s">
        <v>2231</v>
      </c>
      <c r="D4440" s="122" t="s">
        <v>2104</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2033</v>
      </c>
      <c r="B4441" s="122">
        <v>1</v>
      </c>
      <c r="C4441" s="122" t="s">
        <v>2231</v>
      </c>
      <c r="D4441" s="122" t="s">
        <v>2105</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2033</v>
      </c>
      <c r="B4442" s="122">
        <v>1</v>
      </c>
      <c r="C4442" s="122" t="s">
        <v>2231</v>
      </c>
      <c r="D4442" s="122" t="s">
        <v>2106</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2033</v>
      </c>
      <c r="B4443" s="122">
        <v>1</v>
      </c>
      <c r="C4443" s="122" t="s">
        <v>2231</v>
      </c>
      <c r="D4443" s="122" t="s">
        <v>2107</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2033</v>
      </c>
      <c r="B4444" s="122">
        <v>1</v>
      </c>
      <c r="C4444" s="122" t="s">
        <v>2231</v>
      </c>
      <c r="D4444" s="122" t="s">
        <v>2108</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2033</v>
      </c>
      <c r="B4445" s="122">
        <v>1</v>
      </c>
      <c r="C4445" s="122" t="s">
        <v>2231</v>
      </c>
      <c r="D4445" s="122" t="s">
        <v>2109</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2033</v>
      </c>
      <c r="B4446" s="122">
        <v>1</v>
      </c>
      <c r="C4446" s="122" t="s">
        <v>2231</v>
      </c>
      <c r="D4446" s="122" t="s">
        <v>2143</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2033</v>
      </c>
      <c r="B4447" s="122">
        <v>1</v>
      </c>
      <c r="C4447" s="122" t="s">
        <v>2231</v>
      </c>
      <c r="D4447" s="122" t="s">
        <v>2110</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2033</v>
      </c>
      <c r="B4448" s="122">
        <v>1</v>
      </c>
      <c r="C4448" s="122" t="s">
        <v>2231</v>
      </c>
      <c r="D4448" s="122" t="s">
        <v>2111</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2033</v>
      </c>
      <c r="B4449" s="122">
        <v>1</v>
      </c>
      <c r="C4449" s="122" t="s">
        <v>2231</v>
      </c>
      <c r="D4449" s="122" t="s">
        <v>2112</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2033</v>
      </c>
      <c r="B4450" s="122">
        <v>1</v>
      </c>
      <c r="C4450" s="122" t="s">
        <v>2231</v>
      </c>
      <c r="D4450" s="122" t="s">
        <v>2113</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2033</v>
      </c>
      <c r="B4451" s="122">
        <v>1</v>
      </c>
      <c r="C4451" s="122" t="s">
        <v>2231</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2033</v>
      </c>
      <c r="B4452" s="122">
        <v>1</v>
      </c>
      <c r="C4452" s="122" t="s">
        <v>2231</v>
      </c>
      <c r="D4452" s="122" t="s">
        <v>2114</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2033</v>
      </c>
      <c r="B4453" s="122">
        <v>1</v>
      </c>
      <c r="C4453" s="122" t="s">
        <v>2231</v>
      </c>
      <c r="D4453" s="122" t="s">
        <v>2115</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2033</v>
      </c>
      <c r="B4454" s="122">
        <v>1</v>
      </c>
      <c r="C4454" s="122" t="s">
        <v>2231</v>
      </c>
      <c r="D4454" s="122" t="s">
        <v>2116</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2033</v>
      </c>
      <c r="B4455" s="122">
        <v>1</v>
      </c>
      <c r="C4455" s="122" t="s">
        <v>2231</v>
      </c>
      <c r="D4455" s="122" t="s">
        <v>2117</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2033</v>
      </c>
      <c r="B4456" s="122">
        <v>1</v>
      </c>
      <c r="C4456" s="122" t="s">
        <v>2231</v>
      </c>
      <c r="D4456" s="122" t="s">
        <v>2118</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2033</v>
      </c>
      <c r="B4457" s="122">
        <v>1</v>
      </c>
      <c r="C4457" s="122" t="s">
        <v>2231</v>
      </c>
      <c r="D4457" s="122" t="s">
        <v>2119</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2033</v>
      </c>
      <c r="B4458" s="122">
        <v>1</v>
      </c>
      <c r="C4458" s="122" t="s">
        <v>2231</v>
      </c>
      <c r="D4458" s="122" t="s">
        <v>2120</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2033</v>
      </c>
      <c r="B4459" s="122">
        <v>1</v>
      </c>
      <c r="C4459" s="122" t="s">
        <v>2231</v>
      </c>
      <c r="D4459" s="122" t="s">
        <v>2121</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2033</v>
      </c>
      <c r="B4460" s="122">
        <v>1</v>
      </c>
      <c r="C4460" s="122" t="s">
        <v>2231</v>
      </c>
      <c r="D4460" s="122" t="s">
        <v>2122</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2033</v>
      </c>
      <c r="B4461" s="122">
        <v>1</v>
      </c>
      <c r="C4461" s="122" t="s">
        <v>2231</v>
      </c>
      <c r="D4461" s="122" t="s">
        <v>2144</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2033</v>
      </c>
      <c r="B4462" s="122">
        <v>1</v>
      </c>
      <c r="C4462" s="122" t="s">
        <v>2231</v>
      </c>
      <c r="D4462" s="122" t="s">
        <v>2123</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2033</v>
      </c>
      <c r="B4463" s="122">
        <v>1</v>
      </c>
      <c r="C4463" s="122" t="s">
        <v>2231</v>
      </c>
      <c r="D4463" s="122" t="s">
        <v>2124</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2033</v>
      </c>
      <c r="B4464" s="122">
        <v>1</v>
      </c>
      <c r="C4464" s="122" t="s">
        <v>2231</v>
      </c>
      <c r="D4464" s="122" t="s">
        <v>2125</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2033</v>
      </c>
      <c r="B4465" s="122">
        <v>1</v>
      </c>
      <c r="C4465" s="122" t="s">
        <v>2231</v>
      </c>
      <c r="D4465" s="122" t="s">
        <v>2126</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2033</v>
      </c>
      <c r="B4466" s="122">
        <v>1</v>
      </c>
      <c r="C4466" s="122" t="s">
        <v>2231</v>
      </c>
      <c r="D4466" s="122" t="s">
        <v>2127</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2033</v>
      </c>
      <c r="B4467" s="122">
        <v>1</v>
      </c>
      <c r="C4467" s="122" t="s">
        <v>2231</v>
      </c>
      <c r="D4467" s="122" t="s">
        <v>2128</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2033</v>
      </c>
      <c r="B4468" s="122">
        <v>1</v>
      </c>
      <c r="C4468" s="122" t="s">
        <v>2231</v>
      </c>
      <c r="D4468" s="122" t="s">
        <v>2129</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2033</v>
      </c>
      <c r="B4469" s="122">
        <v>1</v>
      </c>
      <c r="C4469" s="122" t="s">
        <v>2231</v>
      </c>
      <c r="D4469" s="122" t="s">
        <v>2146</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2033</v>
      </c>
      <c r="B4470" s="122">
        <v>1</v>
      </c>
      <c r="C4470" s="122" t="s">
        <v>2231</v>
      </c>
      <c r="D4470" s="122" t="s">
        <v>2130</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2033</v>
      </c>
      <c r="B4471" s="122">
        <v>1</v>
      </c>
      <c r="C4471" s="122" t="s">
        <v>2231</v>
      </c>
      <c r="D4471" s="122" t="s">
        <v>2131</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2033</v>
      </c>
      <c r="B4472" s="122">
        <v>1</v>
      </c>
      <c r="C4472" s="122" t="s">
        <v>2231</v>
      </c>
      <c r="D4472" s="122" t="s">
        <v>2132</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2033</v>
      </c>
      <c r="B4473" s="122">
        <v>1</v>
      </c>
      <c r="C4473" s="122" t="s">
        <v>2231</v>
      </c>
      <c r="D4473" s="122" t="s">
        <v>2133</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2033</v>
      </c>
      <c r="B4474" s="122">
        <v>1</v>
      </c>
      <c r="C4474" s="122" t="s">
        <v>2231</v>
      </c>
      <c r="D4474" s="122" t="s">
        <v>2134</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2033</v>
      </c>
      <c r="B4475" s="122">
        <v>1</v>
      </c>
      <c r="C4475" s="122" t="s">
        <v>2232</v>
      </c>
      <c r="D4475" s="122" t="s">
        <v>2086</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2033</v>
      </c>
      <c r="B4476" s="122">
        <v>1</v>
      </c>
      <c r="C4476" s="122" t="s">
        <v>2232</v>
      </c>
      <c r="D4476" s="122" t="s">
        <v>2087</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2033</v>
      </c>
      <c r="B4477" s="122">
        <v>1</v>
      </c>
      <c r="C4477" s="122" t="s">
        <v>2232</v>
      </c>
      <c r="D4477" s="122" t="s">
        <v>2088</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2033</v>
      </c>
      <c r="B4478" s="122">
        <v>1</v>
      </c>
      <c r="C4478" s="122" t="s">
        <v>2232</v>
      </c>
      <c r="D4478" s="122" t="s">
        <v>2141</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2033</v>
      </c>
      <c r="B4479" s="122">
        <v>1</v>
      </c>
      <c r="C4479" s="122" t="s">
        <v>2232</v>
      </c>
      <c r="D4479" s="122" t="s">
        <v>2089</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2033</v>
      </c>
      <c r="B4480" s="122">
        <v>1</v>
      </c>
      <c r="C4480" s="122" t="s">
        <v>2232</v>
      </c>
      <c r="D4480" s="122" t="s">
        <v>2090</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2033</v>
      </c>
      <c r="B4481" s="122">
        <v>1</v>
      </c>
      <c r="C4481" s="122" t="s">
        <v>2232</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2033</v>
      </c>
      <c r="B4482" s="122">
        <v>1</v>
      </c>
      <c r="C4482" s="122" t="s">
        <v>2232</v>
      </c>
      <c r="D4482" s="122" t="s">
        <v>2091</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2033</v>
      </c>
      <c r="B4483" s="122">
        <v>1</v>
      </c>
      <c r="C4483" s="122" t="s">
        <v>2232</v>
      </c>
      <c r="D4483" s="122" t="s">
        <v>2092</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2033</v>
      </c>
      <c r="B4484" s="122">
        <v>1</v>
      </c>
      <c r="C4484" s="122" t="s">
        <v>2232</v>
      </c>
      <c r="D4484" s="122" t="s">
        <v>2093</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2033</v>
      </c>
      <c r="B4485" s="122">
        <v>1</v>
      </c>
      <c r="C4485" s="122" t="s">
        <v>2232</v>
      </c>
      <c r="D4485" s="122" t="s">
        <v>2094</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2033</v>
      </c>
      <c r="B4486" s="122">
        <v>1</v>
      </c>
      <c r="C4486" s="122" t="s">
        <v>2232</v>
      </c>
      <c r="D4486" s="122" t="s">
        <v>2095</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2033</v>
      </c>
      <c r="B4487" s="122">
        <v>1</v>
      </c>
      <c r="C4487" s="122" t="s">
        <v>2232</v>
      </c>
      <c r="D4487" s="122" t="s">
        <v>2142</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2033</v>
      </c>
      <c r="B4488" s="122">
        <v>1</v>
      </c>
      <c r="C4488" s="122" t="s">
        <v>2232</v>
      </c>
      <c r="D4488" s="122" t="s">
        <v>2096</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2033</v>
      </c>
      <c r="B4489" s="122">
        <v>1</v>
      </c>
      <c r="C4489" s="122" t="s">
        <v>2232</v>
      </c>
      <c r="D4489" s="122" t="s">
        <v>2097</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2033</v>
      </c>
      <c r="B4490" s="122">
        <v>1</v>
      </c>
      <c r="C4490" s="122" t="s">
        <v>2232</v>
      </c>
      <c r="D4490" s="122" t="s">
        <v>2098</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2033</v>
      </c>
      <c r="B4491" s="122">
        <v>1</v>
      </c>
      <c r="C4491" s="122" t="s">
        <v>2232</v>
      </c>
      <c r="D4491" s="122" t="s">
        <v>2099</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2033</v>
      </c>
      <c r="B4492" s="122">
        <v>1</v>
      </c>
      <c r="C4492" s="122" t="s">
        <v>2232</v>
      </c>
      <c r="D4492" s="122" t="s">
        <v>2100</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2033</v>
      </c>
      <c r="B4493" s="122">
        <v>1</v>
      </c>
      <c r="C4493" s="122" t="s">
        <v>2232</v>
      </c>
      <c r="D4493" s="122" t="s">
        <v>2101</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2033</v>
      </c>
      <c r="B4494" s="122">
        <v>1</v>
      </c>
      <c r="C4494" s="122" t="s">
        <v>2232</v>
      </c>
      <c r="D4494" s="122" t="s">
        <v>2102</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2033</v>
      </c>
      <c r="B4495" s="122">
        <v>1</v>
      </c>
      <c r="C4495" s="122" t="s">
        <v>2232</v>
      </c>
      <c r="D4495" s="122" t="s">
        <v>2103</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2033</v>
      </c>
      <c r="B4496" s="122">
        <v>1</v>
      </c>
      <c r="C4496" s="122" t="s">
        <v>2232</v>
      </c>
      <c r="D4496" s="122" t="s">
        <v>2104</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2033</v>
      </c>
      <c r="B4497" s="122">
        <v>1</v>
      </c>
      <c r="C4497" s="122" t="s">
        <v>2232</v>
      </c>
      <c r="D4497" s="122" t="s">
        <v>2105</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2033</v>
      </c>
      <c r="B4498" s="122">
        <v>1</v>
      </c>
      <c r="C4498" s="122" t="s">
        <v>2232</v>
      </c>
      <c r="D4498" s="122" t="s">
        <v>2106</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2033</v>
      </c>
      <c r="B4499" s="122">
        <v>1</v>
      </c>
      <c r="C4499" s="122" t="s">
        <v>2232</v>
      </c>
      <c r="D4499" s="122" t="s">
        <v>2107</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2033</v>
      </c>
      <c r="B4500" s="122">
        <v>1</v>
      </c>
      <c r="C4500" s="122" t="s">
        <v>2232</v>
      </c>
      <c r="D4500" s="122" t="s">
        <v>2108</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2033</v>
      </c>
      <c r="B4501" s="122">
        <v>1</v>
      </c>
      <c r="C4501" s="122" t="s">
        <v>2232</v>
      </c>
      <c r="D4501" s="122" t="s">
        <v>2109</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2033</v>
      </c>
      <c r="B4502" s="122">
        <v>1</v>
      </c>
      <c r="C4502" s="122" t="s">
        <v>2232</v>
      </c>
      <c r="D4502" s="122" t="s">
        <v>2143</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2033</v>
      </c>
      <c r="B4503" s="122">
        <v>1</v>
      </c>
      <c r="C4503" s="122" t="s">
        <v>2232</v>
      </c>
      <c r="D4503" s="122" t="s">
        <v>2110</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2033</v>
      </c>
      <c r="B4504" s="122">
        <v>1</v>
      </c>
      <c r="C4504" s="122" t="s">
        <v>2232</v>
      </c>
      <c r="D4504" s="122" t="s">
        <v>2111</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2033</v>
      </c>
      <c r="B4505" s="122">
        <v>1</v>
      </c>
      <c r="C4505" s="122" t="s">
        <v>2232</v>
      </c>
      <c r="D4505" s="122" t="s">
        <v>2112</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2033</v>
      </c>
      <c r="B4506" s="122">
        <v>1</v>
      </c>
      <c r="C4506" s="122" t="s">
        <v>2232</v>
      </c>
      <c r="D4506" s="122" t="s">
        <v>2113</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2033</v>
      </c>
      <c r="B4507" s="122">
        <v>1</v>
      </c>
      <c r="C4507" s="122" t="s">
        <v>2232</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2033</v>
      </c>
      <c r="B4508" s="122">
        <v>1</v>
      </c>
      <c r="C4508" s="122" t="s">
        <v>2232</v>
      </c>
      <c r="D4508" s="122" t="s">
        <v>2114</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2033</v>
      </c>
      <c r="B4509" s="122">
        <v>1</v>
      </c>
      <c r="C4509" s="122" t="s">
        <v>2232</v>
      </c>
      <c r="D4509" s="122" t="s">
        <v>2115</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2033</v>
      </c>
      <c r="B4510" s="122">
        <v>1</v>
      </c>
      <c r="C4510" s="122" t="s">
        <v>2232</v>
      </c>
      <c r="D4510" s="122" t="s">
        <v>2116</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2033</v>
      </c>
      <c r="B4511" s="122">
        <v>1</v>
      </c>
      <c r="C4511" s="122" t="s">
        <v>2232</v>
      </c>
      <c r="D4511" s="122" t="s">
        <v>2117</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2033</v>
      </c>
      <c r="B4512" s="122">
        <v>1</v>
      </c>
      <c r="C4512" s="122" t="s">
        <v>2232</v>
      </c>
      <c r="D4512" s="122" t="s">
        <v>2118</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2033</v>
      </c>
      <c r="B4513" s="122">
        <v>1</v>
      </c>
      <c r="C4513" s="122" t="s">
        <v>2232</v>
      </c>
      <c r="D4513" s="122" t="s">
        <v>2119</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2033</v>
      </c>
      <c r="B4514" s="122">
        <v>1</v>
      </c>
      <c r="C4514" s="122" t="s">
        <v>2232</v>
      </c>
      <c r="D4514" s="122" t="s">
        <v>2120</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2033</v>
      </c>
      <c r="B4515" s="122">
        <v>1</v>
      </c>
      <c r="C4515" s="122" t="s">
        <v>2232</v>
      </c>
      <c r="D4515" s="122" t="s">
        <v>2121</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2033</v>
      </c>
      <c r="B4516" s="122">
        <v>1</v>
      </c>
      <c r="C4516" s="122" t="s">
        <v>2232</v>
      </c>
      <c r="D4516" s="122" t="s">
        <v>2122</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2033</v>
      </c>
      <c r="B4517" s="122">
        <v>1</v>
      </c>
      <c r="C4517" s="122" t="s">
        <v>2232</v>
      </c>
      <c r="D4517" s="122" t="s">
        <v>2144</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2033</v>
      </c>
      <c r="B4518" s="122">
        <v>1</v>
      </c>
      <c r="C4518" s="122" t="s">
        <v>2232</v>
      </c>
      <c r="D4518" s="122" t="s">
        <v>2123</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2033</v>
      </c>
      <c r="B4519" s="122">
        <v>1</v>
      </c>
      <c r="C4519" s="122" t="s">
        <v>2232</v>
      </c>
      <c r="D4519" s="122" t="s">
        <v>2124</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2033</v>
      </c>
      <c r="B4520" s="122">
        <v>1</v>
      </c>
      <c r="C4520" s="122" t="s">
        <v>2232</v>
      </c>
      <c r="D4520" s="122" t="s">
        <v>2125</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2033</v>
      </c>
      <c r="B4521" s="122">
        <v>1</v>
      </c>
      <c r="C4521" s="122" t="s">
        <v>2232</v>
      </c>
      <c r="D4521" s="122" t="s">
        <v>2126</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2033</v>
      </c>
      <c r="B4522" s="122">
        <v>1</v>
      </c>
      <c r="C4522" s="122" t="s">
        <v>2232</v>
      </c>
      <c r="D4522" s="122" t="s">
        <v>2127</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2033</v>
      </c>
      <c r="B4523" s="122">
        <v>1</v>
      </c>
      <c r="C4523" s="122" t="s">
        <v>2232</v>
      </c>
      <c r="D4523" s="122" t="s">
        <v>2128</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2033</v>
      </c>
      <c r="B4524" s="122">
        <v>1</v>
      </c>
      <c r="C4524" s="122" t="s">
        <v>2232</v>
      </c>
      <c r="D4524" s="122" t="s">
        <v>2129</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2033</v>
      </c>
      <c r="B4525" s="122">
        <v>1</v>
      </c>
      <c r="C4525" s="122" t="s">
        <v>2232</v>
      </c>
      <c r="D4525" s="122" t="s">
        <v>2146</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2033</v>
      </c>
      <c r="B4526" s="122">
        <v>1</v>
      </c>
      <c r="C4526" s="122" t="s">
        <v>2232</v>
      </c>
      <c r="D4526" s="122" t="s">
        <v>2130</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2033</v>
      </c>
      <c r="B4527" s="122">
        <v>1</v>
      </c>
      <c r="C4527" s="122" t="s">
        <v>2232</v>
      </c>
      <c r="D4527" s="122" t="s">
        <v>2131</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2033</v>
      </c>
      <c r="B4528" s="122">
        <v>1</v>
      </c>
      <c r="C4528" s="122" t="s">
        <v>2232</v>
      </c>
      <c r="D4528" s="122" t="s">
        <v>2132</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2033</v>
      </c>
      <c r="B4529" s="122">
        <v>1</v>
      </c>
      <c r="C4529" s="122" t="s">
        <v>2232</v>
      </c>
      <c r="D4529" s="122" t="s">
        <v>2133</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2033</v>
      </c>
      <c r="B4530" s="122">
        <v>1</v>
      </c>
      <c r="C4530" s="122" t="s">
        <v>2232</v>
      </c>
      <c r="D4530" s="122" t="s">
        <v>2134</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2033</v>
      </c>
      <c r="B4531" s="122">
        <v>1</v>
      </c>
      <c r="C4531" s="122" t="s">
        <v>2233</v>
      </c>
      <c r="D4531" s="122" t="s">
        <v>2086</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2033</v>
      </c>
      <c r="B4532" s="122">
        <v>1</v>
      </c>
      <c r="C4532" s="122" t="s">
        <v>2233</v>
      </c>
      <c r="D4532" s="122" t="s">
        <v>2087</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2033</v>
      </c>
      <c r="B4533" s="122">
        <v>1</v>
      </c>
      <c r="C4533" s="122" t="s">
        <v>2233</v>
      </c>
      <c r="D4533" s="122" t="s">
        <v>2088</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2033</v>
      </c>
      <c r="B4534" s="122">
        <v>1</v>
      </c>
      <c r="C4534" s="122" t="s">
        <v>2233</v>
      </c>
      <c r="D4534" s="122" t="s">
        <v>2141</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2033</v>
      </c>
      <c r="B4535" s="122">
        <v>1</v>
      </c>
      <c r="C4535" s="122" t="s">
        <v>2233</v>
      </c>
      <c r="D4535" s="122" t="s">
        <v>2089</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2033</v>
      </c>
      <c r="B4536" s="122">
        <v>1</v>
      </c>
      <c r="C4536" s="122" t="s">
        <v>2233</v>
      </c>
      <c r="D4536" s="122" t="s">
        <v>2090</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2033</v>
      </c>
      <c r="B4537" s="122">
        <v>1</v>
      </c>
      <c r="C4537" s="122" t="s">
        <v>2233</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2033</v>
      </c>
      <c r="B4538" s="122">
        <v>1</v>
      </c>
      <c r="C4538" s="122" t="s">
        <v>2233</v>
      </c>
      <c r="D4538" s="122" t="s">
        <v>2091</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2033</v>
      </c>
      <c r="B4539" s="122">
        <v>1</v>
      </c>
      <c r="C4539" s="122" t="s">
        <v>2233</v>
      </c>
      <c r="D4539" s="122" t="s">
        <v>2092</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2033</v>
      </c>
      <c r="B4540" s="122">
        <v>1</v>
      </c>
      <c r="C4540" s="122" t="s">
        <v>2233</v>
      </c>
      <c r="D4540" s="122" t="s">
        <v>2093</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2033</v>
      </c>
      <c r="B4541" s="122">
        <v>1</v>
      </c>
      <c r="C4541" s="122" t="s">
        <v>2233</v>
      </c>
      <c r="D4541" s="122" t="s">
        <v>2094</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2033</v>
      </c>
      <c r="B4542" s="122">
        <v>1</v>
      </c>
      <c r="C4542" s="122" t="s">
        <v>2233</v>
      </c>
      <c r="D4542" s="122" t="s">
        <v>2095</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2033</v>
      </c>
      <c r="B4543" s="122">
        <v>1</v>
      </c>
      <c r="C4543" s="122" t="s">
        <v>2233</v>
      </c>
      <c r="D4543" s="122" t="s">
        <v>2142</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2033</v>
      </c>
      <c r="B4544" s="122">
        <v>1</v>
      </c>
      <c r="C4544" s="122" t="s">
        <v>2233</v>
      </c>
      <c r="D4544" s="122" t="s">
        <v>2096</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2033</v>
      </c>
      <c r="B4545" s="122">
        <v>1</v>
      </c>
      <c r="C4545" s="122" t="s">
        <v>2233</v>
      </c>
      <c r="D4545" s="122" t="s">
        <v>2097</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2033</v>
      </c>
      <c r="B4546" s="122">
        <v>1</v>
      </c>
      <c r="C4546" s="122" t="s">
        <v>2233</v>
      </c>
      <c r="D4546" s="122" t="s">
        <v>2098</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2033</v>
      </c>
      <c r="B4547" s="122">
        <v>1</v>
      </c>
      <c r="C4547" s="122" t="s">
        <v>2233</v>
      </c>
      <c r="D4547" s="122" t="s">
        <v>2099</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2033</v>
      </c>
      <c r="B4548" s="122">
        <v>1</v>
      </c>
      <c r="C4548" s="122" t="s">
        <v>2233</v>
      </c>
      <c r="D4548" s="122" t="s">
        <v>2100</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2033</v>
      </c>
      <c r="B4549" s="122">
        <v>1</v>
      </c>
      <c r="C4549" s="122" t="s">
        <v>2233</v>
      </c>
      <c r="D4549" s="122" t="s">
        <v>2101</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2033</v>
      </c>
      <c r="B4550" s="122">
        <v>1</v>
      </c>
      <c r="C4550" s="122" t="s">
        <v>2233</v>
      </c>
      <c r="D4550" s="122" t="s">
        <v>2102</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2033</v>
      </c>
      <c r="B4551" s="122">
        <v>1</v>
      </c>
      <c r="C4551" s="122" t="s">
        <v>2233</v>
      </c>
      <c r="D4551" s="122" t="s">
        <v>2103</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2033</v>
      </c>
      <c r="B4552" s="122">
        <v>1</v>
      </c>
      <c r="C4552" s="122" t="s">
        <v>2233</v>
      </c>
      <c r="D4552" s="122" t="s">
        <v>2104</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2033</v>
      </c>
      <c r="B4553" s="122">
        <v>1</v>
      </c>
      <c r="C4553" s="122" t="s">
        <v>2233</v>
      </c>
      <c r="D4553" s="122" t="s">
        <v>2105</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2033</v>
      </c>
      <c r="B4554" s="122">
        <v>1</v>
      </c>
      <c r="C4554" s="122" t="s">
        <v>2233</v>
      </c>
      <c r="D4554" s="122" t="s">
        <v>2106</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2033</v>
      </c>
      <c r="B4555" s="122">
        <v>1</v>
      </c>
      <c r="C4555" s="122" t="s">
        <v>2233</v>
      </c>
      <c r="D4555" s="122" t="s">
        <v>2107</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2033</v>
      </c>
      <c r="B4556" s="122">
        <v>1</v>
      </c>
      <c r="C4556" s="122" t="s">
        <v>2233</v>
      </c>
      <c r="D4556" s="122" t="s">
        <v>2108</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2033</v>
      </c>
      <c r="B4557" s="122">
        <v>1</v>
      </c>
      <c r="C4557" s="122" t="s">
        <v>2233</v>
      </c>
      <c r="D4557" s="122" t="s">
        <v>2109</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2033</v>
      </c>
      <c r="B4558" s="122">
        <v>1</v>
      </c>
      <c r="C4558" s="122" t="s">
        <v>2233</v>
      </c>
      <c r="D4558" s="122" t="s">
        <v>2143</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2033</v>
      </c>
      <c r="B4559" s="122">
        <v>1</v>
      </c>
      <c r="C4559" s="122" t="s">
        <v>2233</v>
      </c>
      <c r="D4559" s="122" t="s">
        <v>2110</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2033</v>
      </c>
      <c r="B4560" s="122">
        <v>1</v>
      </c>
      <c r="C4560" s="122" t="s">
        <v>2233</v>
      </c>
      <c r="D4560" s="122" t="s">
        <v>2111</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2033</v>
      </c>
      <c r="B4561" s="122">
        <v>1</v>
      </c>
      <c r="C4561" s="122" t="s">
        <v>2233</v>
      </c>
      <c r="D4561" s="122" t="s">
        <v>2112</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2033</v>
      </c>
      <c r="B4562" s="122">
        <v>1</v>
      </c>
      <c r="C4562" s="122" t="s">
        <v>2233</v>
      </c>
      <c r="D4562" s="122" t="s">
        <v>2113</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2033</v>
      </c>
      <c r="B4563" s="122">
        <v>1</v>
      </c>
      <c r="C4563" s="122" t="s">
        <v>2233</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2033</v>
      </c>
      <c r="B4564" s="122">
        <v>1</v>
      </c>
      <c r="C4564" s="122" t="s">
        <v>2233</v>
      </c>
      <c r="D4564" s="122" t="s">
        <v>2114</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2033</v>
      </c>
      <c r="B4565" s="122">
        <v>1</v>
      </c>
      <c r="C4565" s="122" t="s">
        <v>2233</v>
      </c>
      <c r="D4565" s="122" t="s">
        <v>2115</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2033</v>
      </c>
      <c r="B4566" s="122">
        <v>1</v>
      </c>
      <c r="C4566" s="122" t="s">
        <v>2233</v>
      </c>
      <c r="D4566" s="122" t="s">
        <v>2116</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2033</v>
      </c>
      <c r="B4567" s="122">
        <v>1</v>
      </c>
      <c r="C4567" s="122" t="s">
        <v>2233</v>
      </c>
      <c r="D4567" s="122" t="s">
        <v>2117</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2033</v>
      </c>
      <c r="B4568" s="122">
        <v>1</v>
      </c>
      <c r="C4568" s="122" t="s">
        <v>2233</v>
      </c>
      <c r="D4568" s="122" t="s">
        <v>2118</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2033</v>
      </c>
      <c r="B4569" s="122">
        <v>1</v>
      </c>
      <c r="C4569" s="122" t="s">
        <v>2233</v>
      </c>
      <c r="D4569" s="122" t="s">
        <v>2119</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2033</v>
      </c>
      <c r="B4570" s="122">
        <v>1</v>
      </c>
      <c r="C4570" s="122" t="s">
        <v>2233</v>
      </c>
      <c r="D4570" s="122" t="s">
        <v>2120</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2033</v>
      </c>
      <c r="B4571" s="122">
        <v>1</v>
      </c>
      <c r="C4571" s="122" t="s">
        <v>2233</v>
      </c>
      <c r="D4571" s="122" t="s">
        <v>2121</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2033</v>
      </c>
      <c r="B4572" s="122">
        <v>1</v>
      </c>
      <c r="C4572" s="122" t="s">
        <v>2233</v>
      </c>
      <c r="D4572" s="122" t="s">
        <v>2122</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2033</v>
      </c>
      <c r="B4573" s="122">
        <v>1</v>
      </c>
      <c r="C4573" s="122" t="s">
        <v>2233</v>
      </c>
      <c r="D4573" s="122" t="s">
        <v>2144</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2033</v>
      </c>
      <c r="B4574" s="122">
        <v>1</v>
      </c>
      <c r="C4574" s="122" t="s">
        <v>2233</v>
      </c>
      <c r="D4574" s="122" t="s">
        <v>2123</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2033</v>
      </c>
      <c r="B4575" s="122">
        <v>1</v>
      </c>
      <c r="C4575" s="122" t="s">
        <v>2233</v>
      </c>
      <c r="D4575" s="122" t="s">
        <v>2124</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2033</v>
      </c>
      <c r="B4576" s="122">
        <v>1</v>
      </c>
      <c r="C4576" s="122" t="s">
        <v>2233</v>
      </c>
      <c r="D4576" s="122" t="s">
        <v>2125</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2033</v>
      </c>
      <c r="B4577" s="122">
        <v>1</v>
      </c>
      <c r="C4577" s="122" t="s">
        <v>2233</v>
      </c>
      <c r="D4577" s="122" t="s">
        <v>2126</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2033</v>
      </c>
      <c r="B4578" s="122">
        <v>1</v>
      </c>
      <c r="C4578" s="122" t="s">
        <v>2233</v>
      </c>
      <c r="D4578" s="122" t="s">
        <v>2127</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2033</v>
      </c>
      <c r="B4579" s="122">
        <v>1</v>
      </c>
      <c r="C4579" s="122" t="s">
        <v>2233</v>
      </c>
      <c r="D4579" s="122" t="s">
        <v>2128</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2033</v>
      </c>
      <c r="B4580" s="122">
        <v>1</v>
      </c>
      <c r="C4580" s="122" t="s">
        <v>2233</v>
      </c>
      <c r="D4580" s="122" t="s">
        <v>2129</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2033</v>
      </c>
      <c r="B4581" s="122">
        <v>1</v>
      </c>
      <c r="C4581" s="122" t="s">
        <v>2233</v>
      </c>
      <c r="D4581" s="122" t="s">
        <v>2146</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2033</v>
      </c>
      <c r="B4582" s="122">
        <v>1</v>
      </c>
      <c r="C4582" s="122" t="s">
        <v>2233</v>
      </c>
      <c r="D4582" s="122" t="s">
        <v>2130</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2033</v>
      </c>
      <c r="B4583" s="122">
        <v>1</v>
      </c>
      <c r="C4583" s="122" t="s">
        <v>2233</v>
      </c>
      <c r="D4583" s="122" t="s">
        <v>2131</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2033</v>
      </c>
      <c r="B4584" s="122">
        <v>1</v>
      </c>
      <c r="C4584" s="122" t="s">
        <v>2233</v>
      </c>
      <c r="D4584" s="122" t="s">
        <v>2132</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2033</v>
      </c>
      <c r="B4585" s="122">
        <v>1</v>
      </c>
      <c r="C4585" s="122" t="s">
        <v>2233</v>
      </c>
      <c r="D4585" s="122" t="s">
        <v>2133</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2033</v>
      </c>
      <c r="B4586" s="122">
        <v>1</v>
      </c>
      <c r="C4586" s="122" t="s">
        <v>2233</v>
      </c>
      <c r="D4586" s="122" t="s">
        <v>2134</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2033</v>
      </c>
      <c r="B4587" s="122">
        <v>1</v>
      </c>
      <c r="C4587" s="122" t="s">
        <v>2234</v>
      </c>
      <c r="D4587" s="122" t="s">
        <v>2086</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2033</v>
      </c>
      <c r="B4588" s="122">
        <v>1</v>
      </c>
      <c r="C4588" s="122" t="s">
        <v>2234</v>
      </c>
      <c r="D4588" s="122" t="s">
        <v>2087</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2033</v>
      </c>
      <c r="B4589" s="122">
        <v>1</v>
      </c>
      <c r="C4589" s="122" t="s">
        <v>2234</v>
      </c>
      <c r="D4589" s="122" t="s">
        <v>2088</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2033</v>
      </c>
      <c r="B4590" s="122">
        <v>1</v>
      </c>
      <c r="C4590" s="122" t="s">
        <v>2234</v>
      </c>
      <c r="D4590" s="122" t="s">
        <v>2141</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2033</v>
      </c>
      <c r="B4591" s="122">
        <v>1</v>
      </c>
      <c r="C4591" s="122" t="s">
        <v>2234</v>
      </c>
      <c r="D4591" s="122" t="s">
        <v>2089</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2033</v>
      </c>
      <c r="B4592" s="122">
        <v>1</v>
      </c>
      <c r="C4592" s="122" t="s">
        <v>2234</v>
      </c>
      <c r="D4592" s="122" t="s">
        <v>2090</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2033</v>
      </c>
      <c r="B4593" s="122">
        <v>1</v>
      </c>
      <c r="C4593" s="122" t="s">
        <v>2234</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2033</v>
      </c>
      <c r="B4594" s="122">
        <v>1</v>
      </c>
      <c r="C4594" s="122" t="s">
        <v>2234</v>
      </c>
      <c r="D4594" s="122" t="s">
        <v>2091</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2033</v>
      </c>
      <c r="B4595" s="122">
        <v>1</v>
      </c>
      <c r="C4595" s="122" t="s">
        <v>2234</v>
      </c>
      <c r="D4595" s="122" t="s">
        <v>2092</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2033</v>
      </c>
      <c r="B4596" s="122">
        <v>1</v>
      </c>
      <c r="C4596" s="122" t="s">
        <v>2234</v>
      </c>
      <c r="D4596" s="122" t="s">
        <v>2093</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2033</v>
      </c>
      <c r="B4597" s="122">
        <v>1</v>
      </c>
      <c r="C4597" s="122" t="s">
        <v>2234</v>
      </c>
      <c r="D4597" s="122" t="s">
        <v>2094</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2033</v>
      </c>
      <c r="B4598" s="122">
        <v>1</v>
      </c>
      <c r="C4598" s="122" t="s">
        <v>2234</v>
      </c>
      <c r="D4598" s="122" t="s">
        <v>2095</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2033</v>
      </c>
      <c r="B4599" s="122">
        <v>1</v>
      </c>
      <c r="C4599" s="122" t="s">
        <v>2234</v>
      </c>
      <c r="D4599" s="122" t="s">
        <v>2142</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2033</v>
      </c>
      <c r="B4600" s="122">
        <v>1</v>
      </c>
      <c r="C4600" s="122" t="s">
        <v>2234</v>
      </c>
      <c r="D4600" s="122" t="s">
        <v>2096</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2033</v>
      </c>
      <c r="B4601" s="122">
        <v>1</v>
      </c>
      <c r="C4601" s="122" t="s">
        <v>2234</v>
      </c>
      <c r="D4601" s="122" t="s">
        <v>2097</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2033</v>
      </c>
      <c r="B4602" s="122">
        <v>1</v>
      </c>
      <c r="C4602" s="122" t="s">
        <v>2234</v>
      </c>
      <c r="D4602" s="122" t="s">
        <v>2098</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2033</v>
      </c>
      <c r="B4603" s="122">
        <v>1</v>
      </c>
      <c r="C4603" s="122" t="s">
        <v>2234</v>
      </c>
      <c r="D4603" s="122" t="s">
        <v>2099</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2033</v>
      </c>
      <c r="B4604" s="122">
        <v>1</v>
      </c>
      <c r="C4604" s="122" t="s">
        <v>2234</v>
      </c>
      <c r="D4604" s="122" t="s">
        <v>2100</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2033</v>
      </c>
      <c r="B4605" s="122">
        <v>1</v>
      </c>
      <c r="C4605" s="122" t="s">
        <v>2234</v>
      </c>
      <c r="D4605" s="122" t="s">
        <v>2101</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2033</v>
      </c>
      <c r="B4606" s="122">
        <v>1</v>
      </c>
      <c r="C4606" s="122" t="s">
        <v>2234</v>
      </c>
      <c r="D4606" s="122" t="s">
        <v>2102</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2033</v>
      </c>
      <c r="B4607" s="122">
        <v>1</v>
      </c>
      <c r="C4607" s="122" t="s">
        <v>2234</v>
      </c>
      <c r="D4607" s="122" t="s">
        <v>2103</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2033</v>
      </c>
      <c r="B4608" s="122">
        <v>1</v>
      </c>
      <c r="C4608" s="122" t="s">
        <v>2234</v>
      </c>
      <c r="D4608" s="122" t="s">
        <v>2104</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2033</v>
      </c>
      <c r="B4609" s="122">
        <v>1</v>
      </c>
      <c r="C4609" s="122" t="s">
        <v>2234</v>
      </c>
      <c r="D4609" s="122" t="s">
        <v>2105</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2033</v>
      </c>
      <c r="B4610" s="122">
        <v>1</v>
      </c>
      <c r="C4610" s="122" t="s">
        <v>2234</v>
      </c>
      <c r="D4610" s="122" t="s">
        <v>2106</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2033</v>
      </c>
      <c r="B4611" s="122">
        <v>1</v>
      </c>
      <c r="C4611" s="122" t="s">
        <v>2234</v>
      </c>
      <c r="D4611" s="122" t="s">
        <v>2107</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2033</v>
      </c>
      <c r="B4612" s="122">
        <v>1</v>
      </c>
      <c r="C4612" s="122" t="s">
        <v>2234</v>
      </c>
      <c r="D4612" s="122" t="s">
        <v>2108</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2033</v>
      </c>
      <c r="B4613" s="122">
        <v>1</v>
      </c>
      <c r="C4613" s="122" t="s">
        <v>2234</v>
      </c>
      <c r="D4613" s="122" t="s">
        <v>2109</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2033</v>
      </c>
      <c r="B4614" s="122">
        <v>1</v>
      </c>
      <c r="C4614" s="122" t="s">
        <v>2234</v>
      </c>
      <c r="D4614" s="122" t="s">
        <v>2143</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2033</v>
      </c>
      <c r="B4615" s="122">
        <v>1</v>
      </c>
      <c r="C4615" s="122" t="s">
        <v>2234</v>
      </c>
      <c r="D4615" s="122" t="s">
        <v>2110</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2033</v>
      </c>
      <c r="B4616" s="122">
        <v>1</v>
      </c>
      <c r="C4616" s="122" t="s">
        <v>2234</v>
      </c>
      <c r="D4616" s="122" t="s">
        <v>2111</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2033</v>
      </c>
      <c r="B4617" s="122">
        <v>1</v>
      </c>
      <c r="C4617" s="122" t="s">
        <v>2234</v>
      </c>
      <c r="D4617" s="122" t="s">
        <v>2112</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2033</v>
      </c>
      <c r="B4618" s="122">
        <v>1</v>
      </c>
      <c r="C4618" s="122" t="s">
        <v>2234</v>
      </c>
      <c r="D4618" s="122" t="s">
        <v>2113</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2033</v>
      </c>
      <c r="B4619" s="122">
        <v>1</v>
      </c>
      <c r="C4619" s="122" t="s">
        <v>2234</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2033</v>
      </c>
      <c r="B4620" s="122">
        <v>1</v>
      </c>
      <c r="C4620" s="122" t="s">
        <v>2234</v>
      </c>
      <c r="D4620" s="122" t="s">
        <v>2114</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2033</v>
      </c>
      <c r="B4621" s="122">
        <v>1</v>
      </c>
      <c r="C4621" s="122" t="s">
        <v>2234</v>
      </c>
      <c r="D4621" s="122" t="s">
        <v>2115</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2033</v>
      </c>
      <c r="B4622" s="122">
        <v>1</v>
      </c>
      <c r="C4622" s="122" t="s">
        <v>2234</v>
      </c>
      <c r="D4622" s="122" t="s">
        <v>2116</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2033</v>
      </c>
      <c r="B4623" s="122">
        <v>1</v>
      </c>
      <c r="C4623" s="122" t="s">
        <v>2234</v>
      </c>
      <c r="D4623" s="122" t="s">
        <v>2117</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2033</v>
      </c>
      <c r="B4624" s="122">
        <v>1</v>
      </c>
      <c r="C4624" s="122" t="s">
        <v>2234</v>
      </c>
      <c r="D4624" s="122" t="s">
        <v>2118</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2033</v>
      </c>
      <c r="B4625" s="122">
        <v>1</v>
      </c>
      <c r="C4625" s="122" t="s">
        <v>2234</v>
      </c>
      <c r="D4625" s="122" t="s">
        <v>2119</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2033</v>
      </c>
      <c r="B4626" s="122">
        <v>1</v>
      </c>
      <c r="C4626" s="122" t="s">
        <v>2234</v>
      </c>
      <c r="D4626" s="122" t="s">
        <v>2120</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2033</v>
      </c>
      <c r="B4627" s="122">
        <v>1</v>
      </c>
      <c r="C4627" s="122" t="s">
        <v>2234</v>
      </c>
      <c r="D4627" s="122" t="s">
        <v>2121</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2033</v>
      </c>
      <c r="B4628" s="122">
        <v>1</v>
      </c>
      <c r="C4628" s="122" t="s">
        <v>2234</v>
      </c>
      <c r="D4628" s="122" t="s">
        <v>2122</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2033</v>
      </c>
      <c r="B4629" s="122">
        <v>1</v>
      </c>
      <c r="C4629" s="122" t="s">
        <v>2234</v>
      </c>
      <c r="D4629" s="122" t="s">
        <v>2144</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2033</v>
      </c>
      <c r="B4630" s="122">
        <v>1</v>
      </c>
      <c r="C4630" s="122" t="s">
        <v>2234</v>
      </c>
      <c r="D4630" s="122" t="s">
        <v>2123</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2033</v>
      </c>
      <c r="B4631" s="122">
        <v>1</v>
      </c>
      <c r="C4631" s="122" t="s">
        <v>2234</v>
      </c>
      <c r="D4631" s="122" t="s">
        <v>2124</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2033</v>
      </c>
      <c r="B4632" s="122">
        <v>1</v>
      </c>
      <c r="C4632" s="122" t="s">
        <v>2234</v>
      </c>
      <c r="D4632" s="122" t="s">
        <v>2125</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2033</v>
      </c>
      <c r="B4633" s="122">
        <v>1</v>
      </c>
      <c r="C4633" s="122" t="s">
        <v>2234</v>
      </c>
      <c r="D4633" s="122" t="s">
        <v>2126</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2033</v>
      </c>
      <c r="B4634" s="122">
        <v>1</v>
      </c>
      <c r="C4634" s="122" t="s">
        <v>2234</v>
      </c>
      <c r="D4634" s="122" t="s">
        <v>2127</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2033</v>
      </c>
      <c r="B4635" s="122">
        <v>1</v>
      </c>
      <c r="C4635" s="122" t="s">
        <v>2234</v>
      </c>
      <c r="D4635" s="122" t="s">
        <v>2128</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2033</v>
      </c>
      <c r="B4636" s="122">
        <v>1</v>
      </c>
      <c r="C4636" s="122" t="s">
        <v>2234</v>
      </c>
      <c r="D4636" s="122" t="s">
        <v>2129</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2033</v>
      </c>
      <c r="B4637" s="122">
        <v>1</v>
      </c>
      <c r="C4637" s="122" t="s">
        <v>2234</v>
      </c>
      <c r="D4637" s="122" t="s">
        <v>2146</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2033</v>
      </c>
      <c r="B4638" s="122">
        <v>1</v>
      </c>
      <c r="C4638" s="122" t="s">
        <v>2234</v>
      </c>
      <c r="D4638" s="122" t="s">
        <v>2130</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2033</v>
      </c>
      <c r="B4639" s="122">
        <v>1</v>
      </c>
      <c r="C4639" s="122" t="s">
        <v>2234</v>
      </c>
      <c r="D4639" s="122" t="s">
        <v>2131</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2033</v>
      </c>
      <c r="B4640" s="122">
        <v>1</v>
      </c>
      <c r="C4640" s="122" t="s">
        <v>2234</v>
      </c>
      <c r="D4640" s="122" t="s">
        <v>2132</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2033</v>
      </c>
      <c r="B4641" s="122">
        <v>1</v>
      </c>
      <c r="C4641" s="122" t="s">
        <v>2234</v>
      </c>
      <c r="D4641" s="122" t="s">
        <v>2133</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2033</v>
      </c>
      <c r="B4642" s="122">
        <v>1</v>
      </c>
      <c r="C4642" s="122" t="s">
        <v>2234</v>
      </c>
      <c r="D4642" s="122" t="s">
        <v>2134</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2033</v>
      </c>
      <c r="B4643" s="122">
        <v>1</v>
      </c>
      <c r="C4643" s="122" t="s">
        <v>2235</v>
      </c>
      <c r="D4643" s="122" t="s">
        <v>2086</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2033</v>
      </c>
      <c r="B4644" s="122">
        <v>1</v>
      </c>
      <c r="C4644" s="122" t="s">
        <v>2235</v>
      </c>
      <c r="D4644" s="122" t="s">
        <v>2087</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2033</v>
      </c>
      <c r="B4645" s="122">
        <v>1</v>
      </c>
      <c r="C4645" s="122" t="s">
        <v>2235</v>
      </c>
      <c r="D4645" s="122" t="s">
        <v>2088</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2033</v>
      </c>
      <c r="B4646" s="122">
        <v>1</v>
      </c>
      <c r="C4646" s="122" t="s">
        <v>2235</v>
      </c>
      <c r="D4646" s="122" t="s">
        <v>2141</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2033</v>
      </c>
      <c r="B4647" s="122">
        <v>1</v>
      </c>
      <c r="C4647" s="122" t="s">
        <v>2235</v>
      </c>
      <c r="D4647" s="122" t="s">
        <v>2089</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2033</v>
      </c>
      <c r="B4648" s="122">
        <v>1</v>
      </c>
      <c r="C4648" s="122" t="s">
        <v>2235</v>
      </c>
      <c r="D4648" s="122" t="s">
        <v>2090</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2033</v>
      </c>
      <c r="B4649" s="122">
        <v>1</v>
      </c>
      <c r="C4649" s="122" t="s">
        <v>2235</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2033</v>
      </c>
      <c r="B4650" s="122">
        <v>1</v>
      </c>
      <c r="C4650" s="122" t="s">
        <v>2235</v>
      </c>
      <c r="D4650" s="122" t="s">
        <v>2091</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2033</v>
      </c>
      <c r="B4651" s="122">
        <v>1</v>
      </c>
      <c r="C4651" s="122" t="s">
        <v>2235</v>
      </c>
      <c r="D4651" s="122" t="s">
        <v>2092</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2033</v>
      </c>
      <c r="B4652" s="122">
        <v>1</v>
      </c>
      <c r="C4652" s="122" t="s">
        <v>2235</v>
      </c>
      <c r="D4652" s="122" t="s">
        <v>2093</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2033</v>
      </c>
      <c r="B4653" s="122">
        <v>1</v>
      </c>
      <c r="C4653" s="122" t="s">
        <v>2235</v>
      </c>
      <c r="D4653" s="122" t="s">
        <v>2094</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2033</v>
      </c>
      <c r="B4654" s="122">
        <v>1</v>
      </c>
      <c r="C4654" s="122" t="s">
        <v>2235</v>
      </c>
      <c r="D4654" s="122" t="s">
        <v>2095</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2033</v>
      </c>
      <c r="B4655" s="122">
        <v>1</v>
      </c>
      <c r="C4655" s="122" t="s">
        <v>2235</v>
      </c>
      <c r="D4655" s="122" t="s">
        <v>2142</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2033</v>
      </c>
      <c r="B4656" s="122">
        <v>1</v>
      </c>
      <c r="C4656" s="122" t="s">
        <v>2235</v>
      </c>
      <c r="D4656" s="122" t="s">
        <v>2096</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2033</v>
      </c>
      <c r="B4657" s="122">
        <v>1</v>
      </c>
      <c r="C4657" s="122" t="s">
        <v>2235</v>
      </c>
      <c r="D4657" s="122" t="s">
        <v>2097</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2033</v>
      </c>
      <c r="B4658" s="122">
        <v>1</v>
      </c>
      <c r="C4658" s="122" t="s">
        <v>2235</v>
      </c>
      <c r="D4658" s="122" t="s">
        <v>2098</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2033</v>
      </c>
      <c r="B4659" s="122">
        <v>1</v>
      </c>
      <c r="C4659" s="122" t="s">
        <v>2235</v>
      </c>
      <c r="D4659" s="122" t="s">
        <v>2099</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2033</v>
      </c>
      <c r="B4660" s="122">
        <v>1</v>
      </c>
      <c r="C4660" s="122" t="s">
        <v>2235</v>
      </c>
      <c r="D4660" s="122" t="s">
        <v>2100</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2033</v>
      </c>
      <c r="B4661" s="122">
        <v>1</v>
      </c>
      <c r="C4661" s="122" t="s">
        <v>2235</v>
      </c>
      <c r="D4661" s="122" t="s">
        <v>2101</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2033</v>
      </c>
      <c r="B4662" s="122">
        <v>1</v>
      </c>
      <c r="C4662" s="122" t="s">
        <v>2235</v>
      </c>
      <c r="D4662" s="122" t="s">
        <v>2102</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2033</v>
      </c>
      <c r="B4663" s="122">
        <v>1</v>
      </c>
      <c r="C4663" s="122" t="s">
        <v>2235</v>
      </c>
      <c r="D4663" s="122" t="s">
        <v>2103</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2033</v>
      </c>
      <c r="B4664" s="122">
        <v>1</v>
      </c>
      <c r="C4664" s="122" t="s">
        <v>2235</v>
      </c>
      <c r="D4664" s="122" t="s">
        <v>2104</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2033</v>
      </c>
      <c r="B4665" s="122">
        <v>1</v>
      </c>
      <c r="C4665" s="122" t="s">
        <v>2235</v>
      </c>
      <c r="D4665" s="122" t="s">
        <v>2105</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2033</v>
      </c>
      <c r="B4666" s="122">
        <v>1</v>
      </c>
      <c r="C4666" s="122" t="s">
        <v>2235</v>
      </c>
      <c r="D4666" s="122" t="s">
        <v>2106</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2033</v>
      </c>
      <c r="B4667" s="122">
        <v>1</v>
      </c>
      <c r="C4667" s="122" t="s">
        <v>2235</v>
      </c>
      <c r="D4667" s="122" t="s">
        <v>2107</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2033</v>
      </c>
      <c r="B4668" s="122">
        <v>1</v>
      </c>
      <c r="C4668" s="122" t="s">
        <v>2235</v>
      </c>
      <c r="D4668" s="122" t="s">
        <v>2108</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2033</v>
      </c>
      <c r="B4669" s="122">
        <v>1</v>
      </c>
      <c r="C4669" s="122" t="s">
        <v>2235</v>
      </c>
      <c r="D4669" s="122" t="s">
        <v>2109</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2033</v>
      </c>
      <c r="B4670" s="122">
        <v>1</v>
      </c>
      <c r="C4670" s="122" t="s">
        <v>2235</v>
      </c>
      <c r="D4670" s="122" t="s">
        <v>2143</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2033</v>
      </c>
      <c r="B4671" s="122">
        <v>1</v>
      </c>
      <c r="C4671" s="122" t="s">
        <v>2235</v>
      </c>
      <c r="D4671" s="122" t="s">
        <v>2110</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2033</v>
      </c>
      <c r="B4672" s="122">
        <v>1</v>
      </c>
      <c r="C4672" s="122" t="s">
        <v>2235</v>
      </c>
      <c r="D4672" s="122" t="s">
        <v>2111</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2033</v>
      </c>
      <c r="B4673" s="122">
        <v>1</v>
      </c>
      <c r="C4673" s="122" t="s">
        <v>2235</v>
      </c>
      <c r="D4673" s="122" t="s">
        <v>2112</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2033</v>
      </c>
      <c r="B4674" s="122">
        <v>1</v>
      </c>
      <c r="C4674" s="122" t="s">
        <v>2235</v>
      </c>
      <c r="D4674" s="122" t="s">
        <v>2113</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2033</v>
      </c>
      <c r="B4675" s="122">
        <v>1</v>
      </c>
      <c r="C4675" s="122" t="s">
        <v>2235</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2033</v>
      </c>
      <c r="B4676" s="122">
        <v>1</v>
      </c>
      <c r="C4676" s="122" t="s">
        <v>2235</v>
      </c>
      <c r="D4676" s="122" t="s">
        <v>2114</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2033</v>
      </c>
      <c r="B4677" s="122">
        <v>1</v>
      </c>
      <c r="C4677" s="122" t="s">
        <v>2235</v>
      </c>
      <c r="D4677" s="122" t="s">
        <v>2115</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2033</v>
      </c>
      <c r="B4678" s="122">
        <v>1</v>
      </c>
      <c r="C4678" s="122" t="s">
        <v>2235</v>
      </c>
      <c r="D4678" s="122" t="s">
        <v>2116</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2033</v>
      </c>
      <c r="B4679" s="122">
        <v>1</v>
      </c>
      <c r="C4679" s="122" t="s">
        <v>2235</v>
      </c>
      <c r="D4679" s="122" t="s">
        <v>2117</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2033</v>
      </c>
      <c r="B4680" s="122">
        <v>1</v>
      </c>
      <c r="C4680" s="122" t="s">
        <v>2235</v>
      </c>
      <c r="D4680" s="122" t="s">
        <v>2118</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2033</v>
      </c>
      <c r="B4681" s="122">
        <v>1</v>
      </c>
      <c r="C4681" s="122" t="s">
        <v>2235</v>
      </c>
      <c r="D4681" s="122" t="s">
        <v>2119</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2033</v>
      </c>
      <c r="B4682" s="122">
        <v>1</v>
      </c>
      <c r="C4682" s="122" t="s">
        <v>2235</v>
      </c>
      <c r="D4682" s="122" t="s">
        <v>2120</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2033</v>
      </c>
      <c r="B4683" s="122">
        <v>1</v>
      </c>
      <c r="C4683" s="122" t="s">
        <v>2235</v>
      </c>
      <c r="D4683" s="122" t="s">
        <v>2121</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2033</v>
      </c>
      <c r="B4684" s="122">
        <v>1</v>
      </c>
      <c r="C4684" s="122" t="s">
        <v>2235</v>
      </c>
      <c r="D4684" s="122" t="s">
        <v>2122</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2033</v>
      </c>
      <c r="B4685" s="122">
        <v>1</v>
      </c>
      <c r="C4685" s="122" t="s">
        <v>2235</v>
      </c>
      <c r="D4685" s="122" t="s">
        <v>2144</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2033</v>
      </c>
      <c r="B4686" s="122">
        <v>1</v>
      </c>
      <c r="C4686" s="122" t="s">
        <v>2235</v>
      </c>
      <c r="D4686" s="122" t="s">
        <v>2123</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2033</v>
      </c>
      <c r="B4687" s="122">
        <v>1</v>
      </c>
      <c r="C4687" s="122" t="s">
        <v>2235</v>
      </c>
      <c r="D4687" s="122" t="s">
        <v>2124</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2033</v>
      </c>
      <c r="B4688" s="122">
        <v>1</v>
      </c>
      <c r="C4688" s="122" t="s">
        <v>2235</v>
      </c>
      <c r="D4688" s="122" t="s">
        <v>2125</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2033</v>
      </c>
      <c r="B4689" s="122">
        <v>1</v>
      </c>
      <c r="C4689" s="122" t="s">
        <v>2235</v>
      </c>
      <c r="D4689" s="122" t="s">
        <v>2126</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2033</v>
      </c>
      <c r="B4690" s="122">
        <v>1</v>
      </c>
      <c r="C4690" s="122" t="s">
        <v>2235</v>
      </c>
      <c r="D4690" s="122" t="s">
        <v>2127</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2033</v>
      </c>
      <c r="B4691" s="122">
        <v>1</v>
      </c>
      <c r="C4691" s="122" t="s">
        <v>2235</v>
      </c>
      <c r="D4691" s="122" t="s">
        <v>2128</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2033</v>
      </c>
      <c r="B4692" s="122">
        <v>1</v>
      </c>
      <c r="C4692" s="122" t="s">
        <v>2235</v>
      </c>
      <c r="D4692" s="122" t="s">
        <v>2129</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2033</v>
      </c>
      <c r="B4693" s="122">
        <v>1</v>
      </c>
      <c r="C4693" s="122" t="s">
        <v>2235</v>
      </c>
      <c r="D4693" s="122" t="s">
        <v>2146</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2033</v>
      </c>
      <c r="B4694" s="122">
        <v>1</v>
      </c>
      <c r="C4694" s="122" t="s">
        <v>2235</v>
      </c>
      <c r="D4694" s="122" t="s">
        <v>2130</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2033</v>
      </c>
      <c r="B4695" s="122">
        <v>1</v>
      </c>
      <c r="C4695" s="122" t="s">
        <v>2235</v>
      </c>
      <c r="D4695" s="122" t="s">
        <v>2131</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2033</v>
      </c>
      <c r="B4696" s="122">
        <v>1</v>
      </c>
      <c r="C4696" s="122" t="s">
        <v>2235</v>
      </c>
      <c r="D4696" s="122" t="s">
        <v>2132</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2033</v>
      </c>
      <c r="B4697" s="122">
        <v>1</v>
      </c>
      <c r="C4697" s="122" t="s">
        <v>2235</v>
      </c>
      <c r="D4697" s="122" t="s">
        <v>2133</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2033</v>
      </c>
      <c r="B4698" s="122">
        <v>1</v>
      </c>
      <c r="C4698" s="122" t="s">
        <v>2235</v>
      </c>
      <c r="D4698" s="122" t="s">
        <v>2134</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2033</v>
      </c>
      <c r="B4699" s="122">
        <v>1</v>
      </c>
      <c r="C4699" s="122" t="s">
        <v>2236</v>
      </c>
      <c r="D4699" s="122" t="s">
        <v>2086</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2033</v>
      </c>
      <c r="B4700" s="122">
        <v>1</v>
      </c>
      <c r="C4700" s="122" t="s">
        <v>2236</v>
      </c>
      <c r="D4700" s="122" t="s">
        <v>2087</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2033</v>
      </c>
      <c r="B4701" s="122">
        <v>1</v>
      </c>
      <c r="C4701" s="122" t="s">
        <v>2236</v>
      </c>
      <c r="D4701" s="122" t="s">
        <v>2088</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2033</v>
      </c>
      <c r="B4702" s="122">
        <v>1</v>
      </c>
      <c r="C4702" s="122" t="s">
        <v>2236</v>
      </c>
      <c r="D4702" s="122" t="s">
        <v>2141</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2033</v>
      </c>
      <c r="B4703" s="122">
        <v>1</v>
      </c>
      <c r="C4703" s="122" t="s">
        <v>2236</v>
      </c>
      <c r="D4703" s="122" t="s">
        <v>2089</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2033</v>
      </c>
      <c r="B4704" s="122">
        <v>1</v>
      </c>
      <c r="C4704" s="122" t="s">
        <v>2236</v>
      </c>
      <c r="D4704" s="122" t="s">
        <v>2090</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2033</v>
      </c>
      <c r="B4705" s="122">
        <v>1</v>
      </c>
      <c r="C4705" s="122" t="s">
        <v>2236</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2033</v>
      </c>
      <c r="B4706" s="122">
        <v>1</v>
      </c>
      <c r="C4706" s="122" t="s">
        <v>2236</v>
      </c>
      <c r="D4706" s="122" t="s">
        <v>2091</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2033</v>
      </c>
      <c r="B4707" s="122">
        <v>1</v>
      </c>
      <c r="C4707" s="122" t="s">
        <v>2236</v>
      </c>
      <c r="D4707" s="122" t="s">
        <v>2092</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2033</v>
      </c>
      <c r="B4708" s="122">
        <v>1</v>
      </c>
      <c r="C4708" s="122" t="s">
        <v>2236</v>
      </c>
      <c r="D4708" s="122" t="s">
        <v>2093</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2033</v>
      </c>
      <c r="B4709" s="122">
        <v>1</v>
      </c>
      <c r="C4709" s="122" t="s">
        <v>2236</v>
      </c>
      <c r="D4709" s="122" t="s">
        <v>2094</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2033</v>
      </c>
      <c r="B4710" s="122">
        <v>1</v>
      </c>
      <c r="C4710" s="122" t="s">
        <v>2236</v>
      </c>
      <c r="D4710" s="122" t="s">
        <v>2095</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2033</v>
      </c>
      <c r="B4711" s="122">
        <v>1</v>
      </c>
      <c r="C4711" s="122" t="s">
        <v>2236</v>
      </c>
      <c r="D4711" s="122" t="s">
        <v>2142</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2033</v>
      </c>
      <c r="B4712" s="122">
        <v>1</v>
      </c>
      <c r="C4712" s="122" t="s">
        <v>2236</v>
      </c>
      <c r="D4712" s="122" t="s">
        <v>2096</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2033</v>
      </c>
      <c r="B4713" s="122">
        <v>1</v>
      </c>
      <c r="C4713" s="122" t="s">
        <v>2236</v>
      </c>
      <c r="D4713" s="122" t="s">
        <v>2097</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2033</v>
      </c>
      <c r="B4714" s="122">
        <v>1</v>
      </c>
      <c r="C4714" s="122" t="s">
        <v>2236</v>
      </c>
      <c r="D4714" s="122" t="s">
        <v>2098</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2033</v>
      </c>
      <c r="B4715" s="122">
        <v>1</v>
      </c>
      <c r="C4715" s="122" t="s">
        <v>2236</v>
      </c>
      <c r="D4715" s="122" t="s">
        <v>2099</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2033</v>
      </c>
      <c r="B4716" s="122">
        <v>1</v>
      </c>
      <c r="C4716" s="122" t="s">
        <v>2236</v>
      </c>
      <c r="D4716" s="122" t="s">
        <v>2100</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2033</v>
      </c>
      <c r="B4717" s="122">
        <v>1</v>
      </c>
      <c r="C4717" s="122" t="s">
        <v>2236</v>
      </c>
      <c r="D4717" s="122" t="s">
        <v>2101</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2033</v>
      </c>
      <c r="B4718" s="122">
        <v>1</v>
      </c>
      <c r="C4718" s="122" t="s">
        <v>2236</v>
      </c>
      <c r="D4718" s="122" t="s">
        <v>2102</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2033</v>
      </c>
      <c r="B4719" s="122">
        <v>1</v>
      </c>
      <c r="C4719" s="122" t="s">
        <v>2236</v>
      </c>
      <c r="D4719" s="122" t="s">
        <v>2103</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2033</v>
      </c>
      <c r="B4720" s="122">
        <v>1</v>
      </c>
      <c r="C4720" s="122" t="s">
        <v>2236</v>
      </c>
      <c r="D4720" s="122" t="s">
        <v>2104</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2033</v>
      </c>
      <c r="B4721" s="122">
        <v>1</v>
      </c>
      <c r="C4721" s="122" t="s">
        <v>2236</v>
      </c>
      <c r="D4721" s="122" t="s">
        <v>2105</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2033</v>
      </c>
      <c r="B4722" s="122">
        <v>1</v>
      </c>
      <c r="C4722" s="122" t="s">
        <v>2236</v>
      </c>
      <c r="D4722" s="122" t="s">
        <v>2106</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2033</v>
      </c>
      <c r="B4723" s="122">
        <v>1</v>
      </c>
      <c r="C4723" s="122" t="s">
        <v>2236</v>
      </c>
      <c r="D4723" s="122" t="s">
        <v>2107</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2033</v>
      </c>
      <c r="B4724" s="122">
        <v>1</v>
      </c>
      <c r="C4724" s="122" t="s">
        <v>2236</v>
      </c>
      <c r="D4724" s="122" t="s">
        <v>2108</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2033</v>
      </c>
      <c r="B4725" s="122">
        <v>1</v>
      </c>
      <c r="C4725" s="122" t="s">
        <v>2236</v>
      </c>
      <c r="D4725" s="122" t="s">
        <v>2109</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2033</v>
      </c>
      <c r="B4726" s="122">
        <v>1</v>
      </c>
      <c r="C4726" s="122" t="s">
        <v>2236</v>
      </c>
      <c r="D4726" s="122" t="s">
        <v>2143</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2033</v>
      </c>
      <c r="B4727" s="122">
        <v>1</v>
      </c>
      <c r="C4727" s="122" t="s">
        <v>2236</v>
      </c>
      <c r="D4727" s="122" t="s">
        <v>2110</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2033</v>
      </c>
      <c r="B4728" s="122">
        <v>1</v>
      </c>
      <c r="C4728" s="122" t="s">
        <v>2236</v>
      </c>
      <c r="D4728" s="122" t="s">
        <v>2111</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2033</v>
      </c>
      <c r="B4729" s="122">
        <v>1</v>
      </c>
      <c r="C4729" s="122" t="s">
        <v>2236</v>
      </c>
      <c r="D4729" s="122" t="s">
        <v>2112</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2033</v>
      </c>
      <c r="B4730" s="122">
        <v>1</v>
      </c>
      <c r="C4730" s="122" t="s">
        <v>2236</v>
      </c>
      <c r="D4730" s="122" t="s">
        <v>2113</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2033</v>
      </c>
      <c r="B4731" s="122">
        <v>1</v>
      </c>
      <c r="C4731" s="122" t="s">
        <v>2236</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2033</v>
      </c>
      <c r="B4732" s="122">
        <v>1</v>
      </c>
      <c r="C4732" s="122" t="s">
        <v>2236</v>
      </c>
      <c r="D4732" s="122" t="s">
        <v>2114</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2033</v>
      </c>
      <c r="B4733" s="122">
        <v>1</v>
      </c>
      <c r="C4733" s="122" t="s">
        <v>2236</v>
      </c>
      <c r="D4733" s="122" t="s">
        <v>2115</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2033</v>
      </c>
      <c r="B4734" s="122">
        <v>1</v>
      </c>
      <c r="C4734" s="122" t="s">
        <v>2236</v>
      </c>
      <c r="D4734" s="122" t="s">
        <v>2116</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2033</v>
      </c>
      <c r="B4735" s="122">
        <v>1</v>
      </c>
      <c r="C4735" s="122" t="s">
        <v>2236</v>
      </c>
      <c r="D4735" s="122" t="s">
        <v>2117</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2033</v>
      </c>
      <c r="B4736" s="122">
        <v>1</v>
      </c>
      <c r="C4736" s="122" t="s">
        <v>2236</v>
      </c>
      <c r="D4736" s="122" t="s">
        <v>2118</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2033</v>
      </c>
      <c r="B4737" s="122">
        <v>1</v>
      </c>
      <c r="C4737" s="122" t="s">
        <v>2236</v>
      </c>
      <c r="D4737" s="122" t="s">
        <v>2119</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2033</v>
      </c>
      <c r="B4738" s="122">
        <v>1</v>
      </c>
      <c r="C4738" s="122" t="s">
        <v>2236</v>
      </c>
      <c r="D4738" s="122" t="s">
        <v>2120</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2033</v>
      </c>
      <c r="B4739" s="122">
        <v>1</v>
      </c>
      <c r="C4739" s="122" t="s">
        <v>2236</v>
      </c>
      <c r="D4739" s="122" t="s">
        <v>2121</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2033</v>
      </c>
      <c r="B4740" s="122">
        <v>1</v>
      </c>
      <c r="C4740" s="122" t="s">
        <v>2236</v>
      </c>
      <c r="D4740" s="122" t="s">
        <v>2122</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2033</v>
      </c>
      <c r="B4741" s="122">
        <v>1</v>
      </c>
      <c r="C4741" s="122" t="s">
        <v>2236</v>
      </c>
      <c r="D4741" s="122" t="s">
        <v>2144</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2033</v>
      </c>
      <c r="B4742" s="122">
        <v>1</v>
      </c>
      <c r="C4742" s="122" t="s">
        <v>2236</v>
      </c>
      <c r="D4742" s="122" t="s">
        <v>2123</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2033</v>
      </c>
      <c r="B4743" s="122">
        <v>1</v>
      </c>
      <c r="C4743" s="122" t="s">
        <v>2236</v>
      </c>
      <c r="D4743" s="122" t="s">
        <v>2124</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2033</v>
      </c>
      <c r="B4744" s="122">
        <v>1</v>
      </c>
      <c r="C4744" s="122" t="s">
        <v>2236</v>
      </c>
      <c r="D4744" s="122" t="s">
        <v>2125</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2033</v>
      </c>
      <c r="B4745" s="122">
        <v>1</v>
      </c>
      <c r="C4745" s="122" t="s">
        <v>2236</v>
      </c>
      <c r="D4745" s="122" t="s">
        <v>2126</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2033</v>
      </c>
      <c r="B4746" s="122">
        <v>1</v>
      </c>
      <c r="C4746" s="122" t="s">
        <v>2236</v>
      </c>
      <c r="D4746" s="122" t="s">
        <v>2127</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2033</v>
      </c>
      <c r="B4747" s="122">
        <v>1</v>
      </c>
      <c r="C4747" s="122" t="s">
        <v>2236</v>
      </c>
      <c r="D4747" s="122" t="s">
        <v>2128</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2033</v>
      </c>
      <c r="B4748" s="122">
        <v>1</v>
      </c>
      <c r="C4748" s="122" t="s">
        <v>2236</v>
      </c>
      <c r="D4748" s="122" t="s">
        <v>2129</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2033</v>
      </c>
      <c r="B4749" s="122">
        <v>1</v>
      </c>
      <c r="C4749" s="122" t="s">
        <v>2236</v>
      </c>
      <c r="D4749" s="122" t="s">
        <v>2146</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2033</v>
      </c>
      <c r="B4750" s="122">
        <v>1</v>
      </c>
      <c r="C4750" s="122" t="s">
        <v>2236</v>
      </c>
      <c r="D4750" s="122" t="s">
        <v>2130</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2033</v>
      </c>
      <c r="B4751" s="122">
        <v>1</v>
      </c>
      <c r="C4751" s="122" t="s">
        <v>2236</v>
      </c>
      <c r="D4751" s="122" t="s">
        <v>2131</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2033</v>
      </c>
      <c r="B4752" s="122">
        <v>1</v>
      </c>
      <c r="C4752" s="122" t="s">
        <v>2236</v>
      </c>
      <c r="D4752" s="122" t="s">
        <v>2132</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2033</v>
      </c>
      <c r="B4753" s="122">
        <v>1</v>
      </c>
      <c r="C4753" s="122" t="s">
        <v>2236</v>
      </c>
      <c r="D4753" s="122" t="s">
        <v>2133</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2033</v>
      </c>
      <c r="B4754" s="122">
        <v>1</v>
      </c>
      <c r="C4754" s="122" t="s">
        <v>2236</v>
      </c>
      <c r="D4754" s="122" t="s">
        <v>2134</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2033</v>
      </c>
      <c r="B4755" s="122">
        <v>1</v>
      </c>
      <c r="C4755" s="122" t="s">
        <v>2237</v>
      </c>
      <c r="D4755" s="122" t="s">
        <v>2086</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2033</v>
      </c>
      <c r="B4756" s="122">
        <v>1</v>
      </c>
      <c r="C4756" s="122" t="s">
        <v>2237</v>
      </c>
      <c r="D4756" s="122" t="s">
        <v>2087</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2033</v>
      </c>
      <c r="B4757" s="122">
        <v>1</v>
      </c>
      <c r="C4757" s="122" t="s">
        <v>2237</v>
      </c>
      <c r="D4757" s="122" t="s">
        <v>2088</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2033</v>
      </c>
      <c r="B4758" s="122">
        <v>1</v>
      </c>
      <c r="C4758" s="122" t="s">
        <v>2237</v>
      </c>
      <c r="D4758" s="122" t="s">
        <v>2141</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2033</v>
      </c>
      <c r="B4759" s="122">
        <v>1</v>
      </c>
      <c r="C4759" s="122" t="s">
        <v>2237</v>
      </c>
      <c r="D4759" s="122" t="s">
        <v>2089</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2033</v>
      </c>
      <c r="B4760" s="122">
        <v>1</v>
      </c>
      <c r="C4760" s="122" t="s">
        <v>2237</v>
      </c>
      <c r="D4760" s="122" t="s">
        <v>2090</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2033</v>
      </c>
      <c r="B4761" s="122">
        <v>1</v>
      </c>
      <c r="C4761" s="122" t="s">
        <v>2237</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2033</v>
      </c>
      <c r="B4762" s="122">
        <v>1</v>
      </c>
      <c r="C4762" s="122" t="s">
        <v>2237</v>
      </c>
      <c r="D4762" s="122" t="s">
        <v>2091</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2033</v>
      </c>
      <c r="B4763" s="122">
        <v>1</v>
      </c>
      <c r="C4763" s="122" t="s">
        <v>2237</v>
      </c>
      <c r="D4763" s="122" t="s">
        <v>2092</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2033</v>
      </c>
      <c r="B4764" s="122">
        <v>1</v>
      </c>
      <c r="C4764" s="122" t="s">
        <v>2237</v>
      </c>
      <c r="D4764" s="122" t="s">
        <v>2093</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2033</v>
      </c>
      <c r="B4765" s="122">
        <v>1</v>
      </c>
      <c r="C4765" s="122" t="s">
        <v>2237</v>
      </c>
      <c r="D4765" s="122" t="s">
        <v>2094</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2033</v>
      </c>
      <c r="B4766" s="122">
        <v>1</v>
      </c>
      <c r="C4766" s="122" t="s">
        <v>2237</v>
      </c>
      <c r="D4766" s="122" t="s">
        <v>2095</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2033</v>
      </c>
      <c r="B4767" s="122">
        <v>1</v>
      </c>
      <c r="C4767" s="122" t="s">
        <v>2237</v>
      </c>
      <c r="D4767" s="122" t="s">
        <v>2142</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2033</v>
      </c>
      <c r="B4768" s="122">
        <v>1</v>
      </c>
      <c r="C4768" s="122" t="s">
        <v>2237</v>
      </c>
      <c r="D4768" s="122" t="s">
        <v>2096</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2033</v>
      </c>
      <c r="B4769" s="122">
        <v>1</v>
      </c>
      <c r="C4769" s="122" t="s">
        <v>2237</v>
      </c>
      <c r="D4769" s="122" t="s">
        <v>2097</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2033</v>
      </c>
      <c r="B4770" s="122">
        <v>1</v>
      </c>
      <c r="C4770" s="122" t="s">
        <v>2237</v>
      </c>
      <c r="D4770" s="122" t="s">
        <v>2098</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2033</v>
      </c>
      <c r="B4771" s="122">
        <v>1</v>
      </c>
      <c r="C4771" s="122" t="s">
        <v>2237</v>
      </c>
      <c r="D4771" s="122" t="s">
        <v>2099</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2033</v>
      </c>
      <c r="B4772" s="122">
        <v>1</v>
      </c>
      <c r="C4772" s="122" t="s">
        <v>2237</v>
      </c>
      <c r="D4772" s="122" t="s">
        <v>2100</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2033</v>
      </c>
      <c r="B4773" s="122">
        <v>1</v>
      </c>
      <c r="C4773" s="122" t="s">
        <v>2237</v>
      </c>
      <c r="D4773" s="122" t="s">
        <v>2101</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2033</v>
      </c>
      <c r="B4774" s="122">
        <v>1</v>
      </c>
      <c r="C4774" s="122" t="s">
        <v>2237</v>
      </c>
      <c r="D4774" s="122" t="s">
        <v>2102</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2033</v>
      </c>
      <c r="B4775" s="122">
        <v>1</v>
      </c>
      <c r="C4775" s="122" t="s">
        <v>2237</v>
      </c>
      <c r="D4775" s="122" t="s">
        <v>2103</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2033</v>
      </c>
      <c r="B4776" s="122">
        <v>1</v>
      </c>
      <c r="C4776" s="122" t="s">
        <v>2237</v>
      </c>
      <c r="D4776" s="122" t="s">
        <v>2104</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2033</v>
      </c>
      <c r="B4777" s="122">
        <v>1</v>
      </c>
      <c r="C4777" s="122" t="s">
        <v>2237</v>
      </c>
      <c r="D4777" s="122" t="s">
        <v>2105</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2033</v>
      </c>
      <c r="B4778" s="122">
        <v>1</v>
      </c>
      <c r="C4778" s="122" t="s">
        <v>2237</v>
      </c>
      <c r="D4778" s="122" t="s">
        <v>2106</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2033</v>
      </c>
      <c r="B4779" s="122">
        <v>1</v>
      </c>
      <c r="C4779" s="122" t="s">
        <v>2237</v>
      </c>
      <c r="D4779" s="122" t="s">
        <v>2107</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2033</v>
      </c>
      <c r="B4780" s="122">
        <v>1</v>
      </c>
      <c r="C4780" s="122" t="s">
        <v>2237</v>
      </c>
      <c r="D4780" s="122" t="s">
        <v>2108</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2033</v>
      </c>
      <c r="B4781" s="122">
        <v>1</v>
      </c>
      <c r="C4781" s="122" t="s">
        <v>2237</v>
      </c>
      <c r="D4781" s="122" t="s">
        <v>2109</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2033</v>
      </c>
      <c r="B4782" s="122">
        <v>1</v>
      </c>
      <c r="C4782" s="122" t="s">
        <v>2237</v>
      </c>
      <c r="D4782" s="122" t="s">
        <v>2143</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2033</v>
      </c>
      <c r="B4783" s="122">
        <v>1</v>
      </c>
      <c r="C4783" s="122" t="s">
        <v>2237</v>
      </c>
      <c r="D4783" s="122" t="s">
        <v>2110</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2033</v>
      </c>
      <c r="B4784" s="122">
        <v>1</v>
      </c>
      <c r="C4784" s="122" t="s">
        <v>2237</v>
      </c>
      <c r="D4784" s="122" t="s">
        <v>2111</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2033</v>
      </c>
      <c r="B4785" s="122">
        <v>1</v>
      </c>
      <c r="C4785" s="122" t="s">
        <v>2237</v>
      </c>
      <c r="D4785" s="122" t="s">
        <v>2112</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2033</v>
      </c>
      <c r="B4786" s="122">
        <v>1</v>
      </c>
      <c r="C4786" s="122" t="s">
        <v>2237</v>
      </c>
      <c r="D4786" s="122" t="s">
        <v>2113</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2033</v>
      </c>
      <c r="B4787" s="122">
        <v>1</v>
      </c>
      <c r="C4787" s="122" t="s">
        <v>2237</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2033</v>
      </c>
      <c r="B4788" s="122">
        <v>1</v>
      </c>
      <c r="C4788" s="122" t="s">
        <v>2237</v>
      </c>
      <c r="D4788" s="122" t="s">
        <v>2114</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2033</v>
      </c>
      <c r="B4789" s="122">
        <v>1</v>
      </c>
      <c r="C4789" s="122" t="s">
        <v>2237</v>
      </c>
      <c r="D4789" s="122" t="s">
        <v>2115</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2033</v>
      </c>
      <c r="B4790" s="122">
        <v>1</v>
      </c>
      <c r="C4790" s="122" t="s">
        <v>2237</v>
      </c>
      <c r="D4790" s="122" t="s">
        <v>2116</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2033</v>
      </c>
      <c r="B4791" s="122">
        <v>1</v>
      </c>
      <c r="C4791" s="122" t="s">
        <v>2237</v>
      </c>
      <c r="D4791" s="122" t="s">
        <v>2117</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2033</v>
      </c>
      <c r="B4792" s="122">
        <v>1</v>
      </c>
      <c r="C4792" s="122" t="s">
        <v>2237</v>
      </c>
      <c r="D4792" s="122" t="s">
        <v>2118</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2033</v>
      </c>
      <c r="B4793" s="122">
        <v>1</v>
      </c>
      <c r="C4793" s="122" t="s">
        <v>2237</v>
      </c>
      <c r="D4793" s="122" t="s">
        <v>2119</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2033</v>
      </c>
      <c r="B4794" s="122">
        <v>1</v>
      </c>
      <c r="C4794" s="122" t="s">
        <v>2237</v>
      </c>
      <c r="D4794" s="122" t="s">
        <v>2120</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2033</v>
      </c>
      <c r="B4795" s="122">
        <v>1</v>
      </c>
      <c r="C4795" s="122" t="s">
        <v>2237</v>
      </c>
      <c r="D4795" s="122" t="s">
        <v>2121</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2033</v>
      </c>
      <c r="B4796" s="122">
        <v>1</v>
      </c>
      <c r="C4796" s="122" t="s">
        <v>2237</v>
      </c>
      <c r="D4796" s="122" t="s">
        <v>2122</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2033</v>
      </c>
      <c r="B4797" s="122">
        <v>1</v>
      </c>
      <c r="C4797" s="122" t="s">
        <v>2237</v>
      </c>
      <c r="D4797" s="122" t="s">
        <v>2144</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2033</v>
      </c>
      <c r="B4798" s="122">
        <v>1</v>
      </c>
      <c r="C4798" s="122" t="s">
        <v>2237</v>
      </c>
      <c r="D4798" s="122" t="s">
        <v>2123</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2033</v>
      </c>
      <c r="B4799" s="122">
        <v>1</v>
      </c>
      <c r="C4799" s="122" t="s">
        <v>2237</v>
      </c>
      <c r="D4799" s="122" t="s">
        <v>2124</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2033</v>
      </c>
      <c r="B4800" s="122">
        <v>1</v>
      </c>
      <c r="C4800" s="122" t="s">
        <v>2237</v>
      </c>
      <c r="D4800" s="122" t="s">
        <v>2125</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2033</v>
      </c>
      <c r="B4801" s="122">
        <v>1</v>
      </c>
      <c r="C4801" s="122" t="s">
        <v>2237</v>
      </c>
      <c r="D4801" s="122" t="s">
        <v>2126</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2033</v>
      </c>
      <c r="B4802" s="122">
        <v>1</v>
      </c>
      <c r="C4802" s="122" t="s">
        <v>2237</v>
      </c>
      <c r="D4802" s="122" t="s">
        <v>2127</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2033</v>
      </c>
      <c r="B4803" s="122">
        <v>1</v>
      </c>
      <c r="C4803" s="122" t="s">
        <v>2237</v>
      </c>
      <c r="D4803" s="122" t="s">
        <v>2128</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2033</v>
      </c>
      <c r="B4804" s="122">
        <v>1</v>
      </c>
      <c r="C4804" s="122" t="s">
        <v>2237</v>
      </c>
      <c r="D4804" s="122" t="s">
        <v>2129</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2033</v>
      </c>
      <c r="B4805" s="122">
        <v>1</v>
      </c>
      <c r="C4805" s="122" t="s">
        <v>2237</v>
      </c>
      <c r="D4805" s="122" t="s">
        <v>2146</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2033</v>
      </c>
      <c r="B4806" s="122">
        <v>1</v>
      </c>
      <c r="C4806" s="122" t="s">
        <v>2237</v>
      </c>
      <c r="D4806" s="122" t="s">
        <v>2130</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2033</v>
      </c>
      <c r="B4807" s="122">
        <v>1</v>
      </c>
      <c r="C4807" s="122" t="s">
        <v>2237</v>
      </c>
      <c r="D4807" s="122" t="s">
        <v>2131</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2033</v>
      </c>
      <c r="B4808" s="122">
        <v>1</v>
      </c>
      <c r="C4808" s="122" t="s">
        <v>2237</v>
      </c>
      <c r="D4808" s="122" t="s">
        <v>2132</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2033</v>
      </c>
      <c r="B4809" s="122">
        <v>1</v>
      </c>
      <c r="C4809" s="122" t="s">
        <v>2237</v>
      </c>
      <c r="D4809" s="122" t="s">
        <v>2133</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2033</v>
      </c>
      <c r="B4810" s="122">
        <v>1</v>
      </c>
      <c r="C4810" s="122" t="s">
        <v>2237</v>
      </c>
      <c r="D4810" s="122" t="s">
        <v>2134</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2033</v>
      </c>
      <c r="B4811" s="122">
        <v>1</v>
      </c>
      <c r="C4811" s="122" t="s">
        <v>2238</v>
      </c>
      <c r="D4811" s="122" t="s">
        <v>2086</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2033</v>
      </c>
      <c r="B4812" s="122">
        <v>1</v>
      </c>
      <c r="C4812" s="122" t="s">
        <v>2238</v>
      </c>
      <c r="D4812" s="122" t="s">
        <v>2087</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2033</v>
      </c>
      <c r="B4813" s="122">
        <v>1</v>
      </c>
      <c r="C4813" s="122" t="s">
        <v>2238</v>
      </c>
      <c r="D4813" s="122" t="s">
        <v>2088</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2033</v>
      </c>
      <c r="B4814" s="122">
        <v>1</v>
      </c>
      <c r="C4814" s="122" t="s">
        <v>2238</v>
      </c>
      <c r="D4814" s="122" t="s">
        <v>2141</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2033</v>
      </c>
      <c r="B4815" s="122">
        <v>1</v>
      </c>
      <c r="C4815" s="122" t="s">
        <v>2238</v>
      </c>
      <c r="D4815" s="122" t="s">
        <v>2089</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2033</v>
      </c>
      <c r="B4816" s="122">
        <v>1</v>
      </c>
      <c r="C4816" s="122" t="s">
        <v>2238</v>
      </c>
      <c r="D4816" s="122" t="s">
        <v>2090</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2033</v>
      </c>
      <c r="B4817" s="122">
        <v>1</v>
      </c>
      <c r="C4817" s="122" t="s">
        <v>2238</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2033</v>
      </c>
      <c r="B4818" s="122">
        <v>1</v>
      </c>
      <c r="C4818" s="122" t="s">
        <v>2238</v>
      </c>
      <c r="D4818" s="122" t="s">
        <v>2091</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2033</v>
      </c>
      <c r="B4819" s="122">
        <v>1</v>
      </c>
      <c r="C4819" s="122" t="s">
        <v>2238</v>
      </c>
      <c r="D4819" s="122" t="s">
        <v>2092</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2033</v>
      </c>
      <c r="B4820" s="122">
        <v>1</v>
      </c>
      <c r="C4820" s="122" t="s">
        <v>2238</v>
      </c>
      <c r="D4820" s="122" t="s">
        <v>2093</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2033</v>
      </c>
      <c r="B4821" s="122">
        <v>1</v>
      </c>
      <c r="C4821" s="122" t="s">
        <v>2238</v>
      </c>
      <c r="D4821" s="122" t="s">
        <v>2094</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2033</v>
      </c>
      <c r="B4822" s="122">
        <v>1</v>
      </c>
      <c r="C4822" s="122" t="s">
        <v>2238</v>
      </c>
      <c r="D4822" s="122" t="s">
        <v>2095</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2033</v>
      </c>
      <c r="B4823" s="122">
        <v>1</v>
      </c>
      <c r="C4823" s="122" t="s">
        <v>2238</v>
      </c>
      <c r="D4823" s="122" t="s">
        <v>2142</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2033</v>
      </c>
      <c r="B4824" s="122">
        <v>1</v>
      </c>
      <c r="C4824" s="122" t="s">
        <v>2238</v>
      </c>
      <c r="D4824" s="122" t="s">
        <v>2096</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2033</v>
      </c>
      <c r="B4825" s="122">
        <v>1</v>
      </c>
      <c r="C4825" s="122" t="s">
        <v>2238</v>
      </c>
      <c r="D4825" s="122" t="s">
        <v>2097</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2033</v>
      </c>
      <c r="B4826" s="122">
        <v>1</v>
      </c>
      <c r="C4826" s="122" t="s">
        <v>2238</v>
      </c>
      <c r="D4826" s="122" t="s">
        <v>2098</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2033</v>
      </c>
      <c r="B4827" s="122">
        <v>1</v>
      </c>
      <c r="C4827" s="122" t="s">
        <v>2238</v>
      </c>
      <c r="D4827" s="122" t="s">
        <v>2099</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2033</v>
      </c>
      <c r="B4828" s="122">
        <v>1</v>
      </c>
      <c r="C4828" s="122" t="s">
        <v>2238</v>
      </c>
      <c r="D4828" s="122" t="s">
        <v>2100</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2033</v>
      </c>
      <c r="B4829" s="122">
        <v>1</v>
      </c>
      <c r="C4829" s="122" t="s">
        <v>2238</v>
      </c>
      <c r="D4829" s="122" t="s">
        <v>2101</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2033</v>
      </c>
      <c r="B4830" s="122">
        <v>1</v>
      </c>
      <c r="C4830" s="122" t="s">
        <v>2238</v>
      </c>
      <c r="D4830" s="122" t="s">
        <v>2102</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2033</v>
      </c>
      <c r="B4831" s="122">
        <v>1</v>
      </c>
      <c r="C4831" s="122" t="s">
        <v>2238</v>
      </c>
      <c r="D4831" s="122" t="s">
        <v>2103</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2033</v>
      </c>
      <c r="B4832" s="122">
        <v>1</v>
      </c>
      <c r="C4832" s="122" t="s">
        <v>2238</v>
      </c>
      <c r="D4832" s="122" t="s">
        <v>2104</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2033</v>
      </c>
      <c r="B4833" s="122">
        <v>1</v>
      </c>
      <c r="C4833" s="122" t="s">
        <v>2238</v>
      </c>
      <c r="D4833" s="122" t="s">
        <v>2105</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2033</v>
      </c>
      <c r="B4834" s="122">
        <v>1</v>
      </c>
      <c r="C4834" s="122" t="s">
        <v>2238</v>
      </c>
      <c r="D4834" s="122" t="s">
        <v>2106</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2033</v>
      </c>
      <c r="B4835" s="122">
        <v>1</v>
      </c>
      <c r="C4835" s="122" t="s">
        <v>2238</v>
      </c>
      <c r="D4835" s="122" t="s">
        <v>2107</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2033</v>
      </c>
      <c r="B4836" s="122">
        <v>1</v>
      </c>
      <c r="C4836" s="122" t="s">
        <v>2238</v>
      </c>
      <c r="D4836" s="122" t="s">
        <v>2108</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2033</v>
      </c>
      <c r="B4837" s="122">
        <v>1</v>
      </c>
      <c r="C4837" s="122" t="s">
        <v>2238</v>
      </c>
      <c r="D4837" s="122" t="s">
        <v>2109</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2033</v>
      </c>
      <c r="B4838" s="122">
        <v>1</v>
      </c>
      <c r="C4838" s="122" t="s">
        <v>2238</v>
      </c>
      <c r="D4838" s="122" t="s">
        <v>2143</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2033</v>
      </c>
      <c r="B4839" s="122">
        <v>1</v>
      </c>
      <c r="C4839" s="122" t="s">
        <v>2238</v>
      </c>
      <c r="D4839" s="122" t="s">
        <v>2110</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2033</v>
      </c>
      <c r="B4840" s="122">
        <v>1</v>
      </c>
      <c r="C4840" s="122" t="s">
        <v>2238</v>
      </c>
      <c r="D4840" s="122" t="s">
        <v>2111</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2033</v>
      </c>
      <c r="B4841" s="122">
        <v>1</v>
      </c>
      <c r="C4841" s="122" t="s">
        <v>2238</v>
      </c>
      <c r="D4841" s="122" t="s">
        <v>2112</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2033</v>
      </c>
      <c r="B4842" s="122">
        <v>1</v>
      </c>
      <c r="C4842" s="122" t="s">
        <v>2238</v>
      </c>
      <c r="D4842" s="122" t="s">
        <v>2113</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2033</v>
      </c>
      <c r="B4843" s="122">
        <v>1</v>
      </c>
      <c r="C4843" s="122" t="s">
        <v>2238</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2033</v>
      </c>
      <c r="B4844" s="122">
        <v>1</v>
      </c>
      <c r="C4844" s="122" t="s">
        <v>2238</v>
      </c>
      <c r="D4844" s="122" t="s">
        <v>2114</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2033</v>
      </c>
      <c r="B4845" s="122">
        <v>1</v>
      </c>
      <c r="C4845" s="122" t="s">
        <v>2238</v>
      </c>
      <c r="D4845" s="122" t="s">
        <v>2115</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2033</v>
      </c>
      <c r="B4846" s="122">
        <v>1</v>
      </c>
      <c r="C4846" s="122" t="s">
        <v>2238</v>
      </c>
      <c r="D4846" s="122" t="s">
        <v>2116</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2033</v>
      </c>
      <c r="B4847" s="122">
        <v>1</v>
      </c>
      <c r="C4847" s="122" t="s">
        <v>2238</v>
      </c>
      <c r="D4847" s="122" t="s">
        <v>2117</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2033</v>
      </c>
      <c r="B4848" s="122">
        <v>1</v>
      </c>
      <c r="C4848" s="122" t="s">
        <v>2238</v>
      </c>
      <c r="D4848" s="122" t="s">
        <v>2118</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2033</v>
      </c>
      <c r="B4849" s="122">
        <v>1</v>
      </c>
      <c r="C4849" s="122" t="s">
        <v>2238</v>
      </c>
      <c r="D4849" s="122" t="s">
        <v>2119</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2033</v>
      </c>
      <c r="B4850" s="122">
        <v>1</v>
      </c>
      <c r="C4850" s="122" t="s">
        <v>2238</v>
      </c>
      <c r="D4850" s="122" t="s">
        <v>2120</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2033</v>
      </c>
      <c r="B4851" s="122">
        <v>1</v>
      </c>
      <c r="C4851" s="122" t="s">
        <v>2238</v>
      </c>
      <c r="D4851" s="122" t="s">
        <v>2121</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2033</v>
      </c>
      <c r="B4852" s="122">
        <v>1</v>
      </c>
      <c r="C4852" s="122" t="s">
        <v>2238</v>
      </c>
      <c r="D4852" s="122" t="s">
        <v>2122</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2033</v>
      </c>
      <c r="B4853" s="122">
        <v>1</v>
      </c>
      <c r="C4853" s="122" t="s">
        <v>2238</v>
      </c>
      <c r="D4853" s="122" t="s">
        <v>2144</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2033</v>
      </c>
      <c r="B4854" s="122">
        <v>1</v>
      </c>
      <c r="C4854" s="122" t="s">
        <v>2238</v>
      </c>
      <c r="D4854" s="122" t="s">
        <v>2123</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2033</v>
      </c>
      <c r="B4855" s="122">
        <v>1</v>
      </c>
      <c r="C4855" s="122" t="s">
        <v>2238</v>
      </c>
      <c r="D4855" s="122" t="s">
        <v>2124</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2033</v>
      </c>
      <c r="B4856" s="122">
        <v>1</v>
      </c>
      <c r="C4856" s="122" t="s">
        <v>2238</v>
      </c>
      <c r="D4856" s="122" t="s">
        <v>2125</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2033</v>
      </c>
      <c r="B4857" s="122">
        <v>1</v>
      </c>
      <c r="C4857" s="122" t="s">
        <v>2238</v>
      </c>
      <c r="D4857" s="122" t="s">
        <v>2126</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2033</v>
      </c>
      <c r="B4858" s="122">
        <v>1</v>
      </c>
      <c r="C4858" s="122" t="s">
        <v>2238</v>
      </c>
      <c r="D4858" s="122" t="s">
        <v>2127</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2033</v>
      </c>
      <c r="B4859" s="122">
        <v>1</v>
      </c>
      <c r="C4859" s="122" t="s">
        <v>2238</v>
      </c>
      <c r="D4859" s="122" t="s">
        <v>2128</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2033</v>
      </c>
      <c r="B4860" s="122">
        <v>1</v>
      </c>
      <c r="C4860" s="122" t="s">
        <v>2238</v>
      </c>
      <c r="D4860" s="122" t="s">
        <v>2129</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2033</v>
      </c>
      <c r="B4861" s="122">
        <v>1</v>
      </c>
      <c r="C4861" s="122" t="s">
        <v>2238</v>
      </c>
      <c r="D4861" s="122" t="s">
        <v>2146</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2033</v>
      </c>
      <c r="B4862" s="122">
        <v>1</v>
      </c>
      <c r="C4862" s="122" t="s">
        <v>2238</v>
      </c>
      <c r="D4862" s="122" t="s">
        <v>2130</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2033</v>
      </c>
      <c r="B4863" s="122">
        <v>1</v>
      </c>
      <c r="C4863" s="122" t="s">
        <v>2238</v>
      </c>
      <c r="D4863" s="122" t="s">
        <v>2131</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2033</v>
      </c>
      <c r="B4864" s="122">
        <v>1</v>
      </c>
      <c r="C4864" s="122" t="s">
        <v>2238</v>
      </c>
      <c r="D4864" s="122" t="s">
        <v>2132</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2033</v>
      </c>
      <c r="B4865" s="122">
        <v>1</v>
      </c>
      <c r="C4865" s="122" t="s">
        <v>2238</v>
      </c>
      <c r="D4865" s="122" t="s">
        <v>2133</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2033</v>
      </c>
      <c r="B4866" s="122">
        <v>1</v>
      </c>
      <c r="C4866" s="122" t="s">
        <v>2238</v>
      </c>
      <c r="D4866" s="122" t="s">
        <v>2134</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2033</v>
      </c>
      <c r="B4867" s="122">
        <v>1</v>
      </c>
      <c r="C4867" s="122" t="s">
        <v>2239</v>
      </c>
      <c r="D4867" s="122" t="s">
        <v>2086</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2033</v>
      </c>
      <c r="B4868" s="122">
        <v>1</v>
      </c>
      <c r="C4868" s="122" t="s">
        <v>2239</v>
      </c>
      <c r="D4868" s="122" t="s">
        <v>2087</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2033</v>
      </c>
      <c r="B4869" s="122">
        <v>1</v>
      </c>
      <c r="C4869" s="122" t="s">
        <v>2239</v>
      </c>
      <c r="D4869" s="122" t="s">
        <v>2088</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2033</v>
      </c>
      <c r="B4870" s="122">
        <v>1</v>
      </c>
      <c r="C4870" s="122" t="s">
        <v>2239</v>
      </c>
      <c r="D4870" s="122" t="s">
        <v>2141</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2033</v>
      </c>
      <c r="B4871" s="122">
        <v>1</v>
      </c>
      <c r="C4871" s="122" t="s">
        <v>2239</v>
      </c>
      <c r="D4871" s="122" t="s">
        <v>2089</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2033</v>
      </c>
      <c r="B4872" s="122">
        <v>1</v>
      </c>
      <c r="C4872" s="122" t="s">
        <v>2239</v>
      </c>
      <c r="D4872" s="122" t="s">
        <v>2090</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2033</v>
      </c>
      <c r="B4873" s="122">
        <v>1</v>
      </c>
      <c r="C4873" s="122" t="s">
        <v>2239</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2033</v>
      </c>
      <c r="B4874" s="122">
        <v>1</v>
      </c>
      <c r="C4874" s="122" t="s">
        <v>2239</v>
      </c>
      <c r="D4874" s="122" t="s">
        <v>2091</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2033</v>
      </c>
      <c r="B4875" s="122">
        <v>1</v>
      </c>
      <c r="C4875" s="122" t="s">
        <v>2239</v>
      </c>
      <c r="D4875" s="122" t="s">
        <v>2092</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2033</v>
      </c>
      <c r="B4876" s="122">
        <v>1</v>
      </c>
      <c r="C4876" s="122" t="s">
        <v>2239</v>
      </c>
      <c r="D4876" s="122" t="s">
        <v>2093</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2033</v>
      </c>
      <c r="B4877" s="122">
        <v>1</v>
      </c>
      <c r="C4877" s="122" t="s">
        <v>2239</v>
      </c>
      <c r="D4877" s="122" t="s">
        <v>2094</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2033</v>
      </c>
      <c r="B4878" s="122">
        <v>1</v>
      </c>
      <c r="C4878" s="122" t="s">
        <v>2239</v>
      </c>
      <c r="D4878" s="122" t="s">
        <v>2095</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2033</v>
      </c>
      <c r="B4879" s="122">
        <v>1</v>
      </c>
      <c r="C4879" s="122" t="s">
        <v>2239</v>
      </c>
      <c r="D4879" s="122" t="s">
        <v>2142</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2033</v>
      </c>
      <c r="B4880" s="122">
        <v>1</v>
      </c>
      <c r="C4880" s="122" t="s">
        <v>2239</v>
      </c>
      <c r="D4880" s="122" t="s">
        <v>2096</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2033</v>
      </c>
      <c r="B4881" s="122">
        <v>1</v>
      </c>
      <c r="C4881" s="122" t="s">
        <v>2239</v>
      </c>
      <c r="D4881" s="122" t="s">
        <v>2097</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2033</v>
      </c>
      <c r="B4882" s="122">
        <v>1</v>
      </c>
      <c r="C4882" s="122" t="s">
        <v>2239</v>
      </c>
      <c r="D4882" s="122" t="s">
        <v>2098</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2033</v>
      </c>
      <c r="B4883" s="122">
        <v>1</v>
      </c>
      <c r="C4883" s="122" t="s">
        <v>2239</v>
      </c>
      <c r="D4883" s="122" t="s">
        <v>2099</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2033</v>
      </c>
      <c r="B4884" s="122">
        <v>1</v>
      </c>
      <c r="C4884" s="122" t="s">
        <v>2239</v>
      </c>
      <c r="D4884" s="122" t="s">
        <v>2100</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2033</v>
      </c>
      <c r="B4885" s="122">
        <v>1</v>
      </c>
      <c r="C4885" s="122" t="s">
        <v>2239</v>
      </c>
      <c r="D4885" s="122" t="s">
        <v>2101</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2033</v>
      </c>
      <c r="B4886" s="122">
        <v>1</v>
      </c>
      <c r="C4886" s="122" t="s">
        <v>2239</v>
      </c>
      <c r="D4886" s="122" t="s">
        <v>2102</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2033</v>
      </c>
      <c r="B4887" s="122">
        <v>1</v>
      </c>
      <c r="C4887" s="122" t="s">
        <v>2239</v>
      </c>
      <c r="D4887" s="122" t="s">
        <v>2103</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2033</v>
      </c>
      <c r="B4888" s="122">
        <v>1</v>
      </c>
      <c r="C4888" s="122" t="s">
        <v>2239</v>
      </c>
      <c r="D4888" s="122" t="s">
        <v>2104</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2033</v>
      </c>
      <c r="B4889" s="122">
        <v>1</v>
      </c>
      <c r="C4889" s="122" t="s">
        <v>2239</v>
      </c>
      <c r="D4889" s="122" t="s">
        <v>2105</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2033</v>
      </c>
      <c r="B4890" s="122">
        <v>1</v>
      </c>
      <c r="C4890" s="122" t="s">
        <v>2239</v>
      </c>
      <c r="D4890" s="122" t="s">
        <v>2106</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2033</v>
      </c>
      <c r="B4891" s="122">
        <v>1</v>
      </c>
      <c r="C4891" s="122" t="s">
        <v>2239</v>
      </c>
      <c r="D4891" s="122" t="s">
        <v>2107</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2033</v>
      </c>
      <c r="B4892" s="122">
        <v>1</v>
      </c>
      <c r="C4892" s="122" t="s">
        <v>2239</v>
      </c>
      <c r="D4892" s="122" t="s">
        <v>2108</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2033</v>
      </c>
      <c r="B4893" s="122">
        <v>1</v>
      </c>
      <c r="C4893" s="122" t="s">
        <v>2239</v>
      </c>
      <c r="D4893" s="122" t="s">
        <v>2109</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2033</v>
      </c>
      <c r="B4894" s="122">
        <v>1</v>
      </c>
      <c r="C4894" s="122" t="s">
        <v>2239</v>
      </c>
      <c r="D4894" s="122" t="s">
        <v>2143</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2033</v>
      </c>
      <c r="B4895" s="122">
        <v>1</v>
      </c>
      <c r="C4895" s="122" t="s">
        <v>2239</v>
      </c>
      <c r="D4895" s="122" t="s">
        <v>2110</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2033</v>
      </c>
      <c r="B4896" s="122">
        <v>1</v>
      </c>
      <c r="C4896" s="122" t="s">
        <v>2239</v>
      </c>
      <c r="D4896" s="122" t="s">
        <v>2111</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2033</v>
      </c>
      <c r="B4897" s="122">
        <v>1</v>
      </c>
      <c r="C4897" s="122" t="s">
        <v>2239</v>
      </c>
      <c r="D4897" s="122" t="s">
        <v>2112</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2033</v>
      </c>
      <c r="B4898" s="122">
        <v>1</v>
      </c>
      <c r="C4898" s="122" t="s">
        <v>2239</v>
      </c>
      <c r="D4898" s="122" t="s">
        <v>2113</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2033</v>
      </c>
      <c r="B4899" s="122">
        <v>1</v>
      </c>
      <c r="C4899" s="122" t="s">
        <v>2239</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2033</v>
      </c>
      <c r="B4900" s="122">
        <v>1</v>
      </c>
      <c r="C4900" s="122" t="s">
        <v>2239</v>
      </c>
      <c r="D4900" s="122" t="s">
        <v>2114</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2033</v>
      </c>
      <c r="B4901" s="122">
        <v>1</v>
      </c>
      <c r="C4901" s="122" t="s">
        <v>2239</v>
      </c>
      <c r="D4901" s="122" t="s">
        <v>2115</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2033</v>
      </c>
      <c r="B4902" s="122">
        <v>1</v>
      </c>
      <c r="C4902" s="122" t="s">
        <v>2239</v>
      </c>
      <c r="D4902" s="122" t="s">
        <v>2116</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2033</v>
      </c>
      <c r="B4903" s="122">
        <v>1</v>
      </c>
      <c r="C4903" s="122" t="s">
        <v>2239</v>
      </c>
      <c r="D4903" s="122" t="s">
        <v>2117</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2033</v>
      </c>
      <c r="B4904" s="122">
        <v>1</v>
      </c>
      <c r="C4904" s="122" t="s">
        <v>2239</v>
      </c>
      <c r="D4904" s="122" t="s">
        <v>2118</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2033</v>
      </c>
      <c r="B4905" s="122">
        <v>1</v>
      </c>
      <c r="C4905" s="122" t="s">
        <v>2239</v>
      </c>
      <c r="D4905" s="122" t="s">
        <v>2119</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2033</v>
      </c>
      <c r="B4906" s="122">
        <v>1</v>
      </c>
      <c r="C4906" s="122" t="s">
        <v>2239</v>
      </c>
      <c r="D4906" s="122" t="s">
        <v>2120</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2033</v>
      </c>
      <c r="B4907" s="122">
        <v>1</v>
      </c>
      <c r="C4907" s="122" t="s">
        <v>2239</v>
      </c>
      <c r="D4907" s="122" t="s">
        <v>2121</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2033</v>
      </c>
      <c r="B4908" s="122">
        <v>1</v>
      </c>
      <c r="C4908" s="122" t="s">
        <v>2239</v>
      </c>
      <c r="D4908" s="122" t="s">
        <v>2122</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2033</v>
      </c>
      <c r="B4909" s="122">
        <v>1</v>
      </c>
      <c r="C4909" s="122" t="s">
        <v>2239</v>
      </c>
      <c r="D4909" s="122" t="s">
        <v>2144</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2033</v>
      </c>
      <c r="B4910" s="122">
        <v>1</v>
      </c>
      <c r="C4910" s="122" t="s">
        <v>2239</v>
      </c>
      <c r="D4910" s="122" t="s">
        <v>2123</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2033</v>
      </c>
      <c r="B4911" s="122">
        <v>1</v>
      </c>
      <c r="C4911" s="122" t="s">
        <v>2239</v>
      </c>
      <c r="D4911" s="122" t="s">
        <v>2124</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2033</v>
      </c>
      <c r="B4912" s="122">
        <v>1</v>
      </c>
      <c r="C4912" s="122" t="s">
        <v>2239</v>
      </c>
      <c r="D4912" s="122" t="s">
        <v>2125</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2033</v>
      </c>
      <c r="B4913" s="122">
        <v>1</v>
      </c>
      <c r="C4913" s="122" t="s">
        <v>2239</v>
      </c>
      <c r="D4913" s="122" t="s">
        <v>2126</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2033</v>
      </c>
      <c r="B4914" s="122">
        <v>1</v>
      </c>
      <c r="C4914" s="122" t="s">
        <v>2239</v>
      </c>
      <c r="D4914" s="122" t="s">
        <v>2127</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2033</v>
      </c>
      <c r="B4915" s="122">
        <v>1</v>
      </c>
      <c r="C4915" s="122" t="s">
        <v>2239</v>
      </c>
      <c r="D4915" s="122" t="s">
        <v>2128</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2033</v>
      </c>
      <c r="B4916" s="122">
        <v>1</v>
      </c>
      <c r="C4916" s="122" t="s">
        <v>2239</v>
      </c>
      <c r="D4916" s="122" t="s">
        <v>2129</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2033</v>
      </c>
      <c r="B4917" s="122">
        <v>1</v>
      </c>
      <c r="C4917" s="122" t="s">
        <v>2239</v>
      </c>
      <c r="D4917" s="122" t="s">
        <v>2146</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2033</v>
      </c>
      <c r="B4918" s="122">
        <v>1</v>
      </c>
      <c r="C4918" s="122" t="s">
        <v>2239</v>
      </c>
      <c r="D4918" s="122" t="s">
        <v>2130</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2033</v>
      </c>
      <c r="B4919" s="122">
        <v>1</v>
      </c>
      <c r="C4919" s="122" t="s">
        <v>2239</v>
      </c>
      <c r="D4919" s="122" t="s">
        <v>2131</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2033</v>
      </c>
      <c r="B4920" s="122">
        <v>1</v>
      </c>
      <c r="C4920" s="122" t="s">
        <v>2239</v>
      </c>
      <c r="D4920" s="122" t="s">
        <v>2132</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2033</v>
      </c>
      <c r="B4921" s="122">
        <v>1</v>
      </c>
      <c r="C4921" s="122" t="s">
        <v>2239</v>
      </c>
      <c r="D4921" s="122" t="s">
        <v>2133</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2033</v>
      </c>
      <c r="B4922" s="122">
        <v>1</v>
      </c>
      <c r="C4922" s="122" t="s">
        <v>2239</v>
      </c>
      <c r="D4922" s="122" t="s">
        <v>2134</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2033</v>
      </c>
      <c r="B4923" s="122">
        <v>1</v>
      </c>
      <c r="C4923" s="122" t="s">
        <v>2240</v>
      </c>
      <c r="D4923" s="122" t="s">
        <v>2086</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2033</v>
      </c>
      <c r="B4924" s="122">
        <v>1</v>
      </c>
      <c r="C4924" s="122" t="s">
        <v>2240</v>
      </c>
      <c r="D4924" s="122" t="s">
        <v>2087</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2033</v>
      </c>
      <c r="B4925" s="122">
        <v>1</v>
      </c>
      <c r="C4925" s="122" t="s">
        <v>2240</v>
      </c>
      <c r="D4925" s="122" t="s">
        <v>2088</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2033</v>
      </c>
      <c r="B4926" s="122">
        <v>1</v>
      </c>
      <c r="C4926" s="122" t="s">
        <v>2240</v>
      </c>
      <c r="D4926" s="122" t="s">
        <v>2141</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2033</v>
      </c>
      <c r="B4927" s="122">
        <v>1</v>
      </c>
      <c r="C4927" s="122" t="s">
        <v>2240</v>
      </c>
      <c r="D4927" s="122" t="s">
        <v>2089</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2033</v>
      </c>
      <c r="B4928" s="122">
        <v>1</v>
      </c>
      <c r="C4928" s="122" t="s">
        <v>2240</v>
      </c>
      <c r="D4928" s="122" t="s">
        <v>2090</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2033</v>
      </c>
      <c r="B4929" s="122">
        <v>1</v>
      </c>
      <c r="C4929" s="122" t="s">
        <v>2240</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2033</v>
      </c>
      <c r="B4930" s="122">
        <v>1</v>
      </c>
      <c r="C4930" s="122" t="s">
        <v>2240</v>
      </c>
      <c r="D4930" s="122" t="s">
        <v>2091</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2033</v>
      </c>
      <c r="B4931" s="122">
        <v>1</v>
      </c>
      <c r="C4931" s="122" t="s">
        <v>2240</v>
      </c>
      <c r="D4931" s="122" t="s">
        <v>2092</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2033</v>
      </c>
      <c r="B4932" s="122">
        <v>1</v>
      </c>
      <c r="C4932" s="122" t="s">
        <v>2240</v>
      </c>
      <c r="D4932" s="122" t="s">
        <v>2093</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2033</v>
      </c>
      <c r="B4933" s="122">
        <v>1</v>
      </c>
      <c r="C4933" s="122" t="s">
        <v>2240</v>
      </c>
      <c r="D4933" s="122" t="s">
        <v>2094</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2033</v>
      </c>
      <c r="B4934" s="122">
        <v>1</v>
      </c>
      <c r="C4934" s="122" t="s">
        <v>2240</v>
      </c>
      <c r="D4934" s="122" t="s">
        <v>2095</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2033</v>
      </c>
      <c r="B4935" s="122">
        <v>1</v>
      </c>
      <c r="C4935" s="122" t="s">
        <v>2240</v>
      </c>
      <c r="D4935" s="122" t="s">
        <v>2142</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2033</v>
      </c>
      <c r="B4936" s="122">
        <v>1</v>
      </c>
      <c r="C4936" s="122" t="s">
        <v>2240</v>
      </c>
      <c r="D4936" s="122" t="s">
        <v>2096</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2033</v>
      </c>
      <c r="B4937" s="122">
        <v>1</v>
      </c>
      <c r="C4937" s="122" t="s">
        <v>2240</v>
      </c>
      <c r="D4937" s="122" t="s">
        <v>2097</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2033</v>
      </c>
      <c r="B4938" s="122">
        <v>1</v>
      </c>
      <c r="C4938" s="122" t="s">
        <v>2240</v>
      </c>
      <c r="D4938" s="122" t="s">
        <v>2098</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2033</v>
      </c>
      <c r="B4939" s="122">
        <v>1</v>
      </c>
      <c r="C4939" s="122" t="s">
        <v>2240</v>
      </c>
      <c r="D4939" s="122" t="s">
        <v>2099</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2033</v>
      </c>
      <c r="B4940" s="122">
        <v>1</v>
      </c>
      <c r="C4940" s="122" t="s">
        <v>2240</v>
      </c>
      <c r="D4940" s="122" t="s">
        <v>2100</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2033</v>
      </c>
      <c r="B4941" s="122">
        <v>1</v>
      </c>
      <c r="C4941" s="122" t="s">
        <v>2240</v>
      </c>
      <c r="D4941" s="122" t="s">
        <v>2101</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2033</v>
      </c>
      <c r="B4942" s="122">
        <v>1</v>
      </c>
      <c r="C4942" s="122" t="s">
        <v>2240</v>
      </c>
      <c r="D4942" s="122" t="s">
        <v>2102</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2033</v>
      </c>
      <c r="B4943" s="122">
        <v>1</v>
      </c>
      <c r="C4943" s="122" t="s">
        <v>2240</v>
      </c>
      <c r="D4943" s="122" t="s">
        <v>2103</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2033</v>
      </c>
      <c r="B4944" s="122">
        <v>1</v>
      </c>
      <c r="C4944" s="122" t="s">
        <v>2240</v>
      </c>
      <c r="D4944" s="122" t="s">
        <v>2104</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2033</v>
      </c>
      <c r="B4945" s="122">
        <v>1</v>
      </c>
      <c r="C4945" s="122" t="s">
        <v>2240</v>
      </c>
      <c r="D4945" s="122" t="s">
        <v>2105</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2033</v>
      </c>
      <c r="B4946" s="122">
        <v>1</v>
      </c>
      <c r="C4946" s="122" t="s">
        <v>2240</v>
      </c>
      <c r="D4946" s="122" t="s">
        <v>2106</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2033</v>
      </c>
      <c r="B4947" s="122">
        <v>1</v>
      </c>
      <c r="C4947" s="122" t="s">
        <v>2240</v>
      </c>
      <c r="D4947" s="122" t="s">
        <v>2107</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2033</v>
      </c>
      <c r="B4948" s="122">
        <v>1</v>
      </c>
      <c r="C4948" s="122" t="s">
        <v>2240</v>
      </c>
      <c r="D4948" s="122" t="s">
        <v>2108</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2033</v>
      </c>
      <c r="B4949" s="122">
        <v>1</v>
      </c>
      <c r="C4949" s="122" t="s">
        <v>2240</v>
      </c>
      <c r="D4949" s="122" t="s">
        <v>2109</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2033</v>
      </c>
      <c r="B4950" s="122">
        <v>1</v>
      </c>
      <c r="C4950" s="122" t="s">
        <v>2240</v>
      </c>
      <c r="D4950" s="122" t="s">
        <v>2143</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2033</v>
      </c>
      <c r="B4951" s="122">
        <v>1</v>
      </c>
      <c r="C4951" s="122" t="s">
        <v>2240</v>
      </c>
      <c r="D4951" s="122" t="s">
        <v>2110</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2033</v>
      </c>
      <c r="B4952" s="122">
        <v>1</v>
      </c>
      <c r="C4952" s="122" t="s">
        <v>2240</v>
      </c>
      <c r="D4952" s="122" t="s">
        <v>2111</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2033</v>
      </c>
      <c r="B4953" s="122">
        <v>1</v>
      </c>
      <c r="C4953" s="122" t="s">
        <v>2240</v>
      </c>
      <c r="D4953" s="122" t="s">
        <v>2112</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2033</v>
      </c>
      <c r="B4954" s="122">
        <v>1</v>
      </c>
      <c r="C4954" s="122" t="s">
        <v>2240</v>
      </c>
      <c r="D4954" s="122" t="s">
        <v>2113</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2033</v>
      </c>
      <c r="B4955" s="122">
        <v>1</v>
      </c>
      <c r="C4955" s="122" t="s">
        <v>2240</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2033</v>
      </c>
      <c r="B4956" s="122">
        <v>1</v>
      </c>
      <c r="C4956" s="122" t="s">
        <v>2240</v>
      </c>
      <c r="D4956" s="122" t="s">
        <v>2114</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2033</v>
      </c>
      <c r="B4957" s="122">
        <v>1</v>
      </c>
      <c r="C4957" s="122" t="s">
        <v>2240</v>
      </c>
      <c r="D4957" s="122" t="s">
        <v>2115</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2033</v>
      </c>
      <c r="B4958" s="122">
        <v>1</v>
      </c>
      <c r="C4958" s="122" t="s">
        <v>2240</v>
      </c>
      <c r="D4958" s="122" t="s">
        <v>2116</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2033</v>
      </c>
      <c r="B4959" s="122">
        <v>1</v>
      </c>
      <c r="C4959" s="122" t="s">
        <v>2240</v>
      </c>
      <c r="D4959" s="122" t="s">
        <v>2117</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2033</v>
      </c>
      <c r="B4960" s="122">
        <v>1</v>
      </c>
      <c r="C4960" s="122" t="s">
        <v>2240</v>
      </c>
      <c r="D4960" s="122" t="s">
        <v>2118</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2033</v>
      </c>
      <c r="B4961" s="122">
        <v>1</v>
      </c>
      <c r="C4961" s="122" t="s">
        <v>2240</v>
      </c>
      <c r="D4961" s="122" t="s">
        <v>2119</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2033</v>
      </c>
      <c r="B4962" s="122">
        <v>1</v>
      </c>
      <c r="C4962" s="122" t="s">
        <v>2240</v>
      </c>
      <c r="D4962" s="122" t="s">
        <v>2120</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2033</v>
      </c>
      <c r="B4963" s="122">
        <v>1</v>
      </c>
      <c r="C4963" s="122" t="s">
        <v>2240</v>
      </c>
      <c r="D4963" s="122" t="s">
        <v>2121</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2033</v>
      </c>
      <c r="B4964" s="122">
        <v>1</v>
      </c>
      <c r="C4964" s="122" t="s">
        <v>2240</v>
      </c>
      <c r="D4964" s="122" t="s">
        <v>2122</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2033</v>
      </c>
      <c r="B4965" s="122">
        <v>1</v>
      </c>
      <c r="C4965" s="122" t="s">
        <v>2240</v>
      </c>
      <c r="D4965" s="122" t="s">
        <v>2144</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2033</v>
      </c>
      <c r="B4966" s="122">
        <v>1</v>
      </c>
      <c r="C4966" s="122" t="s">
        <v>2240</v>
      </c>
      <c r="D4966" s="122" t="s">
        <v>2123</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2033</v>
      </c>
      <c r="B4967" s="122">
        <v>1</v>
      </c>
      <c r="C4967" s="122" t="s">
        <v>2240</v>
      </c>
      <c r="D4967" s="122" t="s">
        <v>2124</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2033</v>
      </c>
      <c r="B4968" s="122">
        <v>1</v>
      </c>
      <c r="C4968" s="122" t="s">
        <v>2240</v>
      </c>
      <c r="D4968" s="122" t="s">
        <v>2125</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2033</v>
      </c>
      <c r="B4969" s="122">
        <v>1</v>
      </c>
      <c r="C4969" s="122" t="s">
        <v>2240</v>
      </c>
      <c r="D4969" s="122" t="s">
        <v>2126</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2033</v>
      </c>
      <c r="B4970" s="122">
        <v>1</v>
      </c>
      <c r="C4970" s="122" t="s">
        <v>2240</v>
      </c>
      <c r="D4970" s="122" t="s">
        <v>2127</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2033</v>
      </c>
      <c r="B4971" s="122">
        <v>1</v>
      </c>
      <c r="C4971" s="122" t="s">
        <v>2240</v>
      </c>
      <c r="D4971" s="122" t="s">
        <v>2128</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2033</v>
      </c>
      <c r="B4972" s="122">
        <v>1</v>
      </c>
      <c r="C4972" s="122" t="s">
        <v>2240</v>
      </c>
      <c r="D4972" s="122" t="s">
        <v>2129</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2033</v>
      </c>
      <c r="B4973" s="122">
        <v>1</v>
      </c>
      <c r="C4973" s="122" t="s">
        <v>2240</v>
      </c>
      <c r="D4973" s="122" t="s">
        <v>2146</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2033</v>
      </c>
      <c r="B4974" s="122">
        <v>1</v>
      </c>
      <c r="C4974" s="122" t="s">
        <v>2240</v>
      </c>
      <c r="D4974" s="122" t="s">
        <v>2130</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2033</v>
      </c>
      <c r="B4975" s="122">
        <v>1</v>
      </c>
      <c r="C4975" s="122" t="s">
        <v>2240</v>
      </c>
      <c r="D4975" s="122" t="s">
        <v>2131</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2033</v>
      </c>
      <c r="B4976" s="122">
        <v>1</v>
      </c>
      <c r="C4976" s="122" t="s">
        <v>2240</v>
      </c>
      <c r="D4976" s="122" t="s">
        <v>2132</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2033</v>
      </c>
      <c r="B4977" s="122">
        <v>1</v>
      </c>
      <c r="C4977" s="122" t="s">
        <v>2240</v>
      </c>
      <c r="D4977" s="122" t="s">
        <v>2133</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2033</v>
      </c>
      <c r="B4978" s="122">
        <v>1</v>
      </c>
      <c r="C4978" s="122" t="s">
        <v>2240</v>
      </c>
      <c r="D4978" s="122" t="s">
        <v>2134</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2033</v>
      </c>
      <c r="B4979" s="122">
        <v>1</v>
      </c>
      <c r="C4979" s="122" t="s">
        <v>2241</v>
      </c>
      <c r="D4979" s="122" t="s">
        <v>2086</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2033</v>
      </c>
      <c r="B4980" s="122">
        <v>1</v>
      </c>
      <c r="C4980" s="122" t="s">
        <v>2241</v>
      </c>
      <c r="D4980" s="122" t="s">
        <v>2087</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2033</v>
      </c>
      <c r="B4981" s="122">
        <v>1</v>
      </c>
      <c r="C4981" s="122" t="s">
        <v>2241</v>
      </c>
      <c r="D4981" s="122" t="s">
        <v>2088</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2033</v>
      </c>
      <c r="B4982" s="122">
        <v>1</v>
      </c>
      <c r="C4982" s="122" t="s">
        <v>2241</v>
      </c>
      <c r="D4982" s="122" t="s">
        <v>2141</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2033</v>
      </c>
      <c r="B4983" s="122">
        <v>1</v>
      </c>
      <c r="C4983" s="122" t="s">
        <v>2241</v>
      </c>
      <c r="D4983" s="122" t="s">
        <v>2089</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2033</v>
      </c>
      <c r="B4984" s="122">
        <v>1</v>
      </c>
      <c r="C4984" s="122" t="s">
        <v>2241</v>
      </c>
      <c r="D4984" s="122" t="s">
        <v>2090</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2033</v>
      </c>
      <c r="B4985" s="122">
        <v>1</v>
      </c>
      <c r="C4985" s="122" t="s">
        <v>2241</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2033</v>
      </c>
      <c r="B4986" s="122">
        <v>1</v>
      </c>
      <c r="C4986" s="122" t="s">
        <v>2241</v>
      </c>
      <c r="D4986" s="122" t="s">
        <v>2091</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2033</v>
      </c>
      <c r="B4987" s="122">
        <v>1</v>
      </c>
      <c r="C4987" s="122" t="s">
        <v>2241</v>
      </c>
      <c r="D4987" s="122" t="s">
        <v>2092</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2033</v>
      </c>
      <c r="B4988" s="122">
        <v>1</v>
      </c>
      <c r="C4988" s="122" t="s">
        <v>2241</v>
      </c>
      <c r="D4988" s="122" t="s">
        <v>2093</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2033</v>
      </c>
      <c r="B4989" s="122">
        <v>1</v>
      </c>
      <c r="C4989" s="122" t="s">
        <v>2241</v>
      </c>
      <c r="D4989" s="122" t="s">
        <v>2094</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2033</v>
      </c>
      <c r="B4990" s="122">
        <v>1</v>
      </c>
      <c r="C4990" s="122" t="s">
        <v>2241</v>
      </c>
      <c r="D4990" s="122" t="s">
        <v>2095</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2033</v>
      </c>
      <c r="B4991" s="122">
        <v>1</v>
      </c>
      <c r="C4991" s="122" t="s">
        <v>2241</v>
      </c>
      <c r="D4991" s="122" t="s">
        <v>2142</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2033</v>
      </c>
      <c r="B4992" s="122">
        <v>1</v>
      </c>
      <c r="C4992" s="122" t="s">
        <v>2241</v>
      </c>
      <c r="D4992" s="122" t="s">
        <v>2096</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2033</v>
      </c>
      <c r="B4993" s="122">
        <v>1</v>
      </c>
      <c r="C4993" s="122" t="s">
        <v>2241</v>
      </c>
      <c r="D4993" s="122" t="s">
        <v>2097</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2033</v>
      </c>
      <c r="B4994" s="122">
        <v>1</v>
      </c>
      <c r="C4994" s="122" t="s">
        <v>2241</v>
      </c>
      <c r="D4994" s="122" t="s">
        <v>2098</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2033</v>
      </c>
      <c r="B4995" s="122">
        <v>1</v>
      </c>
      <c r="C4995" s="122" t="s">
        <v>2241</v>
      </c>
      <c r="D4995" s="122" t="s">
        <v>2099</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2033</v>
      </c>
      <c r="B4996" s="122">
        <v>1</v>
      </c>
      <c r="C4996" s="122" t="s">
        <v>2241</v>
      </c>
      <c r="D4996" s="122" t="s">
        <v>2100</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2033</v>
      </c>
      <c r="B4997" s="122">
        <v>1</v>
      </c>
      <c r="C4997" s="122" t="s">
        <v>2241</v>
      </c>
      <c r="D4997" s="122" t="s">
        <v>2101</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2033</v>
      </c>
      <c r="B4998" s="122">
        <v>1</v>
      </c>
      <c r="C4998" s="122" t="s">
        <v>2241</v>
      </c>
      <c r="D4998" s="122" t="s">
        <v>2102</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2033</v>
      </c>
      <c r="B4999" s="122">
        <v>1</v>
      </c>
      <c r="C4999" s="122" t="s">
        <v>2241</v>
      </c>
      <c r="D4999" s="122" t="s">
        <v>2103</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2033</v>
      </c>
      <c r="B5000" s="122">
        <v>1</v>
      </c>
      <c r="C5000" s="122" t="s">
        <v>2241</v>
      </c>
      <c r="D5000" s="122" t="s">
        <v>2104</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2033</v>
      </c>
      <c r="B5001" s="122">
        <v>1</v>
      </c>
      <c r="C5001" s="122" t="s">
        <v>2241</v>
      </c>
      <c r="D5001" s="122" t="s">
        <v>2105</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2033</v>
      </c>
      <c r="B5002" s="122">
        <v>1</v>
      </c>
      <c r="C5002" s="122" t="s">
        <v>2241</v>
      </c>
      <c r="D5002" s="122" t="s">
        <v>2106</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2033</v>
      </c>
      <c r="B5003" s="122">
        <v>1</v>
      </c>
      <c r="C5003" s="122" t="s">
        <v>2241</v>
      </c>
      <c r="D5003" s="122" t="s">
        <v>2107</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2033</v>
      </c>
      <c r="B5004" s="122">
        <v>1</v>
      </c>
      <c r="C5004" s="122" t="s">
        <v>2241</v>
      </c>
      <c r="D5004" s="122" t="s">
        <v>2108</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2033</v>
      </c>
      <c r="B5005" s="122">
        <v>1</v>
      </c>
      <c r="C5005" s="122" t="s">
        <v>2241</v>
      </c>
      <c r="D5005" s="122" t="s">
        <v>2109</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2033</v>
      </c>
      <c r="B5006" s="122">
        <v>1</v>
      </c>
      <c r="C5006" s="122" t="s">
        <v>2241</v>
      </c>
      <c r="D5006" s="122" t="s">
        <v>2143</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2033</v>
      </c>
      <c r="B5007" s="122">
        <v>1</v>
      </c>
      <c r="C5007" s="122" t="s">
        <v>2241</v>
      </c>
      <c r="D5007" s="122" t="s">
        <v>2110</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2033</v>
      </c>
      <c r="B5008" s="122">
        <v>1</v>
      </c>
      <c r="C5008" s="122" t="s">
        <v>2241</v>
      </c>
      <c r="D5008" s="122" t="s">
        <v>2111</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2033</v>
      </c>
      <c r="B5009" s="122">
        <v>1</v>
      </c>
      <c r="C5009" s="122" t="s">
        <v>2241</v>
      </c>
      <c r="D5009" s="122" t="s">
        <v>2112</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2033</v>
      </c>
      <c r="B5010" s="122">
        <v>1</v>
      </c>
      <c r="C5010" s="122" t="s">
        <v>2241</v>
      </c>
      <c r="D5010" s="122" t="s">
        <v>2113</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2033</v>
      </c>
      <c r="B5011" s="122">
        <v>1</v>
      </c>
      <c r="C5011" s="122" t="s">
        <v>2241</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2033</v>
      </c>
      <c r="B5012" s="122">
        <v>1</v>
      </c>
      <c r="C5012" s="122" t="s">
        <v>2241</v>
      </c>
      <c r="D5012" s="122" t="s">
        <v>2114</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2033</v>
      </c>
      <c r="B5013" s="122">
        <v>1</v>
      </c>
      <c r="C5013" s="122" t="s">
        <v>2241</v>
      </c>
      <c r="D5013" s="122" t="s">
        <v>2115</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2033</v>
      </c>
      <c r="B5014" s="122">
        <v>1</v>
      </c>
      <c r="C5014" s="122" t="s">
        <v>2241</v>
      </c>
      <c r="D5014" s="122" t="s">
        <v>2116</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2033</v>
      </c>
      <c r="B5015" s="122">
        <v>1</v>
      </c>
      <c r="C5015" s="122" t="s">
        <v>2241</v>
      </c>
      <c r="D5015" s="122" t="s">
        <v>2117</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2033</v>
      </c>
      <c r="B5016" s="122">
        <v>1</v>
      </c>
      <c r="C5016" s="122" t="s">
        <v>2241</v>
      </c>
      <c r="D5016" s="122" t="s">
        <v>2118</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2033</v>
      </c>
      <c r="B5017" s="122">
        <v>1</v>
      </c>
      <c r="C5017" s="122" t="s">
        <v>2241</v>
      </c>
      <c r="D5017" s="122" t="s">
        <v>2119</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2033</v>
      </c>
      <c r="B5018" s="122">
        <v>1</v>
      </c>
      <c r="C5018" s="122" t="s">
        <v>2241</v>
      </c>
      <c r="D5018" s="122" t="s">
        <v>2120</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2033</v>
      </c>
      <c r="B5019" s="122">
        <v>1</v>
      </c>
      <c r="C5019" s="122" t="s">
        <v>2241</v>
      </c>
      <c r="D5019" s="122" t="s">
        <v>2121</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2033</v>
      </c>
      <c r="B5020" s="122">
        <v>1</v>
      </c>
      <c r="C5020" s="122" t="s">
        <v>2241</v>
      </c>
      <c r="D5020" s="122" t="s">
        <v>2122</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2033</v>
      </c>
      <c r="B5021" s="122">
        <v>1</v>
      </c>
      <c r="C5021" s="122" t="s">
        <v>2241</v>
      </c>
      <c r="D5021" s="122" t="s">
        <v>2144</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2033</v>
      </c>
      <c r="B5022" s="122">
        <v>1</v>
      </c>
      <c r="C5022" s="122" t="s">
        <v>2241</v>
      </c>
      <c r="D5022" s="122" t="s">
        <v>2123</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2033</v>
      </c>
      <c r="B5023" s="122">
        <v>1</v>
      </c>
      <c r="C5023" s="122" t="s">
        <v>2241</v>
      </c>
      <c r="D5023" s="122" t="s">
        <v>2124</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2033</v>
      </c>
      <c r="B5024" s="122">
        <v>1</v>
      </c>
      <c r="C5024" s="122" t="s">
        <v>2241</v>
      </c>
      <c r="D5024" s="122" t="s">
        <v>2125</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2033</v>
      </c>
      <c r="B5025" s="122">
        <v>1</v>
      </c>
      <c r="C5025" s="122" t="s">
        <v>2241</v>
      </c>
      <c r="D5025" s="122" t="s">
        <v>2126</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2033</v>
      </c>
      <c r="B5026" s="122">
        <v>1</v>
      </c>
      <c r="C5026" s="122" t="s">
        <v>2241</v>
      </c>
      <c r="D5026" s="122" t="s">
        <v>2127</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2033</v>
      </c>
      <c r="B5027" s="122">
        <v>1</v>
      </c>
      <c r="C5027" s="122" t="s">
        <v>2241</v>
      </c>
      <c r="D5027" s="122" t="s">
        <v>2128</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2033</v>
      </c>
      <c r="B5028" s="122">
        <v>1</v>
      </c>
      <c r="C5028" s="122" t="s">
        <v>2241</v>
      </c>
      <c r="D5028" s="122" t="s">
        <v>2129</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2033</v>
      </c>
      <c r="B5029" s="122">
        <v>1</v>
      </c>
      <c r="C5029" s="122" t="s">
        <v>2241</v>
      </c>
      <c r="D5029" s="122" t="s">
        <v>2146</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2033</v>
      </c>
      <c r="B5030" s="122">
        <v>1</v>
      </c>
      <c r="C5030" s="122" t="s">
        <v>2241</v>
      </c>
      <c r="D5030" s="122" t="s">
        <v>2130</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2033</v>
      </c>
      <c r="B5031" s="122">
        <v>1</v>
      </c>
      <c r="C5031" s="122" t="s">
        <v>2241</v>
      </c>
      <c r="D5031" s="122" t="s">
        <v>2131</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2033</v>
      </c>
      <c r="B5032" s="122">
        <v>1</v>
      </c>
      <c r="C5032" s="122" t="s">
        <v>2241</v>
      </c>
      <c r="D5032" s="122" t="s">
        <v>2132</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2033</v>
      </c>
      <c r="B5033" s="122">
        <v>1</v>
      </c>
      <c r="C5033" s="122" t="s">
        <v>2241</v>
      </c>
      <c r="D5033" s="122" t="s">
        <v>2133</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2033</v>
      </c>
      <c r="B5034" s="122">
        <v>1</v>
      </c>
      <c r="C5034" s="122" t="s">
        <v>2241</v>
      </c>
      <c r="D5034" s="122" t="s">
        <v>2134</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2033</v>
      </c>
      <c r="B5035" s="122">
        <v>1</v>
      </c>
      <c r="C5035" s="122" t="s">
        <v>2242</v>
      </c>
      <c r="D5035" s="122" t="s">
        <v>2086</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2033</v>
      </c>
      <c r="B5036" s="122">
        <v>1</v>
      </c>
      <c r="C5036" s="122" t="s">
        <v>2242</v>
      </c>
      <c r="D5036" s="122" t="s">
        <v>2087</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2033</v>
      </c>
      <c r="B5037" s="122">
        <v>1</v>
      </c>
      <c r="C5037" s="122" t="s">
        <v>2242</v>
      </c>
      <c r="D5037" s="122" t="s">
        <v>2088</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2033</v>
      </c>
      <c r="B5038" s="122">
        <v>1</v>
      </c>
      <c r="C5038" s="122" t="s">
        <v>2242</v>
      </c>
      <c r="D5038" s="122" t="s">
        <v>2141</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2033</v>
      </c>
      <c r="B5039" s="122">
        <v>1</v>
      </c>
      <c r="C5039" s="122" t="s">
        <v>2242</v>
      </c>
      <c r="D5039" s="122" t="s">
        <v>2089</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2033</v>
      </c>
      <c r="B5040" s="122">
        <v>1</v>
      </c>
      <c r="C5040" s="122" t="s">
        <v>2242</v>
      </c>
      <c r="D5040" s="122" t="s">
        <v>2090</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2033</v>
      </c>
      <c r="B5041" s="122">
        <v>1</v>
      </c>
      <c r="C5041" s="122" t="s">
        <v>2242</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2033</v>
      </c>
      <c r="B5042" s="122">
        <v>1</v>
      </c>
      <c r="C5042" s="122" t="s">
        <v>2242</v>
      </c>
      <c r="D5042" s="122" t="s">
        <v>2091</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2033</v>
      </c>
      <c r="B5043" s="122">
        <v>1</v>
      </c>
      <c r="C5043" s="122" t="s">
        <v>2242</v>
      </c>
      <c r="D5043" s="122" t="s">
        <v>2092</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2033</v>
      </c>
      <c r="B5044" s="122">
        <v>1</v>
      </c>
      <c r="C5044" s="122" t="s">
        <v>2242</v>
      </c>
      <c r="D5044" s="122" t="s">
        <v>2093</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2033</v>
      </c>
      <c r="B5045" s="122">
        <v>1</v>
      </c>
      <c r="C5045" s="122" t="s">
        <v>2242</v>
      </c>
      <c r="D5045" s="122" t="s">
        <v>2094</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2033</v>
      </c>
      <c r="B5046" s="122">
        <v>1</v>
      </c>
      <c r="C5046" s="122" t="s">
        <v>2242</v>
      </c>
      <c r="D5046" s="122" t="s">
        <v>2095</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2033</v>
      </c>
      <c r="B5047" s="122">
        <v>1</v>
      </c>
      <c r="C5047" s="122" t="s">
        <v>2242</v>
      </c>
      <c r="D5047" s="122" t="s">
        <v>2142</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2033</v>
      </c>
      <c r="B5048" s="122">
        <v>1</v>
      </c>
      <c r="C5048" s="122" t="s">
        <v>2242</v>
      </c>
      <c r="D5048" s="122" t="s">
        <v>2096</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2033</v>
      </c>
      <c r="B5049" s="122">
        <v>1</v>
      </c>
      <c r="C5049" s="122" t="s">
        <v>2242</v>
      </c>
      <c r="D5049" s="122" t="s">
        <v>2097</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2033</v>
      </c>
      <c r="B5050" s="122">
        <v>1</v>
      </c>
      <c r="C5050" s="122" t="s">
        <v>2242</v>
      </c>
      <c r="D5050" s="122" t="s">
        <v>2098</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2033</v>
      </c>
      <c r="B5051" s="122">
        <v>1</v>
      </c>
      <c r="C5051" s="122" t="s">
        <v>2242</v>
      </c>
      <c r="D5051" s="122" t="s">
        <v>2099</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2033</v>
      </c>
      <c r="B5052" s="122">
        <v>1</v>
      </c>
      <c r="C5052" s="122" t="s">
        <v>2242</v>
      </c>
      <c r="D5052" s="122" t="s">
        <v>2100</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2033</v>
      </c>
      <c r="B5053" s="122">
        <v>1</v>
      </c>
      <c r="C5053" s="122" t="s">
        <v>2242</v>
      </c>
      <c r="D5053" s="122" t="s">
        <v>2101</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2033</v>
      </c>
      <c r="B5054" s="122">
        <v>1</v>
      </c>
      <c r="C5054" s="122" t="s">
        <v>2242</v>
      </c>
      <c r="D5054" s="122" t="s">
        <v>2102</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2033</v>
      </c>
      <c r="B5055" s="122">
        <v>1</v>
      </c>
      <c r="C5055" s="122" t="s">
        <v>2242</v>
      </c>
      <c r="D5055" s="122" t="s">
        <v>2103</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2033</v>
      </c>
      <c r="B5056" s="122">
        <v>1</v>
      </c>
      <c r="C5056" s="122" t="s">
        <v>2242</v>
      </c>
      <c r="D5056" s="122" t="s">
        <v>2104</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2033</v>
      </c>
      <c r="B5057" s="122">
        <v>1</v>
      </c>
      <c r="C5057" s="122" t="s">
        <v>2242</v>
      </c>
      <c r="D5057" s="122" t="s">
        <v>2105</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2033</v>
      </c>
      <c r="B5058" s="122">
        <v>1</v>
      </c>
      <c r="C5058" s="122" t="s">
        <v>2242</v>
      </c>
      <c r="D5058" s="122" t="s">
        <v>2106</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2033</v>
      </c>
      <c r="B5059" s="122">
        <v>1</v>
      </c>
      <c r="C5059" s="122" t="s">
        <v>2242</v>
      </c>
      <c r="D5059" s="122" t="s">
        <v>2107</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2033</v>
      </c>
      <c r="B5060" s="122">
        <v>1</v>
      </c>
      <c r="C5060" s="122" t="s">
        <v>2242</v>
      </c>
      <c r="D5060" s="122" t="s">
        <v>2108</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2033</v>
      </c>
      <c r="B5061" s="122">
        <v>1</v>
      </c>
      <c r="C5061" s="122" t="s">
        <v>2242</v>
      </c>
      <c r="D5061" s="122" t="s">
        <v>2109</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2033</v>
      </c>
      <c r="B5062" s="122">
        <v>1</v>
      </c>
      <c r="C5062" s="122" t="s">
        <v>2242</v>
      </c>
      <c r="D5062" s="122" t="s">
        <v>2143</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2033</v>
      </c>
      <c r="B5063" s="122">
        <v>1</v>
      </c>
      <c r="C5063" s="122" t="s">
        <v>2242</v>
      </c>
      <c r="D5063" s="122" t="s">
        <v>2110</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2033</v>
      </c>
      <c r="B5064" s="122">
        <v>1</v>
      </c>
      <c r="C5064" s="122" t="s">
        <v>2242</v>
      </c>
      <c r="D5064" s="122" t="s">
        <v>2111</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2033</v>
      </c>
      <c r="B5065" s="122">
        <v>1</v>
      </c>
      <c r="C5065" s="122" t="s">
        <v>2242</v>
      </c>
      <c r="D5065" s="122" t="s">
        <v>2112</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2033</v>
      </c>
      <c r="B5066" s="122">
        <v>1</v>
      </c>
      <c r="C5066" s="122" t="s">
        <v>2242</v>
      </c>
      <c r="D5066" s="122" t="s">
        <v>2113</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2033</v>
      </c>
      <c r="B5067" s="122">
        <v>1</v>
      </c>
      <c r="C5067" s="122" t="s">
        <v>2242</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2033</v>
      </c>
      <c r="B5068" s="122">
        <v>1</v>
      </c>
      <c r="C5068" s="122" t="s">
        <v>2242</v>
      </c>
      <c r="D5068" s="122" t="s">
        <v>2114</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2033</v>
      </c>
      <c r="B5069" s="122">
        <v>1</v>
      </c>
      <c r="C5069" s="122" t="s">
        <v>2242</v>
      </c>
      <c r="D5069" s="122" t="s">
        <v>2115</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2033</v>
      </c>
      <c r="B5070" s="122">
        <v>1</v>
      </c>
      <c r="C5070" s="122" t="s">
        <v>2242</v>
      </c>
      <c r="D5070" s="122" t="s">
        <v>2116</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2033</v>
      </c>
      <c r="B5071" s="122">
        <v>1</v>
      </c>
      <c r="C5071" s="122" t="s">
        <v>2242</v>
      </c>
      <c r="D5071" s="122" t="s">
        <v>2117</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2033</v>
      </c>
      <c r="B5072" s="122">
        <v>1</v>
      </c>
      <c r="C5072" s="122" t="s">
        <v>2242</v>
      </c>
      <c r="D5072" s="122" t="s">
        <v>2118</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2033</v>
      </c>
      <c r="B5073" s="122">
        <v>1</v>
      </c>
      <c r="C5073" s="122" t="s">
        <v>2242</v>
      </c>
      <c r="D5073" s="122" t="s">
        <v>2119</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2033</v>
      </c>
      <c r="B5074" s="122">
        <v>1</v>
      </c>
      <c r="C5074" s="122" t="s">
        <v>2242</v>
      </c>
      <c r="D5074" s="122" t="s">
        <v>2120</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2033</v>
      </c>
      <c r="B5075" s="122">
        <v>1</v>
      </c>
      <c r="C5075" s="122" t="s">
        <v>2242</v>
      </c>
      <c r="D5075" s="122" t="s">
        <v>2121</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2033</v>
      </c>
      <c r="B5076" s="122">
        <v>1</v>
      </c>
      <c r="C5076" s="122" t="s">
        <v>2242</v>
      </c>
      <c r="D5076" s="122" t="s">
        <v>2122</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2033</v>
      </c>
      <c r="B5077" s="122">
        <v>1</v>
      </c>
      <c r="C5077" s="122" t="s">
        <v>2242</v>
      </c>
      <c r="D5077" s="122" t="s">
        <v>2144</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2033</v>
      </c>
      <c r="B5078" s="122">
        <v>1</v>
      </c>
      <c r="C5078" s="122" t="s">
        <v>2242</v>
      </c>
      <c r="D5078" s="122" t="s">
        <v>2123</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2033</v>
      </c>
      <c r="B5079" s="122">
        <v>1</v>
      </c>
      <c r="C5079" s="122" t="s">
        <v>2242</v>
      </c>
      <c r="D5079" s="122" t="s">
        <v>2124</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2033</v>
      </c>
      <c r="B5080" s="122">
        <v>1</v>
      </c>
      <c r="C5080" s="122" t="s">
        <v>2242</v>
      </c>
      <c r="D5080" s="122" t="s">
        <v>2125</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2033</v>
      </c>
      <c r="B5081" s="122">
        <v>1</v>
      </c>
      <c r="C5081" s="122" t="s">
        <v>2242</v>
      </c>
      <c r="D5081" s="122" t="s">
        <v>2126</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2033</v>
      </c>
      <c r="B5082" s="122">
        <v>1</v>
      </c>
      <c r="C5082" s="122" t="s">
        <v>2242</v>
      </c>
      <c r="D5082" s="122" t="s">
        <v>2127</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2033</v>
      </c>
      <c r="B5083" s="122">
        <v>1</v>
      </c>
      <c r="C5083" s="122" t="s">
        <v>2242</v>
      </c>
      <c r="D5083" s="122" t="s">
        <v>2128</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2033</v>
      </c>
      <c r="B5084" s="122">
        <v>1</v>
      </c>
      <c r="C5084" s="122" t="s">
        <v>2242</v>
      </c>
      <c r="D5084" s="122" t="s">
        <v>2129</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2033</v>
      </c>
      <c r="B5085" s="122">
        <v>1</v>
      </c>
      <c r="C5085" s="122" t="s">
        <v>2242</v>
      </c>
      <c r="D5085" s="122" t="s">
        <v>2146</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2033</v>
      </c>
      <c r="B5086" s="122">
        <v>1</v>
      </c>
      <c r="C5086" s="122" t="s">
        <v>2242</v>
      </c>
      <c r="D5086" s="122" t="s">
        <v>2130</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2033</v>
      </c>
      <c r="B5087" s="122">
        <v>1</v>
      </c>
      <c r="C5087" s="122" t="s">
        <v>2242</v>
      </c>
      <c r="D5087" s="122" t="s">
        <v>2131</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2033</v>
      </c>
      <c r="B5088" s="122">
        <v>1</v>
      </c>
      <c r="C5088" s="122" t="s">
        <v>2242</v>
      </c>
      <c r="D5088" s="122" t="s">
        <v>2132</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2033</v>
      </c>
      <c r="B5089" s="122">
        <v>1</v>
      </c>
      <c r="C5089" s="122" t="s">
        <v>2242</v>
      </c>
      <c r="D5089" s="122" t="s">
        <v>2133</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2033</v>
      </c>
      <c r="B5090" s="122">
        <v>1</v>
      </c>
      <c r="C5090" s="122" t="s">
        <v>2242</v>
      </c>
      <c r="D5090" s="122" t="s">
        <v>2134</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2243</v>
      </c>
      <c r="B5091" s="122">
        <v>1</v>
      </c>
      <c r="C5091" s="122" t="s">
        <v>2244</v>
      </c>
      <c r="D5091" s="122" t="s">
        <v>2086</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2243</v>
      </c>
      <c r="B5092" s="122">
        <v>1</v>
      </c>
      <c r="C5092" s="122" t="s">
        <v>2244</v>
      </c>
      <c r="D5092" s="122" t="s">
        <v>2087</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2243</v>
      </c>
      <c r="B5093" s="122">
        <v>1</v>
      </c>
      <c r="C5093" s="122" t="s">
        <v>2244</v>
      </c>
      <c r="D5093" s="122" t="s">
        <v>2088</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2243</v>
      </c>
      <c r="B5094" s="122">
        <v>1</v>
      </c>
      <c r="C5094" s="122" t="s">
        <v>2244</v>
      </c>
      <c r="D5094" s="122" t="s">
        <v>2141</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2243</v>
      </c>
      <c r="B5095" s="122">
        <v>1</v>
      </c>
      <c r="C5095" s="122" t="s">
        <v>2244</v>
      </c>
      <c r="D5095" s="122" t="s">
        <v>2089</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2243</v>
      </c>
      <c r="B5096" s="122">
        <v>1</v>
      </c>
      <c r="C5096" s="122" t="s">
        <v>2244</v>
      </c>
      <c r="D5096" s="122" t="s">
        <v>2090</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2243</v>
      </c>
      <c r="B5097" s="122">
        <v>1</v>
      </c>
      <c r="C5097" s="122" t="s">
        <v>2244</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2243</v>
      </c>
      <c r="B5098" s="122">
        <v>1</v>
      </c>
      <c r="C5098" s="122" t="s">
        <v>2244</v>
      </c>
      <c r="D5098" s="122" t="s">
        <v>2091</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2243</v>
      </c>
      <c r="B5099" s="122">
        <v>1</v>
      </c>
      <c r="C5099" s="122" t="s">
        <v>2244</v>
      </c>
      <c r="D5099" s="122" t="s">
        <v>2092</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2243</v>
      </c>
      <c r="B5100" s="122">
        <v>1</v>
      </c>
      <c r="C5100" s="122" t="s">
        <v>2244</v>
      </c>
      <c r="D5100" s="122" t="s">
        <v>2093</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2243</v>
      </c>
      <c r="B5101" s="122">
        <v>1</v>
      </c>
      <c r="C5101" s="122" t="s">
        <v>2244</v>
      </c>
      <c r="D5101" s="122" t="s">
        <v>2094</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2243</v>
      </c>
      <c r="B5102" s="122">
        <v>1</v>
      </c>
      <c r="C5102" s="122" t="s">
        <v>2244</v>
      </c>
      <c r="D5102" s="122" t="s">
        <v>2095</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2243</v>
      </c>
      <c r="B5103" s="122">
        <v>1</v>
      </c>
      <c r="C5103" s="122" t="s">
        <v>2244</v>
      </c>
      <c r="D5103" s="122" t="s">
        <v>2142</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2243</v>
      </c>
      <c r="B5104" s="122">
        <v>1</v>
      </c>
      <c r="C5104" s="122" t="s">
        <v>2244</v>
      </c>
      <c r="D5104" s="122" t="s">
        <v>2096</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2243</v>
      </c>
      <c r="B5105" s="122">
        <v>1</v>
      </c>
      <c r="C5105" s="122" t="s">
        <v>2244</v>
      </c>
      <c r="D5105" s="122" t="s">
        <v>2097</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2243</v>
      </c>
      <c r="B5106" s="122">
        <v>1</v>
      </c>
      <c r="C5106" s="122" t="s">
        <v>2244</v>
      </c>
      <c r="D5106" s="122" t="s">
        <v>2098</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2243</v>
      </c>
      <c r="B5107" s="122">
        <v>1</v>
      </c>
      <c r="C5107" s="122" t="s">
        <v>2244</v>
      </c>
      <c r="D5107" s="122" t="s">
        <v>2099</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2243</v>
      </c>
      <c r="B5108" s="122">
        <v>1</v>
      </c>
      <c r="C5108" s="122" t="s">
        <v>2244</v>
      </c>
      <c r="D5108" s="122" t="s">
        <v>2100</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2243</v>
      </c>
      <c r="B5109" s="122">
        <v>1</v>
      </c>
      <c r="C5109" s="122" t="s">
        <v>2244</v>
      </c>
      <c r="D5109" s="122" t="s">
        <v>2101</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2243</v>
      </c>
      <c r="B5110" s="122">
        <v>1</v>
      </c>
      <c r="C5110" s="122" t="s">
        <v>2244</v>
      </c>
      <c r="D5110" s="122" t="s">
        <v>2102</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2243</v>
      </c>
      <c r="B5111" s="122">
        <v>1</v>
      </c>
      <c r="C5111" s="122" t="s">
        <v>2244</v>
      </c>
      <c r="D5111" s="122" t="s">
        <v>2103</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2243</v>
      </c>
      <c r="B5112" s="122">
        <v>1</v>
      </c>
      <c r="C5112" s="122" t="s">
        <v>2244</v>
      </c>
      <c r="D5112" s="122" t="s">
        <v>2104</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2243</v>
      </c>
      <c r="B5113" s="122">
        <v>1</v>
      </c>
      <c r="C5113" s="122" t="s">
        <v>2244</v>
      </c>
      <c r="D5113" s="122" t="s">
        <v>2105</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2243</v>
      </c>
      <c r="B5114" s="122">
        <v>1</v>
      </c>
      <c r="C5114" s="122" t="s">
        <v>2244</v>
      </c>
      <c r="D5114" s="122" t="s">
        <v>2106</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2243</v>
      </c>
      <c r="B5115" s="122">
        <v>1</v>
      </c>
      <c r="C5115" s="122" t="s">
        <v>2244</v>
      </c>
      <c r="D5115" s="122" t="s">
        <v>2107</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2243</v>
      </c>
      <c r="B5116" s="122">
        <v>1</v>
      </c>
      <c r="C5116" s="122" t="s">
        <v>2244</v>
      </c>
      <c r="D5116" s="122" t="s">
        <v>2108</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2243</v>
      </c>
      <c r="B5117" s="122">
        <v>1</v>
      </c>
      <c r="C5117" s="122" t="s">
        <v>2244</v>
      </c>
      <c r="D5117" s="122" t="s">
        <v>2109</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2243</v>
      </c>
      <c r="B5118" s="122">
        <v>1</v>
      </c>
      <c r="C5118" s="122" t="s">
        <v>2244</v>
      </c>
      <c r="D5118" s="122" t="s">
        <v>2143</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2243</v>
      </c>
      <c r="B5119" s="122">
        <v>1</v>
      </c>
      <c r="C5119" s="122" t="s">
        <v>2244</v>
      </c>
      <c r="D5119" s="122" t="s">
        <v>2110</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2243</v>
      </c>
      <c r="B5120" s="122">
        <v>1</v>
      </c>
      <c r="C5120" s="122" t="s">
        <v>2244</v>
      </c>
      <c r="D5120" s="122" t="s">
        <v>2111</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2243</v>
      </c>
      <c r="B5121" s="122">
        <v>1</v>
      </c>
      <c r="C5121" s="122" t="s">
        <v>2244</v>
      </c>
      <c r="D5121" s="122" t="s">
        <v>2112</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2243</v>
      </c>
      <c r="B5122" s="122">
        <v>1</v>
      </c>
      <c r="C5122" s="122" t="s">
        <v>2244</v>
      </c>
      <c r="D5122" s="122" t="s">
        <v>2113</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2243</v>
      </c>
      <c r="B5123" s="122">
        <v>1</v>
      </c>
      <c r="C5123" s="122" t="s">
        <v>2244</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2243</v>
      </c>
      <c r="B5124" s="122">
        <v>1</v>
      </c>
      <c r="C5124" s="122" t="s">
        <v>2244</v>
      </c>
      <c r="D5124" s="122" t="s">
        <v>2114</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2243</v>
      </c>
      <c r="B5125" s="122">
        <v>1</v>
      </c>
      <c r="C5125" s="122" t="s">
        <v>2244</v>
      </c>
      <c r="D5125" s="122" t="s">
        <v>2115</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2243</v>
      </c>
      <c r="B5126" s="122">
        <v>1</v>
      </c>
      <c r="C5126" s="122" t="s">
        <v>2244</v>
      </c>
      <c r="D5126" s="122" t="s">
        <v>2116</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2243</v>
      </c>
      <c r="B5127" s="122">
        <v>1</v>
      </c>
      <c r="C5127" s="122" t="s">
        <v>2244</v>
      </c>
      <c r="D5127" s="122" t="s">
        <v>2117</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2243</v>
      </c>
      <c r="B5128" s="122">
        <v>1</v>
      </c>
      <c r="C5128" s="122" t="s">
        <v>2244</v>
      </c>
      <c r="D5128" s="122" t="s">
        <v>2118</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2243</v>
      </c>
      <c r="B5129" s="122">
        <v>1</v>
      </c>
      <c r="C5129" s="122" t="s">
        <v>2244</v>
      </c>
      <c r="D5129" s="122" t="s">
        <v>2119</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2243</v>
      </c>
      <c r="B5130" s="122">
        <v>1</v>
      </c>
      <c r="C5130" s="122" t="s">
        <v>2244</v>
      </c>
      <c r="D5130" s="122" t="s">
        <v>2120</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2243</v>
      </c>
      <c r="B5131" s="122">
        <v>1</v>
      </c>
      <c r="C5131" s="122" t="s">
        <v>2244</v>
      </c>
      <c r="D5131" s="122" t="s">
        <v>2121</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2243</v>
      </c>
      <c r="B5132" s="122">
        <v>1</v>
      </c>
      <c r="C5132" s="122" t="s">
        <v>2244</v>
      </c>
      <c r="D5132" s="122" t="s">
        <v>2122</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2243</v>
      </c>
      <c r="B5133" s="122">
        <v>1</v>
      </c>
      <c r="C5133" s="122" t="s">
        <v>2244</v>
      </c>
      <c r="D5133" s="122" t="s">
        <v>2144</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2243</v>
      </c>
      <c r="B5134" s="122">
        <v>1</v>
      </c>
      <c r="C5134" s="122" t="s">
        <v>2244</v>
      </c>
      <c r="D5134" s="122" t="s">
        <v>2123</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2243</v>
      </c>
      <c r="B5135" s="122">
        <v>1</v>
      </c>
      <c r="C5135" s="122" t="s">
        <v>2244</v>
      </c>
      <c r="D5135" s="122" t="s">
        <v>2124</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2243</v>
      </c>
      <c r="B5136" s="122">
        <v>1</v>
      </c>
      <c r="C5136" s="122" t="s">
        <v>2244</v>
      </c>
      <c r="D5136" s="122" t="s">
        <v>2125</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2243</v>
      </c>
      <c r="B5137" s="122">
        <v>1</v>
      </c>
      <c r="C5137" s="122" t="s">
        <v>2244</v>
      </c>
      <c r="D5137" s="122" t="s">
        <v>2126</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2243</v>
      </c>
      <c r="B5138" s="122">
        <v>1</v>
      </c>
      <c r="C5138" s="122" t="s">
        <v>2244</v>
      </c>
      <c r="D5138" s="122" t="s">
        <v>2127</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2243</v>
      </c>
      <c r="B5139" s="122">
        <v>1</v>
      </c>
      <c r="C5139" s="122" t="s">
        <v>2244</v>
      </c>
      <c r="D5139" s="122" t="s">
        <v>2145</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2243</v>
      </c>
      <c r="B5140" s="122">
        <v>1</v>
      </c>
      <c r="C5140" s="122" t="s">
        <v>2244</v>
      </c>
      <c r="D5140" s="122" t="s">
        <v>2128</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2243</v>
      </c>
      <c r="B5141" s="122">
        <v>1</v>
      </c>
      <c r="C5141" s="122" t="s">
        <v>2244</v>
      </c>
      <c r="D5141" s="122" t="s">
        <v>2129</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2243</v>
      </c>
      <c r="B5142" s="122">
        <v>1</v>
      </c>
      <c r="C5142" s="122" t="s">
        <v>2244</v>
      </c>
      <c r="D5142" s="122" t="s">
        <v>2146</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2243</v>
      </c>
      <c r="B5143" s="122">
        <v>1</v>
      </c>
      <c r="C5143" s="122" t="s">
        <v>2244</v>
      </c>
      <c r="D5143" s="122" t="s">
        <v>2130</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2243</v>
      </c>
      <c r="B5144" s="122">
        <v>1</v>
      </c>
      <c r="C5144" s="122" t="s">
        <v>2244</v>
      </c>
      <c r="D5144" s="122" t="s">
        <v>2131</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2243</v>
      </c>
      <c r="B5145" s="122">
        <v>1</v>
      </c>
      <c r="C5145" s="122" t="s">
        <v>2244</v>
      </c>
      <c r="D5145" s="122" t="s">
        <v>2132</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2243</v>
      </c>
      <c r="B5146" s="122">
        <v>1</v>
      </c>
      <c r="C5146" s="122" t="s">
        <v>2244</v>
      </c>
      <c r="D5146" s="122" t="s">
        <v>2133</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2243</v>
      </c>
      <c r="B5147" s="122">
        <v>1</v>
      </c>
      <c r="C5147" s="122" t="s">
        <v>2244</v>
      </c>
      <c r="D5147" s="122" t="s">
        <v>2134</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2035</v>
      </c>
      <c r="B5148" s="122">
        <v>1</v>
      </c>
      <c r="C5148" s="122" t="s">
        <v>2245</v>
      </c>
      <c r="D5148" s="122" t="s">
        <v>2086</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2035</v>
      </c>
      <c r="B5149" s="122">
        <v>1</v>
      </c>
      <c r="C5149" s="122" t="s">
        <v>2245</v>
      </c>
      <c r="D5149" s="122" t="s">
        <v>2087</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2035</v>
      </c>
      <c r="B5150" s="122">
        <v>1</v>
      </c>
      <c r="C5150" s="122" t="s">
        <v>2245</v>
      </c>
      <c r="D5150" s="122" t="s">
        <v>2088</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2035</v>
      </c>
      <c r="B5151" s="122">
        <v>1</v>
      </c>
      <c r="C5151" s="122" t="s">
        <v>2245</v>
      </c>
      <c r="D5151" s="122" t="s">
        <v>2141</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2035</v>
      </c>
      <c r="B5152" s="122">
        <v>1</v>
      </c>
      <c r="C5152" s="122" t="s">
        <v>2245</v>
      </c>
      <c r="D5152" s="122" t="s">
        <v>2089</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2035</v>
      </c>
      <c r="B5153" s="122">
        <v>1</v>
      </c>
      <c r="C5153" s="122" t="s">
        <v>2245</v>
      </c>
      <c r="D5153" s="122" t="s">
        <v>2090</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2035</v>
      </c>
      <c r="B5154" s="122">
        <v>1</v>
      </c>
      <c r="C5154" s="122" t="s">
        <v>2245</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2035</v>
      </c>
      <c r="B5155" s="122">
        <v>1</v>
      </c>
      <c r="C5155" s="122" t="s">
        <v>2245</v>
      </c>
      <c r="D5155" s="122" t="s">
        <v>2091</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2035</v>
      </c>
      <c r="B5156" s="122">
        <v>1</v>
      </c>
      <c r="C5156" s="122" t="s">
        <v>2245</v>
      </c>
      <c r="D5156" s="122" t="s">
        <v>2092</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2035</v>
      </c>
      <c r="B5157" s="122">
        <v>1</v>
      </c>
      <c r="C5157" s="122" t="s">
        <v>2245</v>
      </c>
      <c r="D5157" s="122" t="s">
        <v>2093</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2035</v>
      </c>
      <c r="B5158" s="122">
        <v>1</v>
      </c>
      <c r="C5158" s="122" t="s">
        <v>2245</v>
      </c>
      <c r="D5158" s="122" t="s">
        <v>2094</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2035</v>
      </c>
      <c r="B5159" s="122">
        <v>1</v>
      </c>
      <c r="C5159" s="122" t="s">
        <v>2245</v>
      </c>
      <c r="D5159" s="122" t="s">
        <v>2176</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2035</v>
      </c>
      <c r="B5160" s="122">
        <v>1</v>
      </c>
      <c r="C5160" s="122" t="s">
        <v>2245</v>
      </c>
      <c r="D5160" s="122" t="s">
        <v>2095</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2035</v>
      </c>
      <c r="B5161" s="122">
        <v>1</v>
      </c>
      <c r="C5161" s="122" t="s">
        <v>2245</v>
      </c>
      <c r="D5161" s="122" t="s">
        <v>2142</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2035</v>
      </c>
      <c r="B5162" s="122">
        <v>1</v>
      </c>
      <c r="C5162" s="122" t="s">
        <v>2245</v>
      </c>
      <c r="D5162" s="122" t="s">
        <v>2096</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2035</v>
      </c>
      <c r="B5163" s="122">
        <v>1</v>
      </c>
      <c r="C5163" s="122" t="s">
        <v>2245</v>
      </c>
      <c r="D5163" s="122" t="s">
        <v>2097</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2035</v>
      </c>
      <c r="B5164" s="122">
        <v>1</v>
      </c>
      <c r="C5164" s="122" t="s">
        <v>2245</v>
      </c>
      <c r="D5164" s="122" t="s">
        <v>2098</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2035</v>
      </c>
      <c r="B5165" s="122">
        <v>1</v>
      </c>
      <c r="C5165" s="122" t="s">
        <v>2245</v>
      </c>
      <c r="D5165" s="122" t="s">
        <v>2099</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2035</v>
      </c>
      <c r="B5166" s="122">
        <v>1</v>
      </c>
      <c r="C5166" s="122" t="s">
        <v>2245</v>
      </c>
      <c r="D5166" s="122" t="s">
        <v>2100</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2035</v>
      </c>
      <c r="B5167" s="122">
        <v>1</v>
      </c>
      <c r="C5167" s="122" t="s">
        <v>2245</v>
      </c>
      <c r="D5167" s="122" t="s">
        <v>2101</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2035</v>
      </c>
      <c r="B5168" s="122">
        <v>1</v>
      </c>
      <c r="C5168" s="122" t="s">
        <v>2245</v>
      </c>
      <c r="D5168" s="122" t="s">
        <v>2102</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2035</v>
      </c>
      <c r="B5169" s="122">
        <v>1</v>
      </c>
      <c r="C5169" s="122" t="s">
        <v>2245</v>
      </c>
      <c r="D5169" s="122" t="s">
        <v>2103</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2035</v>
      </c>
      <c r="B5170" s="122">
        <v>1</v>
      </c>
      <c r="C5170" s="122" t="s">
        <v>2245</v>
      </c>
      <c r="D5170" s="122" t="s">
        <v>2104</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2035</v>
      </c>
      <c r="B5171" s="122">
        <v>1</v>
      </c>
      <c r="C5171" s="122" t="s">
        <v>2245</v>
      </c>
      <c r="D5171" s="122" t="s">
        <v>2105</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2035</v>
      </c>
      <c r="B5172" s="122">
        <v>1</v>
      </c>
      <c r="C5172" s="122" t="s">
        <v>2245</v>
      </c>
      <c r="D5172" s="122" t="s">
        <v>2106</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2035</v>
      </c>
      <c r="B5173" s="122">
        <v>1</v>
      </c>
      <c r="C5173" s="122" t="s">
        <v>2245</v>
      </c>
      <c r="D5173" s="122" t="s">
        <v>2177</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2035</v>
      </c>
      <c r="B5174" s="122">
        <v>1</v>
      </c>
      <c r="C5174" s="122" t="s">
        <v>2245</v>
      </c>
      <c r="D5174" s="122" t="s">
        <v>2107</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2035</v>
      </c>
      <c r="B5175" s="122">
        <v>1</v>
      </c>
      <c r="C5175" s="122" t="s">
        <v>2245</v>
      </c>
      <c r="D5175" s="122" t="s">
        <v>2108</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2035</v>
      </c>
      <c r="B5176" s="122">
        <v>1</v>
      </c>
      <c r="C5176" s="122" t="s">
        <v>2245</v>
      </c>
      <c r="D5176" s="122" t="s">
        <v>2109</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2035</v>
      </c>
      <c r="B5177" s="122">
        <v>1</v>
      </c>
      <c r="C5177" s="122" t="s">
        <v>2245</v>
      </c>
      <c r="D5177" s="122" t="s">
        <v>2143</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2035</v>
      </c>
      <c r="B5178" s="122">
        <v>1</v>
      </c>
      <c r="C5178" s="122" t="s">
        <v>2245</v>
      </c>
      <c r="D5178" s="122" t="s">
        <v>2110</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2035</v>
      </c>
      <c r="B5179" s="122">
        <v>1</v>
      </c>
      <c r="C5179" s="122" t="s">
        <v>2245</v>
      </c>
      <c r="D5179" s="122" t="s">
        <v>2111</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2035</v>
      </c>
      <c r="B5180" s="122">
        <v>1</v>
      </c>
      <c r="C5180" s="122" t="s">
        <v>2245</v>
      </c>
      <c r="D5180" s="122" t="s">
        <v>2112</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2035</v>
      </c>
      <c r="B5181" s="122">
        <v>1</v>
      </c>
      <c r="C5181" s="122" t="s">
        <v>2245</v>
      </c>
      <c r="D5181" s="122" t="s">
        <v>2113</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2035</v>
      </c>
      <c r="B5182" s="122">
        <v>1</v>
      </c>
      <c r="C5182" s="122" t="s">
        <v>2245</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2035</v>
      </c>
      <c r="B5183" s="122">
        <v>1</v>
      </c>
      <c r="C5183" s="122" t="s">
        <v>2245</v>
      </c>
      <c r="D5183" s="122" t="s">
        <v>2114</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2035</v>
      </c>
      <c r="B5184" s="122">
        <v>1</v>
      </c>
      <c r="C5184" s="122" t="s">
        <v>2245</v>
      </c>
      <c r="D5184" s="122" t="s">
        <v>2115</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2035</v>
      </c>
      <c r="B5185" s="122">
        <v>1</v>
      </c>
      <c r="C5185" s="122" t="s">
        <v>2245</v>
      </c>
      <c r="D5185" s="122" t="s">
        <v>2116</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2035</v>
      </c>
      <c r="B5186" s="122">
        <v>1</v>
      </c>
      <c r="C5186" s="122" t="s">
        <v>2245</v>
      </c>
      <c r="D5186" s="122" t="s">
        <v>2117</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2035</v>
      </c>
      <c r="B5187" s="122">
        <v>1</v>
      </c>
      <c r="C5187" s="122" t="s">
        <v>2245</v>
      </c>
      <c r="D5187" s="122" t="s">
        <v>2118</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2035</v>
      </c>
      <c r="B5188" s="122">
        <v>1</v>
      </c>
      <c r="C5188" s="122" t="s">
        <v>2245</v>
      </c>
      <c r="D5188" s="122" t="s">
        <v>2119</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2035</v>
      </c>
      <c r="B5189" s="122">
        <v>1</v>
      </c>
      <c r="C5189" s="122" t="s">
        <v>2245</v>
      </c>
      <c r="D5189" s="122" t="s">
        <v>2120</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2035</v>
      </c>
      <c r="B5190" s="122">
        <v>1</v>
      </c>
      <c r="C5190" s="122" t="s">
        <v>2245</v>
      </c>
      <c r="D5190" s="122" t="s">
        <v>2121</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2035</v>
      </c>
      <c r="B5191" s="122">
        <v>1</v>
      </c>
      <c r="C5191" s="122" t="s">
        <v>2245</v>
      </c>
      <c r="D5191" s="122" t="s">
        <v>2122</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2035</v>
      </c>
      <c r="B5192" s="122">
        <v>1</v>
      </c>
      <c r="C5192" s="122" t="s">
        <v>2245</v>
      </c>
      <c r="D5192" s="122" t="s">
        <v>2144</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2035</v>
      </c>
      <c r="B5193" s="122">
        <v>1</v>
      </c>
      <c r="C5193" s="122" t="s">
        <v>2245</v>
      </c>
      <c r="D5193" s="122" t="s">
        <v>2178</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2035</v>
      </c>
      <c r="B5194" s="122">
        <v>1</v>
      </c>
      <c r="C5194" s="122" t="s">
        <v>2245</v>
      </c>
      <c r="D5194" s="122" t="s">
        <v>2123</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2035</v>
      </c>
      <c r="B5195" s="122">
        <v>1</v>
      </c>
      <c r="C5195" s="122" t="s">
        <v>2245</v>
      </c>
      <c r="D5195" s="122" t="s">
        <v>2124</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2035</v>
      </c>
      <c r="B5196" s="122">
        <v>1</v>
      </c>
      <c r="C5196" s="122" t="s">
        <v>2245</v>
      </c>
      <c r="D5196" s="122" t="s">
        <v>2125</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2035</v>
      </c>
      <c r="B5197" s="122">
        <v>1</v>
      </c>
      <c r="C5197" s="122" t="s">
        <v>2245</v>
      </c>
      <c r="D5197" s="122" t="s">
        <v>2126</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2035</v>
      </c>
      <c r="B5198" s="122">
        <v>1</v>
      </c>
      <c r="C5198" s="122" t="s">
        <v>2245</v>
      </c>
      <c r="D5198" s="122" t="s">
        <v>2127</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2035</v>
      </c>
      <c r="B5199" s="122">
        <v>1</v>
      </c>
      <c r="C5199" s="122" t="s">
        <v>2245</v>
      </c>
      <c r="D5199" s="122" t="s">
        <v>2128</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2035</v>
      </c>
      <c r="B5200" s="122">
        <v>1</v>
      </c>
      <c r="C5200" s="122" t="s">
        <v>2245</v>
      </c>
      <c r="D5200" s="122" t="s">
        <v>2129</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2035</v>
      </c>
      <c r="B5201" s="122">
        <v>1</v>
      </c>
      <c r="C5201" s="122" t="s">
        <v>2245</v>
      </c>
      <c r="D5201" s="122" t="s">
        <v>2146</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2035</v>
      </c>
      <c r="B5202" s="122">
        <v>1</v>
      </c>
      <c r="C5202" s="122" t="s">
        <v>2245</v>
      </c>
      <c r="D5202" s="122" t="s">
        <v>2130</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2035</v>
      </c>
      <c r="B5203" s="122">
        <v>1</v>
      </c>
      <c r="C5203" s="122" t="s">
        <v>2245</v>
      </c>
      <c r="D5203" s="122" t="s">
        <v>2131</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2035</v>
      </c>
      <c r="B5204" s="122">
        <v>1</v>
      </c>
      <c r="C5204" s="122" t="s">
        <v>2245</v>
      </c>
      <c r="D5204" s="122" t="s">
        <v>2132</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2035</v>
      </c>
      <c r="B5205" s="122">
        <v>1</v>
      </c>
      <c r="C5205" s="122" t="s">
        <v>2245</v>
      </c>
      <c r="D5205" s="122" t="s">
        <v>2133</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2035</v>
      </c>
      <c r="B5206" s="122">
        <v>1</v>
      </c>
      <c r="C5206" s="122" t="s">
        <v>2245</v>
      </c>
      <c r="D5206" s="122" t="s">
        <v>2134</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2246</v>
      </c>
      <c r="B5207" s="122">
        <v>1</v>
      </c>
      <c r="C5207" s="122" t="s">
        <v>2247</v>
      </c>
      <c r="D5207" s="122" t="s">
        <v>2086</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2246</v>
      </c>
      <c r="B5208" s="122">
        <v>1</v>
      </c>
      <c r="C5208" s="122" t="s">
        <v>2247</v>
      </c>
      <c r="D5208" s="122" t="s">
        <v>2087</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2246</v>
      </c>
      <c r="B5209" s="122">
        <v>1</v>
      </c>
      <c r="C5209" s="122" t="s">
        <v>2247</v>
      </c>
      <c r="D5209" s="122" t="s">
        <v>2088</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2246</v>
      </c>
      <c r="B5210" s="122">
        <v>1</v>
      </c>
      <c r="C5210" s="122" t="s">
        <v>2247</v>
      </c>
      <c r="D5210" s="122" t="s">
        <v>2141</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2246</v>
      </c>
      <c r="B5211" s="122">
        <v>1</v>
      </c>
      <c r="C5211" s="122" t="s">
        <v>2247</v>
      </c>
      <c r="D5211" s="122" t="s">
        <v>2089</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2246</v>
      </c>
      <c r="B5212" s="122">
        <v>1</v>
      </c>
      <c r="C5212" s="122" t="s">
        <v>2247</v>
      </c>
      <c r="D5212" s="122" t="s">
        <v>2090</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2246</v>
      </c>
      <c r="B5213" s="122">
        <v>1</v>
      </c>
      <c r="C5213" s="122" t="s">
        <v>2247</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2246</v>
      </c>
      <c r="B5214" s="122">
        <v>1</v>
      </c>
      <c r="C5214" s="122" t="s">
        <v>2247</v>
      </c>
      <c r="D5214" s="122" t="s">
        <v>2091</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2246</v>
      </c>
      <c r="B5215" s="122">
        <v>1</v>
      </c>
      <c r="C5215" s="122" t="s">
        <v>2247</v>
      </c>
      <c r="D5215" s="122" t="s">
        <v>2092</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2246</v>
      </c>
      <c r="B5216" s="122">
        <v>1</v>
      </c>
      <c r="C5216" s="122" t="s">
        <v>2247</v>
      </c>
      <c r="D5216" s="122" t="s">
        <v>2093</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2246</v>
      </c>
      <c r="B5217" s="122">
        <v>1</v>
      </c>
      <c r="C5217" s="122" t="s">
        <v>2247</v>
      </c>
      <c r="D5217" s="122" t="s">
        <v>2094</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2246</v>
      </c>
      <c r="B5218" s="122">
        <v>1</v>
      </c>
      <c r="C5218" s="122" t="s">
        <v>2247</v>
      </c>
      <c r="D5218" s="122" t="s">
        <v>2176</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2246</v>
      </c>
      <c r="B5219" s="122">
        <v>1</v>
      </c>
      <c r="C5219" s="122" t="s">
        <v>2247</v>
      </c>
      <c r="D5219" s="122" t="s">
        <v>2095</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2246</v>
      </c>
      <c r="B5220" s="122">
        <v>1</v>
      </c>
      <c r="C5220" s="122" t="s">
        <v>2247</v>
      </c>
      <c r="D5220" s="122" t="s">
        <v>2142</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2246</v>
      </c>
      <c r="B5221" s="122">
        <v>1</v>
      </c>
      <c r="C5221" s="122" t="s">
        <v>2247</v>
      </c>
      <c r="D5221" s="122" t="s">
        <v>2096</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2246</v>
      </c>
      <c r="B5222" s="122">
        <v>1</v>
      </c>
      <c r="C5222" s="122" t="s">
        <v>2247</v>
      </c>
      <c r="D5222" s="122" t="s">
        <v>2097</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2246</v>
      </c>
      <c r="B5223" s="122">
        <v>1</v>
      </c>
      <c r="C5223" s="122" t="s">
        <v>2247</v>
      </c>
      <c r="D5223" s="122" t="s">
        <v>2098</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2246</v>
      </c>
      <c r="B5224" s="122">
        <v>1</v>
      </c>
      <c r="C5224" s="122" t="s">
        <v>2247</v>
      </c>
      <c r="D5224" s="122" t="s">
        <v>2099</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2246</v>
      </c>
      <c r="B5225" s="122">
        <v>1</v>
      </c>
      <c r="C5225" s="122" t="s">
        <v>2247</v>
      </c>
      <c r="D5225" s="122" t="s">
        <v>2100</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2246</v>
      </c>
      <c r="B5226" s="122">
        <v>1</v>
      </c>
      <c r="C5226" s="122" t="s">
        <v>2247</v>
      </c>
      <c r="D5226" s="122" t="s">
        <v>2101</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2246</v>
      </c>
      <c r="B5227" s="122">
        <v>1</v>
      </c>
      <c r="C5227" s="122" t="s">
        <v>2247</v>
      </c>
      <c r="D5227" s="122" t="s">
        <v>2102</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2246</v>
      </c>
      <c r="B5228" s="122">
        <v>1</v>
      </c>
      <c r="C5228" s="122" t="s">
        <v>2247</v>
      </c>
      <c r="D5228" s="122" t="s">
        <v>2103</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2246</v>
      </c>
      <c r="B5229" s="122">
        <v>1</v>
      </c>
      <c r="C5229" s="122" t="s">
        <v>2247</v>
      </c>
      <c r="D5229" s="122" t="s">
        <v>2104</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2246</v>
      </c>
      <c r="B5230" s="122">
        <v>1</v>
      </c>
      <c r="C5230" s="122" t="s">
        <v>2247</v>
      </c>
      <c r="D5230" s="122" t="s">
        <v>2105</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2246</v>
      </c>
      <c r="B5231" s="122">
        <v>1</v>
      </c>
      <c r="C5231" s="122" t="s">
        <v>2247</v>
      </c>
      <c r="D5231" s="122" t="s">
        <v>2106</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2246</v>
      </c>
      <c r="B5232" s="122">
        <v>1</v>
      </c>
      <c r="C5232" s="122" t="s">
        <v>2247</v>
      </c>
      <c r="D5232" s="122" t="s">
        <v>2177</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2246</v>
      </c>
      <c r="B5233" s="122">
        <v>1</v>
      </c>
      <c r="C5233" s="122" t="s">
        <v>2247</v>
      </c>
      <c r="D5233" s="122" t="s">
        <v>2107</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2246</v>
      </c>
      <c r="B5234" s="122">
        <v>1</v>
      </c>
      <c r="C5234" s="122" t="s">
        <v>2247</v>
      </c>
      <c r="D5234" s="122" t="s">
        <v>2108</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2246</v>
      </c>
      <c r="B5235" s="122">
        <v>1</v>
      </c>
      <c r="C5235" s="122" t="s">
        <v>2247</v>
      </c>
      <c r="D5235" s="122" t="s">
        <v>2109</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2246</v>
      </c>
      <c r="B5236" s="122">
        <v>1</v>
      </c>
      <c r="C5236" s="122" t="s">
        <v>2247</v>
      </c>
      <c r="D5236" s="122" t="s">
        <v>2143</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2246</v>
      </c>
      <c r="B5237" s="122">
        <v>1</v>
      </c>
      <c r="C5237" s="122" t="s">
        <v>2247</v>
      </c>
      <c r="D5237" s="122" t="s">
        <v>2110</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2246</v>
      </c>
      <c r="B5238" s="122">
        <v>1</v>
      </c>
      <c r="C5238" s="122" t="s">
        <v>2247</v>
      </c>
      <c r="D5238" s="122" t="s">
        <v>2111</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2246</v>
      </c>
      <c r="B5239" s="122">
        <v>1</v>
      </c>
      <c r="C5239" s="122" t="s">
        <v>2247</v>
      </c>
      <c r="D5239" s="122" t="s">
        <v>2112</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2246</v>
      </c>
      <c r="B5240" s="122">
        <v>1</v>
      </c>
      <c r="C5240" s="122" t="s">
        <v>2247</v>
      </c>
      <c r="D5240" s="122" t="s">
        <v>2113</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2246</v>
      </c>
      <c r="B5241" s="122">
        <v>1</v>
      </c>
      <c r="C5241" s="122" t="s">
        <v>2247</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2246</v>
      </c>
      <c r="B5242" s="122">
        <v>1</v>
      </c>
      <c r="C5242" s="122" t="s">
        <v>2247</v>
      </c>
      <c r="D5242" s="122" t="s">
        <v>2114</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2246</v>
      </c>
      <c r="B5243" s="122">
        <v>1</v>
      </c>
      <c r="C5243" s="122" t="s">
        <v>2247</v>
      </c>
      <c r="D5243" s="122" t="s">
        <v>2115</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2246</v>
      </c>
      <c r="B5244" s="122">
        <v>1</v>
      </c>
      <c r="C5244" s="122" t="s">
        <v>2247</v>
      </c>
      <c r="D5244" s="122" t="s">
        <v>2116</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2246</v>
      </c>
      <c r="B5245" s="122">
        <v>1</v>
      </c>
      <c r="C5245" s="122" t="s">
        <v>2247</v>
      </c>
      <c r="D5245" s="122" t="s">
        <v>2117</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2246</v>
      </c>
      <c r="B5246" s="122">
        <v>1</v>
      </c>
      <c r="C5246" s="122" t="s">
        <v>2247</v>
      </c>
      <c r="D5246" s="122" t="s">
        <v>2118</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2246</v>
      </c>
      <c r="B5247" s="122">
        <v>1</v>
      </c>
      <c r="C5247" s="122" t="s">
        <v>2247</v>
      </c>
      <c r="D5247" s="122" t="s">
        <v>2119</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2246</v>
      </c>
      <c r="B5248" s="122">
        <v>1</v>
      </c>
      <c r="C5248" s="122" t="s">
        <v>2247</v>
      </c>
      <c r="D5248" s="122" t="s">
        <v>2120</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2246</v>
      </c>
      <c r="B5249" s="122">
        <v>1</v>
      </c>
      <c r="C5249" s="122" t="s">
        <v>2247</v>
      </c>
      <c r="D5249" s="122" t="s">
        <v>2121</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2246</v>
      </c>
      <c r="B5250" s="122">
        <v>1</v>
      </c>
      <c r="C5250" s="122" t="s">
        <v>2247</v>
      </c>
      <c r="D5250" s="122" t="s">
        <v>2122</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2246</v>
      </c>
      <c r="B5251" s="122">
        <v>1</v>
      </c>
      <c r="C5251" s="122" t="s">
        <v>2247</v>
      </c>
      <c r="D5251" s="122" t="s">
        <v>2144</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2246</v>
      </c>
      <c r="B5252" s="122">
        <v>1</v>
      </c>
      <c r="C5252" s="122" t="s">
        <v>2247</v>
      </c>
      <c r="D5252" s="122" t="s">
        <v>2178</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2246</v>
      </c>
      <c r="B5253" s="122">
        <v>1</v>
      </c>
      <c r="C5253" s="122" t="s">
        <v>2247</v>
      </c>
      <c r="D5253" s="122" t="s">
        <v>2123</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2246</v>
      </c>
      <c r="B5254" s="122">
        <v>1</v>
      </c>
      <c r="C5254" s="122" t="s">
        <v>2247</v>
      </c>
      <c r="D5254" s="122" t="s">
        <v>2124</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2246</v>
      </c>
      <c r="B5255" s="122">
        <v>1</v>
      </c>
      <c r="C5255" s="122" t="s">
        <v>2247</v>
      </c>
      <c r="D5255" s="122" t="s">
        <v>2125</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2246</v>
      </c>
      <c r="B5256" s="122">
        <v>1</v>
      </c>
      <c r="C5256" s="122" t="s">
        <v>2247</v>
      </c>
      <c r="D5256" s="122" t="s">
        <v>2126</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2246</v>
      </c>
      <c r="B5257" s="122">
        <v>1</v>
      </c>
      <c r="C5257" s="122" t="s">
        <v>2247</v>
      </c>
      <c r="D5257" s="122" t="s">
        <v>2127</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2246</v>
      </c>
      <c r="B5258" s="122">
        <v>1</v>
      </c>
      <c r="C5258" s="122" t="s">
        <v>2247</v>
      </c>
      <c r="D5258" s="122" t="s">
        <v>2128</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2246</v>
      </c>
      <c r="B5259" s="122">
        <v>1</v>
      </c>
      <c r="C5259" s="122" t="s">
        <v>2247</v>
      </c>
      <c r="D5259" s="122" t="s">
        <v>2129</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2246</v>
      </c>
      <c r="B5260" s="122">
        <v>1</v>
      </c>
      <c r="C5260" s="122" t="s">
        <v>2247</v>
      </c>
      <c r="D5260" s="122" t="s">
        <v>2146</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2246</v>
      </c>
      <c r="B5261" s="122">
        <v>1</v>
      </c>
      <c r="C5261" s="122" t="s">
        <v>2247</v>
      </c>
      <c r="D5261" s="122" t="s">
        <v>2130</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2246</v>
      </c>
      <c r="B5262" s="122">
        <v>1</v>
      </c>
      <c r="C5262" s="122" t="s">
        <v>2247</v>
      </c>
      <c r="D5262" s="122" t="s">
        <v>2131</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2246</v>
      </c>
      <c r="B5263" s="122">
        <v>1</v>
      </c>
      <c r="C5263" s="122" t="s">
        <v>2247</v>
      </c>
      <c r="D5263" s="122" t="s">
        <v>2132</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2246</v>
      </c>
      <c r="B5264" s="122">
        <v>1</v>
      </c>
      <c r="C5264" s="122" t="s">
        <v>2247</v>
      </c>
      <c r="D5264" s="122" t="s">
        <v>2133</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2246</v>
      </c>
      <c r="B5265" s="122">
        <v>1</v>
      </c>
      <c r="C5265" s="122" t="s">
        <v>2247</v>
      </c>
      <c r="D5265" s="122" t="s">
        <v>2134</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2039</v>
      </c>
      <c r="B5266" s="122">
        <v>1</v>
      </c>
      <c r="C5266" s="122" t="s">
        <v>2248</v>
      </c>
      <c r="D5266" s="122" t="s">
        <v>2086</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2039</v>
      </c>
      <c r="B5267" s="122">
        <v>1</v>
      </c>
      <c r="C5267" s="122" t="s">
        <v>2248</v>
      </c>
      <c r="D5267" s="122" t="s">
        <v>2087</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2039</v>
      </c>
      <c r="B5268" s="122">
        <v>1</v>
      </c>
      <c r="C5268" s="122" t="s">
        <v>2248</v>
      </c>
      <c r="D5268" s="122" t="s">
        <v>2088</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2039</v>
      </c>
      <c r="B5269" s="122">
        <v>1</v>
      </c>
      <c r="C5269" s="122" t="s">
        <v>2248</v>
      </c>
      <c r="D5269" s="122" t="s">
        <v>2141</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2039</v>
      </c>
      <c r="B5270" s="122">
        <v>1</v>
      </c>
      <c r="C5270" s="122" t="s">
        <v>2248</v>
      </c>
      <c r="D5270" s="122" t="s">
        <v>2089</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2039</v>
      </c>
      <c r="B5271" s="122">
        <v>1</v>
      </c>
      <c r="C5271" s="122" t="s">
        <v>2248</v>
      </c>
      <c r="D5271" s="122" t="s">
        <v>2090</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2039</v>
      </c>
      <c r="B5272" s="122">
        <v>1</v>
      </c>
      <c r="C5272" s="122" t="s">
        <v>2248</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2039</v>
      </c>
      <c r="B5273" s="122">
        <v>1</v>
      </c>
      <c r="C5273" s="122" t="s">
        <v>2248</v>
      </c>
      <c r="D5273" s="122" t="s">
        <v>2091</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2039</v>
      </c>
      <c r="B5274" s="122">
        <v>1</v>
      </c>
      <c r="C5274" s="122" t="s">
        <v>2248</v>
      </c>
      <c r="D5274" s="122" t="s">
        <v>2092</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2039</v>
      </c>
      <c r="B5275" s="122">
        <v>1</v>
      </c>
      <c r="C5275" s="122" t="s">
        <v>2248</v>
      </c>
      <c r="D5275" s="122" t="s">
        <v>2093</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2039</v>
      </c>
      <c r="B5276" s="122">
        <v>1</v>
      </c>
      <c r="C5276" s="122" t="s">
        <v>2248</v>
      </c>
      <c r="D5276" s="122" t="s">
        <v>2094</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2039</v>
      </c>
      <c r="B5277" s="122">
        <v>1</v>
      </c>
      <c r="C5277" s="122" t="s">
        <v>2248</v>
      </c>
      <c r="D5277" s="122" t="s">
        <v>2176</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2039</v>
      </c>
      <c r="B5278" s="122">
        <v>1</v>
      </c>
      <c r="C5278" s="122" t="s">
        <v>2248</v>
      </c>
      <c r="D5278" s="122" t="s">
        <v>2095</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2039</v>
      </c>
      <c r="B5279" s="122">
        <v>1</v>
      </c>
      <c r="C5279" s="122" t="s">
        <v>2248</v>
      </c>
      <c r="D5279" s="122" t="s">
        <v>2142</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2039</v>
      </c>
      <c r="B5280" s="122">
        <v>1</v>
      </c>
      <c r="C5280" s="122" t="s">
        <v>2248</v>
      </c>
      <c r="D5280" s="122" t="s">
        <v>2096</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2039</v>
      </c>
      <c r="B5281" s="122">
        <v>1</v>
      </c>
      <c r="C5281" s="122" t="s">
        <v>2248</v>
      </c>
      <c r="D5281" s="122" t="s">
        <v>2097</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2039</v>
      </c>
      <c r="B5282" s="122">
        <v>1</v>
      </c>
      <c r="C5282" s="122" t="s">
        <v>2248</v>
      </c>
      <c r="D5282" s="122" t="s">
        <v>2098</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2039</v>
      </c>
      <c r="B5283" s="122">
        <v>1</v>
      </c>
      <c r="C5283" s="122" t="s">
        <v>2248</v>
      </c>
      <c r="D5283" s="122" t="s">
        <v>2099</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2039</v>
      </c>
      <c r="B5284" s="122">
        <v>1</v>
      </c>
      <c r="C5284" s="122" t="s">
        <v>2248</v>
      </c>
      <c r="D5284" s="122" t="s">
        <v>2100</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2039</v>
      </c>
      <c r="B5285" s="122">
        <v>1</v>
      </c>
      <c r="C5285" s="122" t="s">
        <v>2248</v>
      </c>
      <c r="D5285" s="122" t="s">
        <v>2101</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2039</v>
      </c>
      <c r="B5286" s="122">
        <v>1</v>
      </c>
      <c r="C5286" s="122" t="s">
        <v>2248</v>
      </c>
      <c r="D5286" s="122" t="s">
        <v>2102</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2039</v>
      </c>
      <c r="B5287" s="122">
        <v>1</v>
      </c>
      <c r="C5287" s="122" t="s">
        <v>2248</v>
      </c>
      <c r="D5287" s="122" t="s">
        <v>2103</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2039</v>
      </c>
      <c r="B5288" s="122">
        <v>1</v>
      </c>
      <c r="C5288" s="122" t="s">
        <v>2248</v>
      </c>
      <c r="D5288" s="122" t="s">
        <v>2104</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2039</v>
      </c>
      <c r="B5289" s="122">
        <v>1</v>
      </c>
      <c r="C5289" s="122" t="s">
        <v>2248</v>
      </c>
      <c r="D5289" s="122" t="s">
        <v>2105</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2039</v>
      </c>
      <c r="B5290" s="122">
        <v>1</v>
      </c>
      <c r="C5290" s="122" t="s">
        <v>2248</v>
      </c>
      <c r="D5290" s="122" t="s">
        <v>2106</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2039</v>
      </c>
      <c r="B5291" s="122">
        <v>1</v>
      </c>
      <c r="C5291" s="122" t="s">
        <v>2248</v>
      </c>
      <c r="D5291" s="122" t="s">
        <v>2177</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2039</v>
      </c>
      <c r="B5292" s="122">
        <v>1</v>
      </c>
      <c r="C5292" s="122" t="s">
        <v>2248</v>
      </c>
      <c r="D5292" s="122" t="s">
        <v>2107</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2039</v>
      </c>
      <c r="B5293" s="122">
        <v>1</v>
      </c>
      <c r="C5293" s="122" t="s">
        <v>2248</v>
      </c>
      <c r="D5293" s="122" t="s">
        <v>2108</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2039</v>
      </c>
      <c r="B5294" s="122">
        <v>1</v>
      </c>
      <c r="C5294" s="122" t="s">
        <v>2248</v>
      </c>
      <c r="D5294" s="122" t="s">
        <v>2109</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2039</v>
      </c>
      <c r="B5295" s="122">
        <v>1</v>
      </c>
      <c r="C5295" s="122" t="s">
        <v>2248</v>
      </c>
      <c r="D5295" s="122" t="s">
        <v>2143</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2039</v>
      </c>
      <c r="B5296" s="122">
        <v>1</v>
      </c>
      <c r="C5296" s="122" t="s">
        <v>2248</v>
      </c>
      <c r="D5296" s="122" t="s">
        <v>2110</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2039</v>
      </c>
      <c r="B5297" s="122">
        <v>1</v>
      </c>
      <c r="C5297" s="122" t="s">
        <v>2248</v>
      </c>
      <c r="D5297" s="122" t="s">
        <v>2111</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2039</v>
      </c>
      <c r="B5298" s="122">
        <v>1</v>
      </c>
      <c r="C5298" s="122" t="s">
        <v>2248</v>
      </c>
      <c r="D5298" s="122" t="s">
        <v>2112</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2039</v>
      </c>
      <c r="B5299" s="122">
        <v>1</v>
      </c>
      <c r="C5299" s="122" t="s">
        <v>2248</v>
      </c>
      <c r="D5299" s="122" t="s">
        <v>2113</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2039</v>
      </c>
      <c r="B5300" s="122">
        <v>1</v>
      </c>
      <c r="C5300" s="122" t="s">
        <v>2248</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2039</v>
      </c>
      <c r="B5301" s="122">
        <v>1</v>
      </c>
      <c r="C5301" s="122" t="s">
        <v>2248</v>
      </c>
      <c r="D5301" s="122" t="s">
        <v>2114</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2039</v>
      </c>
      <c r="B5302" s="122">
        <v>1</v>
      </c>
      <c r="C5302" s="122" t="s">
        <v>2248</v>
      </c>
      <c r="D5302" s="122" t="s">
        <v>2115</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2039</v>
      </c>
      <c r="B5303" s="122">
        <v>1</v>
      </c>
      <c r="C5303" s="122" t="s">
        <v>2248</v>
      </c>
      <c r="D5303" s="122" t="s">
        <v>2116</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2039</v>
      </c>
      <c r="B5304" s="122">
        <v>1</v>
      </c>
      <c r="C5304" s="122" t="s">
        <v>2248</v>
      </c>
      <c r="D5304" s="122" t="s">
        <v>2117</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2039</v>
      </c>
      <c r="B5305" s="122">
        <v>1</v>
      </c>
      <c r="C5305" s="122" t="s">
        <v>2248</v>
      </c>
      <c r="D5305" s="122" t="s">
        <v>2118</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2039</v>
      </c>
      <c r="B5306" s="122">
        <v>1</v>
      </c>
      <c r="C5306" s="122" t="s">
        <v>2248</v>
      </c>
      <c r="D5306" s="122" t="s">
        <v>2119</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2039</v>
      </c>
      <c r="B5307" s="122">
        <v>1</v>
      </c>
      <c r="C5307" s="122" t="s">
        <v>2248</v>
      </c>
      <c r="D5307" s="122" t="s">
        <v>2120</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2039</v>
      </c>
      <c r="B5308" s="122">
        <v>1</v>
      </c>
      <c r="C5308" s="122" t="s">
        <v>2248</v>
      </c>
      <c r="D5308" s="122" t="s">
        <v>2121</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2039</v>
      </c>
      <c r="B5309" s="122">
        <v>1</v>
      </c>
      <c r="C5309" s="122" t="s">
        <v>2248</v>
      </c>
      <c r="D5309" s="122" t="s">
        <v>2122</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2039</v>
      </c>
      <c r="B5310" s="122">
        <v>1</v>
      </c>
      <c r="C5310" s="122" t="s">
        <v>2248</v>
      </c>
      <c r="D5310" s="122" t="s">
        <v>2144</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2039</v>
      </c>
      <c r="B5311" s="122">
        <v>1</v>
      </c>
      <c r="C5311" s="122" t="s">
        <v>2248</v>
      </c>
      <c r="D5311" s="122" t="s">
        <v>2178</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2039</v>
      </c>
      <c r="B5312" s="122">
        <v>1</v>
      </c>
      <c r="C5312" s="122" t="s">
        <v>2248</v>
      </c>
      <c r="D5312" s="122" t="s">
        <v>2123</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2039</v>
      </c>
      <c r="B5313" s="122">
        <v>1</v>
      </c>
      <c r="C5313" s="122" t="s">
        <v>2248</v>
      </c>
      <c r="D5313" s="122" t="s">
        <v>2124</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2039</v>
      </c>
      <c r="B5314" s="122">
        <v>1</v>
      </c>
      <c r="C5314" s="122" t="s">
        <v>2248</v>
      </c>
      <c r="D5314" s="122" t="s">
        <v>2125</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2039</v>
      </c>
      <c r="B5315" s="122">
        <v>1</v>
      </c>
      <c r="C5315" s="122" t="s">
        <v>2248</v>
      </c>
      <c r="D5315" s="122" t="s">
        <v>2126</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2039</v>
      </c>
      <c r="B5316" s="122">
        <v>1</v>
      </c>
      <c r="C5316" s="122" t="s">
        <v>2248</v>
      </c>
      <c r="D5316" s="122" t="s">
        <v>2127</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2039</v>
      </c>
      <c r="B5317" s="122">
        <v>1</v>
      </c>
      <c r="C5317" s="122" t="s">
        <v>2248</v>
      </c>
      <c r="D5317" s="122" t="s">
        <v>2128</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2039</v>
      </c>
      <c r="B5318" s="122">
        <v>1</v>
      </c>
      <c r="C5318" s="122" t="s">
        <v>2248</v>
      </c>
      <c r="D5318" s="122" t="s">
        <v>2129</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2039</v>
      </c>
      <c r="B5319" s="122">
        <v>1</v>
      </c>
      <c r="C5319" s="122" t="s">
        <v>2248</v>
      </c>
      <c r="D5319" s="122" t="s">
        <v>2146</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2039</v>
      </c>
      <c r="B5320" s="122">
        <v>1</v>
      </c>
      <c r="C5320" s="122" t="s">
        <v>2248</v>
      </c>
      <c r="D5320" s="122" t="s">
        <v>2130</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2039</v>
      </c>
      <c r="B5321" s="122">
        <v>1</v>
      </c>
      <c r="C5321" s="122" t="s">
        <v>2248</v>
      </c>
      <c r="D5321" s="122" t="s">
        <v>2131</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2039</v>
      </c>
      <c r="B5322" s="122">
        <v>1</v>
      </c>
      <c r="C5322" s="122" t="s">
        <v>2248</v>
      </c>
      <c r="D5322" s="122" t="s">
        <v>2132</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2039</v>
      </c>
      <c r="B5323" s="122">
        <v>1</v>
      </c>
      <c r="C5323" s="122" t="s">
        <v>2248</v>
      </c>
      <c r="D5323" s="122" t="s">
        <v>2133</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2039</v>
      </c>
      <c r="B5324" s="122">
        <v>1</v>
      </c>
      <c r="C5324" s="122" t="s">
        <v>2248</v>
      </c>
      <c r="D5324" s="122" t="s">
        <v>2134</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2038</v>
      </c>
      <c r="B5325" s="122">
        <v>1</v>
      </c>
      <c r="C5325" s="122" t="s">
        <v>2249</v>
      </c>
      <c r="D5325" s="122" t="s">
        <v>2086</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2038</v>
      </c>
      <c r="B5326" s="122">
        <v>1</v>
      </c>
      <c r="C5326" s="122" t="s">
        <v>2249</v>
      </c>
      <c r="D5326" s="122" t="s">
        <v>2087</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2038</v>
      </c>
      <c r="B5327" s="122">
        <v>1</v>
      </c>
      <c r="C5327" s="122" t="s">
        <v>2249</v>
      </c>
      <c r="D5327" s="122" t="s">
        <v>2088</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2038</v>
      </c>
      <c r="B5328" s="122">
        <v>1</v>
      </c>
      <c r="C5328" s="122" t="s">
        <v>2249</v>
      </c>
      <c r="D5328" s="122" t="s">
        <v>2141</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2038</v>
      </c>
      <c r="B5329" s="122">
        <v>1</v>
      </c>
      <c r="C5329" s="122" t="s">
        <v>2249</v>
      </c>
      <c r="D5329" s="122" t="s">
        <v>2089</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2038</v>
      </c>
      <c r="B5330" s="122">
        <v>1</v>
      </c>
      <c r="C5330" s="122" t="s">
        <v>2249</v>
      </c>
      <c r="D5330" s="122" t="s">
        <v>2090</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2038</v>
      </c>
      <c r="B5331" s="122">
        <v>1</v>
      </c>
      <c r="C5331" s="122" t="s">
        <v>2249</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2038</v>
      </c>
      <c r="B5332" s="122">
        <v>1</v>
      </c>
      <c r="C5332" s="122" t="s">
        <v>2249</v>
      </c>
      <c r="D5332" s="122" t="s">
        <v>2091</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2038</v>
      </c>
      <c r="B5333" s="122">
        <v>1</v>
      </c>
      <c r="C5333" s="122" t="s">
        <v>2249</v>
      </c>
      <c r="D5333" s="122" t="s">
        <v>2092</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2038</v>
      </c>
      <c r="B5334" s="122">
        <v>1</v>
      </c>
      <c r="C5334" s="122" t="s">
        <v>2249</v>
      </c>
      <c r="D5334" s="122" t="s">
        <v>2093</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2038</v>
      </c>
      <c r="B5335" s="122">
        <v>1</v>
      </c>
      <c r="C5335" s="122" t="s">
        <v>2249</v>
      </c>
      <c r="D5335" s="122" t="s">
        <v>2094</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2038</v>
      </c>
      <c r="B5336" s="122">
        <v>1</v>
      </c>
      <c r="C5336" s="122" t="s">
        <v>2249</v>
      </c>
      <c r="D5336" s="122" t="s">
        <v>2095</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2038</v>
      </c>
      <c r="B5337" s="122">
        <v>1</v>
      </c>
      <c r="C5337" s="122" t="s">
        <v>2249</v>
      </c>
      <c r="D5337" s="122" t="s">
        <v>2142</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2038</v>
      </c>
      <c r="B5338" s="122">
        <v>1</v>
      </c>
      <c r="C5338" s="122" t="s">
        <v>2249</v>
      </c>
      <c r="D5338" s="122" t="s">
        <v>2096</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2038</v>
      </c>
      <c r="B5339" s="122">
        <v>1</v>
      </c>
      <c r="C5339" s="122" t="s">
        <v>2249</v>
      </c>
      <c r="D5339" s="122" t="s">
        <v>2097</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2038</v>
      </c>
      <c r="B5340" s="122">
        <v>1</v>
      </c>
      <c r="C5340" s="122" t="s">
        <v>2249</v>
      </c>
      <c r="D5340" s="122" t="s">
        <v>2098</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2038</v>
      </c>
      <c r="B5341" s="122">
        <v>1</v>
      </c>
      <c r="C5341" s="122" t="s">
        <v>2249</v>
      </c>
      <c r="D5341" s="122" t="s">
        <v>2099</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2038</v>
      </c>
      <c r="B5342" s="122">
        <v>1</v>
      </c>
      <c r="C5342" s="122" t="s">
        <v>2249</v>
      </c>
      <c r="D5342" s="122" t="s">
        <v>2100</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2038</v>
      </c>
      <c r="B5343" s="122">
        <v>1</v>
      </c>
      <c r="C5343" s="122" t="s">
        <v>2249</v>
      </c>
      <c r="D5343" s="122" t="s">
        <v>2101</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2038</v>
      </c>
      <c r="B5344" s="122">
        <v>1</v>
      </c>
      <c r="C5344" s="122" t="s">
        <v>2249</v>
      </c>
      <c r="D5344" s="122" t="s">
        <v>2102</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2038</v>
      </c>
      <c r="B5345" s="122">
        <v>1</v>
      </c>
      <c r="C5345" s="122" t="s">
        <v>2249</v>
      </c>
      <c r="D5345" s="122" t="s">
        <v>2103</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2038</v>
      </c>
      <c r="B5346" s="122">
        <v>1</v>
      </c>
      <c r="C5346" s="122" t="s">
        <v>2249</v>
      </c>
      <c r="D5346" s="122" t="s">
        <v>2104</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2038</v>
      </c>
      <c r="B5347" s="122">
        <v>1</v>
      </c>
      <c r="C5347" s="122" t="s">
        <v>2249</v>
      </c>
      <c r="D5347" s="122" t="s">
        <v>2105</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2038</v>
      </c>
      <c r="B5348" s="122">
        <v>1</v>
      </c>
      <c r="C5348" s="122" t="s">
        <v>2249</v>
      </c>
      <c r="D5348" s="122" t="s">
        <v>2106</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2038</v>
      </c>
      <c r="B5349" s="122">
        <v>1</v>
      </c>
      <c r="C5349" s="122" t="s">
        <v>2249</v>
      </c>
      <c r="D5349" s="122" t="s">
        <v>2107</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2038</v>
      </c>
      <c r="B5350" s="122">
        <v>1</v>
      </c>
      <c r="C5350" s="122" t="s">
        <v>2249</v>
      </c>
      <c r="D5350" s="122" t="s">
        <v>2108</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2038</v>
      </c>
      <c r="B5351" s="122">
        <v>1</v>
      </c>
      <c r="C5351" s="122" t="s">
        <v>2249</v>
      </c>
      <c r="D5351" s="122" t="s">
        <v>2109</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2038</v>
      </c>
      <c r="B5352" s="122">
        <v>1</v>
      </c>
      <c r="C5352" s="122" t="s">
        <v>2249</v>
      </c>
      <c r="D5352" s="122" t="s">
        <v>2143</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2038</v>
      </c>
      <c r="B5353" s="122">
        <v>1</v>
      </c>
      <c r="C5353" s="122" t="s">
        <v>2249</v>
      </c>
      <c r="D5353" s="122" t="s">
        <v>2110</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2038</v>
      </c>
      <c r="B5354" s="122">
        <v>1</v>
      </c>
      <c r="C5354" s="122" t="s">
        <v>2249</v>
      </c>
      <c r="D5354" s="122" t="s">
        <v>2111</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2038</v>
      </c>
      <c r="B5355" s="122">
        <v>1</v>
      </c>
      <c r="C5355" s="122" t="s">
        <v>2249</v>
      </c>
      <c r="D5355" s="122" t="s">
        <v>2112</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2038</v>
      </c>
      <c r="B5356" s="122">
        <v>1</v>
      </c>
      <c r="C5356" s="122" t="s">
        <v>2249</v>
      </c>
      <c r="D5356" s="122" t="s">
        <v>2113</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2038</v>
      </c>
      <c r="B5357" s="122">
        <v>1</v>
      </c>
      <c r="C5357" s="122" t="s">
        <v>2249</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2038</v>
      </c>
      <c r="B5358" s="122">
        <v>1</v>
      </c>
      <c r="C5358" s="122" t="s">
        <v>2249</v>
      </c>
      <c r="D5358" s="122" t="s">
        <v>2114</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2038</v>
      </c>
      <c r="B5359" s="122">
        <v>1</v>
      </c>
      <c r="C5359" s="122" t="s">
        <v>2249</v>
      </c>
      <c r="D5359" s="122" t="s">
        <v>2115</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2038</v>
      </c>
      <c r="B5360" s="122">
        <v>1</v>
      </c>
      <c r="C5360" s="122" t="s">
        <v>2249</v>
      </c>
      <c r="D5360" s="122" t="s">
        <v>2116</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2038</v>
      </c>
      <c r="B5361" s="122">
        <v>1</v>
      </c>
      <c r="C5361" s="122" t="s">
        <v>2249</v>
      </c>
      <c r="D5361" s="122" t="s">
        <v>2117</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2038</v>
      </c>
      <c r="B5362" s="122">
        <v>1</v>
      </c>
      <c r="C5362" s="122" t="s">
        <v>2249</v>
      </c>
      <c r="D5362" s="122" t="s">
        <v>2118</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2038</v>
      </c>
      <c r="B5363" s="122">
        <v>1</v>
      </c>
      <c r="C5363" s="122" t="s">
        <v>2249</v>
      </c>
      <c r="D5363" s="122" t="s">
        <v>2119</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2038</v>
      </c>
      <c r="B5364" s="122">
        <v>1</v>
      </c>
      <c r="C5364" s="122" t="s">
        <v>2249</v>
      </c>
      <c r="D5364" s="122" t="s">
        <v>2120</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2038</v>
      </c>
      <c r="B5365" s="122">
        <v>1</v>
      </c>
      <c r="C5365" s="122" t="s">
        <v>2249</v>
      </c>
      <c r="D5365" s="122" t="s">
        <v>2121</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2038</v>
      </c>
      <c r="B5366" s="122">
        <v>1</v>
      </c>
      <c r="C5366" s="122" t="s">
        <v>2249</v>
      </c>
      <c r="D5366" s="122" t="s">
        <v>2122</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2038</v>
      </c>
      <c r="B5367" s="122">
        <v>1</v>
      </c>
      <c r="C5367" s="122" t="s">
        <v>2249</v>
      </c>
      <c r="D5367" s="122" t="s">
        <v>2144</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2038</v>
      </c>
      <c r="B5368" s="122">
        <v>1</v>
      </c>
      <c r="C5368" s="122" t="s">
        <v>2249</v>
      </c>
      <c r="D5368" s="122" t="s">
        <v>2123</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2038</v>
      </c>
      <c r="B5369" s="122">
        <v>1</v>
      </c>
      <c r="C5369" s="122" t="s">
        <v>2249</v>
      </c>
      <c r="D5369" s="122" t="s">
        <v>2124</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2038</v>
      </c>
      <c r="B5370" s="122">
        <v>1</v>
      </c>
      <c r="C5370" s="122" t="s">
        <v>2249</v>
      </c>
      <c r="D5370" s="122" t="s">
        <v>2125</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2038</v>
      </c>
      <c r="B5371" s="122">
        <v>1</v>
      </c>
      <c r="C5371" s="122" t="s">
        <v>2249</v>
      </c>
      <c r="D5371" s="122" t="s">
        <v>2126</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2038</v>
      </c>
      <c r="B5372" s="122">
        <v>1</v>
      </c>
      <c r="C5372" s="122" t="s">
        <v>2249</v>
      </c>
      <c r="D5372" s="122" t="s">
        <v>2127</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2038</v>
      </c>
      <c r="B5373" s="122">
        <v>1</v>
      </c>
      <c r="C5373" s="122" t="s">
        <v>2249</v>
      </c>
      <c r="D5373" s="122" t="s">
        <v>2145</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2038</v>
      </c>
      <c r="B5374" s="122">
        <v>1</v>
      </c>
      <c r="C5374" s="122" t="s">
        <v>2249</v>
      </c>
      <c r="D5374" s="122" t="s">
        <v>2128</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2038</v>
      </c>
      <c r="B5375" s="122">
        <v>1</v>
      </c>
      <c r="C5375" s="122" t="s">
        <v>2249</v>
      </c>
      <c r="D5375" s="122" t="s">
        <v>2129</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2038</v>
      </c>
      <c r="B5376" s="122">
        <v>1</v>
      </c>
      <c r="C5376" s="122" t="s">
        <v>2249</v>
      </c>
      <c r="D5376" s="122" t="s">
        <v>2146</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2038</v>
      </c>
      <c r="B5377" s="122">
        <v>1</v>
      </c>
      <c r="C5377" s="122" t="s">
        <v>2249</v>
      </c>
      <c r="D5377" s="122" t="s">
        <v>2130</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2038</v>
      </c>
      <c r="B5378" s="122">
        <v>1</v>
      </c>
      <c r="C5378" s="122" t="s">
        <v>2249</v>
      </c>
      <c r="D5378" s="122" t="s">
        <v>2131</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2038</v>
      </c>
      <c r="B5379" s="122">
        <v>1</v>
      </c>
      <c r="C5379" s="122" t="s">
        <v>2249</v>
      </c>
      <c r="D5379" s="122" t="s">
        <v>2132</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2038</v>
      </c>
      <c r="B5380" s="122">
        <v>1</v>
      </c>
      <c r="C5380" s="122" t="s">
        <v>2249</v>
      </c>
      <c r="D5380" s="122" t="s">
        <v>2133</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2038</v>
      </c>
      <c r="B5381" s="122">
        <v>1</v>
      </c>
      <c r="C5381" s="122" t="s">
        <v>2249</v>
      </c>
      <c r="D5381" s="122" t="s">
        <v>2134</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2250</v>
      </c>
      <c r="B5382" s="122">
        <v>1</v>
      </c>
      <c r="C5382" s="122" t="s">
        <v>2251</v>
      </c>
      <c r="D5382" s="122" t="s">
        <v>2086</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2250</v>
      </c>
      <c r="B5383" s="122">
        <v>1</v>
      </c>
      <c r="C5383" s="122" t="s">
        <v>2251</v>
      </c>
      <c r="D5383" s="122" t="s">
        <v>2087</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2250</v>
      </c>
      <c r="B5384" s="122">
        <v>1</v>
      </c>
      <c r="C5384" s="122" t="s">
        <v>2251</v>
      </c>
      <c r="D5384" s="122" t="s">
        <v>2088</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2250</v>
      </c>
      <c r="B5385" s="122">
        <v>1</v>
      </c>
      <c r="C5385" s="122" t="s">
        <v>2251</v>
      </c>
      <c r="D5385" s="122" t="s">
        <v>2141</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2250</v>
      </c>
      <c r="B5386" s="122">
        <v>1</v>
      </c>
      <c r="C5386" s="122" t="s">
        <v>2251</v>
      </c>
      <c r="D5386" s="122" t="s">
        <v>2089</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2250</v>
      </c>
      <c r="B5387" s="122">
        <v>1</v>
      </c>
      <c r="C5387" s="122" t="s">
        <v>2251</v>
      </c>
      <c r="D5387" s="122" t="s">
        <v>2090</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2250</v>
      </c>
      <c r="B5388" s="122">
        <v>1</v>
      </c>
      <c r="C5388" s="122" t="s">
        <v>2251</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2250</v>
      </c>
      <c r="B5389" s="122">
        <v>1</v>
      </c>
      <c r="C5389" s="122" t="s">
        <v>2251</v>
      </c>
      <c r="D5389" s="122" t="s">
        <v>2091</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2250</v>
      </c>
      <c r="B5390" s="122">
        <v>1</v>
      </c>
      <c r="C5390" s="122" t="s">
        <v>2251</v>
      </c>
      <c r="D5390" s="122" t="s">
        <v>2092</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2250</v>
      </c>
      <c r="B5391" s="122">
        <v>1</v>
      </c>
      <c r="C5391" s="122" t="s">
        <v>2251</v>
      </c>
      <c r="D5391" s="122" t="s">
        <v>2093</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2250</v>
      </c>
      <c r="B5392" s="122">
        <v>1</v>
      </c>
      <c r="C5392" s="122" t="s">
        <v>2251</v>
      </c>
      <c r="D5392" s="122" t="s">
        <v>2094</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2250</v>
      </c>
      <c r="B5393" s="122">
        <v>1</v>
      </c>
      <c r="C5393" s="122" t="s">
        <v>2251</v>
      </c>
      <c r="D5393" s="122" t="s">
        <v>2176</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2250</v>
      </c>
      <c r="B5394" s="122">
        <v>1</v>
      </c>
      <c r="C5394" s="122" t="s">
        <v>2251</v>
      </c>
      <c r="D5394" s="122" t="s">
        <v>2095</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2250</v>
      </c>
      <c r="B5395" s="122">
        <v>1</v>
      </c>
      <c r="C5395" s="122" t="s">
        <v>2251</v>
      </c>
      <c r="D5395" s="122" t="s">
        <v>2142</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2250</v>
      </c>
      <c r="B5396" s="122">
        <v>1</v>
      </c>
      <c r="C5396" s="122" t="s">
        <v>2251</v>
      </c>
      <c r="D5396" s="122" t="s">
        <v>2096</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2250</v>
      </c>
      <c r="B5397" s="122">
        <v>1</v>
      </c>
      <c r="C5397" s="122" t="s">
        <v>2251</v>
      </c>
      <c r="D5397" s="122" t="s">
        <v>2097</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2250</v>
      </c>
      <c r="B5398" s="122">
        <v>1</v>
      </c>
      <c r="C5398" s="122" t="s">
        <v>2251</v>
      </c>
      <c r="D5398" s="122" t="s">
        <v>2098</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2250</v>
      </c>
      <c r="B5399" s="122">
        <v>1</v>
      </c>
      <c r="C5399" s="122" t="s">
        <v>2251</v>
      </c>
      <c r="D5399" s="122" t="s">
        <v>2099</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2250</v>
      </c>
      <c r="B5400" s="122">
        <v>1</v>
      </c>
      <c r="C5400" s="122" t="s">
        <v>2251</v>
      </c>
      <c r="D5400" s="122" t="s">
        <v>2100</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2250</v>
      </c>
      <c r="B5401" s="122">
        <v>1</v>
      </c>
      <c r="C5401" s="122" t="s">
        <v>2251</v>
      </c>
      <c r="D5401" s="122" t="s">
        <v>2101</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2250</v>
      </c>
      <c r="B5402" s="122">
        <v>1</v>
      </c>
      <c r="C5402" s="122" t="s">
        <v>2251</v>
      </c>
      <c r="D5402" s="122" t="s">
        <v>2102</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2250</v>
      </c>
      <c r="B5403" s="122">
        <v>1</v>
      </c>
      <c r="C5403" s="122" t="s">
        <v>2251</v>
      </c>
      <c r="D5403" s="122" t="s">
        <v>2103</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2250</v>
      </c>
      <c r="B5404" s="122">
        <v>1</v>
      </c>
      <c r="C5404" s="122" t="s">
        <v>2251</v>
      </c>
      <c r="D5404" s="122" t="s">
        <v>2104</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2250</v>
      </c>
      <c r="B5405" s="122">
        <v>1</v>
      </c>
      <c r="C5405" s="122" t="s">
        <v>2251</v>
      </c>
      <c r="D5405" s="122" t="s">
        <v>2105</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2250</v>
      </c>
      <c r="B5406" s="122">
        <v>1</v>
      </c>
      <c r="C5406" s="122" t="s">
        <v>2251</v>
      </c>
      <c r="D5406" s="122" t="s">
        <v>2106</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2250</v>
      </c>
      <c r="B5407" s="122">
        <v>1</v>
      </c>
      <c r="C5407" s="122" t="s">
        <v>2251</v>
      </c>
      <c r="D5407" s="122" t="s">
        <v>2177</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2250</v>
      </c>
      <c r="B5408" s="122">
        <v>1</v>
      </c>
      <c r="C5408" s="122" t="s">
        <v>2251</v>
      </c>
      <c r="D5408" s="122" t="s">
        <v>2107</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2250</v>
      </c>
      <c r="B5409" s="122">
        <v>1</v>
      </c>
      <c r="C5409" s="122" t="s">
        <v>2251</v>
      </c>
      <c r="D5409" s="122" t="s">
        <v>2108</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2250</v>
      </c>
      <c r="B5410" s="122">
        <v>1</v>
      </c>
      <c r="C5410" s="122" t="s">
        <v>2251</v>
      </c>
      <c r="D5410" s="122" t="s">
        <v>2109</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2250</v>
      </c>
      <c r="B5411" s="122">
        <v>1</v>
      </c>
      <c r="C5411" s="122" t="s">
        <v>2251</v>
      </c>
      <c r="D5411" s="122" t="s">
        <v>2143</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2250</v>
      </c>
      <c r="B5412" s="122">
        <v>1</v>
      </c>
      <c r="C5412" s="122" t="s">
        <v>2251</v>
      </c>
      <c r="D5412" s="122" t="s">
        <v>2110</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2250</v>
      </c>
      <c r="B5413" s="122">
        <v>1</v>
      </c>
      <c r="C5413" s="122" t="s">
        <v>2251</v>
      </c>
      <c r="D5413" s="122" t="s">
        <v>2111</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2250</v>
      </c>
      <c r="B5414" s="122">
        <v>1</v>
      </c>
      <c r="C5414" s="122" t="s">
        <v>2251</v>
      </c>
      <c r="D5414" s="122" t="s">
        <v>2112</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2250</v>
      </c>
      <c r="B5415" s="122">
        <v>1</v>
      </c>
      <c r="C5415" s="122" t="s">
        <v>2251</v>
      </c>
      <c r="D5415" s="122" t="s">
        <v>2113</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2250</v>
      </c>
      <c r="B5416" s="122">
        <v>1</v>
      </c>
      <c r="C5416" s="122" t="s">
        <v>2251</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2250</v>
      </c>
      <c r="B5417" s="122">
        <v>1</v>
      </c>
      <c r="C5417" s="122" t="s">
        <v>2251</v>
      </c>
      <c r="D5417" s="122" t="s">
        <v>2114</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2250</v>
      </c>
      <c r="B5418" s="122">
        <v>1</v>
      </c>
      <c r="C5418" s="122" t="s">
        <v>2251</v>
      </c>
      <c r="D5418" s="122" t="s">
        <v>2115</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2250</v>
      </c>
      <c r="B5419" s="122">
        <v>1</v>
      </c>
      <c r="C5419" s="122" t="s">
        <v>2251</v>
      </c>
      <c r="D5419" s="122" t="s">
        <v>2116</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2250</v>
      </c>
      <c r="B5420" s="122">
        <v>1</v>
      </c>
      <c r="C5420" s="122" t="s">
        <v>2251</v>
      </c>
      <c r="D5420" s="122" t="s">
        <v>2117</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2250</v>
      </c>
      <c r="B5421" s="122">
        <v>1</v>
      </c>
      <c r="C5421" s="122" t="s">
        <v>2251</v>
      </c>
      <c r="D5421" s="122" t="s">
        <v>2118</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2250</v>
      </c>
      <c r="B5422" s="122">
        <v>1</v>
      </c>
      <c r="C5422" s="122" t="s">
        <v>2251</v>
      </c>
      <c r="D5422" s="122" t="s">
        <v>2119</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2250</v>
      </c>
      <c r="B5423" s="122">
        <v>1</v>
      </c>
      <c r="C5423" s="122" t="s">
        <v>2251</v>
      </c>
      <c r="D5423" s="122" t="s">
        <v>2120</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2250</v>
      </c>
      <c r="B5424" s="122">
        <v>1</v>
      </c>
      <c r="C5424" s="122" t="s">
        <v>2251</v>
      </c>
      <c r="D5424" s="122" t="s">
        <v>2121</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2250</v>
      </c>
      <c r="B5425" s="122">
        <v>1</v>
      </c>
      <c r="C5425" s="122" t="s">
        <v>2251</v>
      </c>
      <c r="D5425" s="122" t="s">
        <v>2122</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2250</v>
      </c>
      <c r="B5426" s="122">
        <v>1</v>
      </c>
      <c r="C5426" s="122" t="s">
        <v>2251</v>
      </c>
      <c r="D5426" s="122" t="s">
        <v>2144</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2250</v>
      </c>
      <c r="B5427" s="122">
        <v>1</v>
      </c>
      <c r="C5427" s="122" t="s">
        <v>2251</v>
      </c>
      <c r="D5427" s="122" t="s">
        <v>2178</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2250</v>
      </c>
      <c r="B5428" s="122">
        <v>1</v>
      </c>
      <c r="C5428" s="122" t="s">
        <v>2251</v>
      </c>
      <c r="D5428" s="122" t="s">
        <v>2123</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2250</v>
      </c>
      <c r="B5429" s="122">
        <v>1</v>
      </c>
      <c r="C5429" s="122" t="s">
        <v>2251</v>
      </c>
      <c r="D5429" s="122" t="s">
        <v>2124</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2250</v>
      </c>
      <c r="B5430" s="122">
        <v>1</v>
      </c>
      <c r="C5430" s="122" t="s">
        <v>2251</v>
      </c>
      <c r="D5430" s="122" t="s">
        <v>2125</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2250</v>
      </c>
      <c r="B5431" s="122">
        <v>1</v>
      </c>
      <c r="C5431" s="122" t="s">
        <v>2251</v>
      </c>
      <c r="D5431" s="122" t="s">
        <v>2126</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2250</v>
      </c>
      <c r="B5432" s="122">
        <v>1</v>
      </c>
      <c r="C5432" s="122" t="s">
        <v>2251</v>
      </c>
      <c r="D5432" s="122" t="s">
        <v>2127</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2250</v>
      </c>
      <c r="B5433" s="122">
        <v>1</v>
      </c>
      <c r="C5433" s="122" t="s">
        <v>2251</v>
      </c>
      <c r="D5433" s="122" t="s">
        <v>2128</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2250</v>
      </c>
      <c r="B5434" s="122">
        <v>1</v>
      </c>
      <c r="C5434" s="122" t="s">
        <v>2251</v>
      </c>
      <c r="D5434" s="122" t="s">
        <v>2129</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2250</v>
      </c>
      <c r="B5435" s="122">
        <v>1</v>
      </c>
      <c r="C5435" s="122" t="s">
        <v>2251</v>
      </c>
      <c r="D5435" s="122" t="s">
        <v>2146</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2250</v>
      </c>
      <c r="B5436" s="122">
        <v>1</v>
      </c>
      <c r="C5436" s="122" t="s">
        <v>2251</v>
      </c>
      <c r="D5436" s="122" t="s">
        <v>2130</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2250</v>
      </c>
      <c r="B5437" s="122">
        <v>1</v>
      </c>
      <c r="C5437" s="122" t="s">
        <v>2251</v>
      </c>
      <c r="D5437" s="122" t="s">
        <v>2131</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2250</v>
      </c>
      <c r="B5438" s="122">
        <v>1</v>
      </c>
      <c r="C5438" s="122" t="s">
        <v>2251</v>
      </c>
      <c r="D5438" s="122" t="s">
        <v>2132</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2250</v>
      </c>
      <c r="B5439" s="122">
        <v>1</v>
      </c>
      <c r="C5439" s="122" t="s">
        <v>2251</v>
      </c>
      <c r="D5439" s="122" t="s">
        <v>2133</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2250</v>
      </c>
      <c r="B5440" s="122">
        <v>1</v>
      </c>
      <c r="C5440" s="122" t="s">
        <v>2251</v>
      </c>
      <c r="D5440" s="122" t="s">
        <v>2134</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2252</v>
      </c>
      <c r="B5441" s="122">
        <v>1</v>
      </c>
      <c r="C5441" s="122" t="s">
        <v>2253</v>
      </c>
      <c r="D5441" s="122" t="s">
        <v>2086</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2252</v>
      </c>
      <c r="B5442" s="122">
        <v>1</v>
      </c>
      <c r="C5442" s="122" t="s">
        <v>2253</v>
      </c>
      <c r="D5442" s="122" t="s">
        <v>2087</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2252</v>
      </c>
      <c r="B5443" s="122">
        <v>1</v>
      </c>
      <c r="C5443" s="122" t="s">
        <v>2253</v>
      </c>
      <c r="D5443" s="122" t="s">
        <v>2088</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2252</v>
      </c>
      <c r="B5444" s="122">
        <v>1</v>
      </c>
      <c r="C5444" s="122" t="s">
        <v>2253</v>
      </c>
      <c r="D5444" s="122" t="s">
        <v>2141</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2252</v>
      </c>
      <c r="B5445" s="122">
        <v>1</v>
      </c>
      <c r="C5445" s="122" t="s">
        <v>2253</v>
      </c>
      <c r="D5445" s="122" t="s">
        <v>2089</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2252</v>
      </c>
      <c r="B5446" s="122">
        <v>1</v>
      </c>
      <c r="C5446" s="122" t="s">
        <v>2253</v>
      </c>
      <c r="D5446" s="122" t="s">
        <v>2090</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2252</v>
      </c>
      <c r="B5447" s="122">
        <v>1</v>
      </c>
      <c r="C5447" s="122" t="s">
        <v>2253</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2252</v>
      </c>
      <c r="B5448" s="122">
        <v>1</v>
      </c>
      <c r="C5448" s="122" t="s">
        <v>2253</v>
      </c>
      <c r="D5448" s="122" t="s">
        <v>2091</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2252</v>
      </c>
      <c r="B5449" s="122">
        <v>1</v>
      </c>
      <c r="C5449" s="122" t="s">
        <v>2253</v>
      </c>
      <c r="D5449" s="122" t="s">
        <v>2092</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2252</v>
      </c>
      <c r="B5450" s="122">
        <v>1</v>
      </c>
      <c r="C5450" s="122" t="s">
        <v>2253</v>
      </c>
      <c r="D5450" s="122" t="s">
        <v>2093</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2252</v>
      </c>
      <c r="B5451" s="122">
        <v>1</v>
      </c>
      <c r="C5451" s="122" t="s">
        <v>2253</v>
      </c>
      <c r="D5451" s="122" t="s">
        <v>2094</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2252</v>
      </c>
      <c r="B5452" s="122">
        <v>1</v>
      </c>
      <c r="C5452" s="122" t="s">
        <v>2253</v>
      </c>
      <c r="D5452" s="122" t="s">
        <v>2095</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2252</v>
      </c>
      <c r="B5453" s="122">
        <v>1</v>
      </c>
      <c r="C5453" s="122" t="s">
        <v>2253</v>
      </c>
      <c r="D5453" s="122" t="s">
        <v>2142</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2252</v>
      </c>
      <c r="B5454" s="122">
        <v>1</v>
      </c>
      <c r="C5454" s="122" t="s">
        <v>2253</v>
      </c>
      <c r="D5454" s="122" t="s">
        <v>2096</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2252</v>
      </c>
      <c r="B5455" s="122">
        <v>1</v>
      </c>
      <c r="C5455" s="122" t="s">
        <v>2253</v>
      </c>
      <c r="D5455" s="122" t="s">
        <v>2097</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2252</v>
      </c>
      <c r="B5456" s="122">
        <v>1</v>
      </c>
      <c r="C5456" s="122" t="s">
        <v>2253</v>
      </c>
      <c r="D5456" s="122" t="s">
        <v>2098</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2252</v>
      </c>
      <c r="B5457" s="122">
        <v>1</v>
      </c>
      <c r="C5457" s="122" t="s">
        <v>2253</v>
      </c>
      <c r="D5457" s="122" t="s">
        <v>2099</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2252</v>
      </c>
      <c r="B5458" s="122">
        <v>1</v>
      </c>
      <c r="C5458" s="122" t="s">
        <v>2253</v>
      </c>
      <c r="D5458" s="122" t="s">
        <v>2100</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2252</v>
      </c>
      <c r="B5459" s="122">
        <v>1</v>
      </c>
      <c r="C5459" s="122" t="s">
        <v>2253</v>
      </c>
      <c r="D5459" s="122" t="s">
        <v>2101</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2252</v>
      </c>
      <c r="B5460" s="122">
        <v>1</v>
      </c>
      <c r="C5460" s="122" t="s">
        <v>2253</v>
      </c>
      <c r="D5460" s="122" t="s">
        <v>2102</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2252</v>
      </c>
      <c r="B5461" s="122">
        <v>1</v>
      </c>
      <c r="C5461" s="122" t="s">
        <v>2253</v>
      </c>
      <c r="D5461" s="122" t="s">
        <v>2103</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2252</v>
      </c>
      <c r="B5462" s="122">
        <v>1</v>
      </c>
      <c r="C5462" s="122" t="s">
        <v>2253</v>
      </c>
      <c r="D5462" s="122" t="s">
        <v>2104</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2252</v>
      </c>
      <c r="B5463" s="122">
        <v>1</v>
      </c>
      <c r="C5463" s="122" t="s">
        <v>2253</v>
      </c>
      <c r="D5463" s="122" t="s">
        <v>2105</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2252</v>
      </c>
      <c r="B5464" s="122">
        <v>1</v>
      </c>
      <c r="C5464" s="122" t="s">
        <v>2253</v>
      </c>
      <c r="D5464" s="122" t="s">
        <v>2106</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2252</v>
      </c>
      <c r="B5465" s="122">
        <v>1</v>
      </c>
      <c r="C5465" s="122" t="s">
        <v>2253</v>
      </c>
      <c r="D5465" s="122" t="s">
        <v>2107</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2252</v>
      </c>
      <c r="B5466" s="122">
        <v>1</v>
      </c>
      <c r="C5466" s="122" t="s">
        <v>2253</v>
      </c>
      <c r="D5466" s="122" t="s">
        <v>2108</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2252</v>
      </c>
      <c r="B5467" s="122">
        <v>1</v>
      </c>
      <c r="C5467" s="122" t="s">
        <v>2253</v>
      </c>
      <c r="D5467" s="122" t="s">
        <v>2109</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2252</v>
      </c>
      <c r="B5468" s="122">
        <v>1</v>
      </c>
      <c r="C5468" s="122" t="s">
        <v>2253</v>
      </c>
      <c r="D5468" s="122" t="s">
        <v>2143</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2252</v>
      </c>
      <c r="B5469" s="122">
        <v>1</v>
      </c>
      <c r="C5469" s="122" t="s">
        <v>2253</v>
      </c>
      <c r="D5469" s="122" t="s">
        <v>2110</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2252</v>
      </c>
      <c r="B5470" s="122">
        <v>1</v>
      </c>
      <c r="C5470" s="122" t="s">
        <v>2253</v>
      </c>
      <c r="D5470" s="122" t="s">
        <v>2111</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2252</v>
      </c>
      <c r="B5471" s="122">
        <v>1</v>
      </c>
      <c r="C5471" s="122" t="s">
        <v>2253</v>
      </c>
      <c r="D5471" s="122" t="s">
        <v>2112</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2252</v>
      </c>
      <c r="B5472" s="122">
        <v>1</v>
      </c>
      <c r="C5472" s="122" t="s">
        <v>2253</v>
      </c>
      <c r="D5472" s="122" t="s">
        <v>2113</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2252</v>
      </c>
      <c r="B5473" s="122">
        <v>1</v>
      </c>
      <c r="C5473" s="122" t="s">
        <v>2253</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2252</v>
      </c>
      <c r="B5474" s="122">
        <v>1</v>
      </c>
      <c r="C5474" s="122" t="s">
        <v>2253</v>
      </c>
      <c r="D5474" s="122" t="s">
        <v>2114</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2252</v>
      </c>
      <c r="B5475" s="122">
        <v>1</v>
      </c>
      <c r="C5475" s="122" t="s">
        <v>2253</v>
      </c>
      <c r="D5475" s="122" t="s">
        <v>2115</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2252</v>
      </c>
      <c r="B5476" s="122">
        <v>1</v>
      </c>
      <c r="C5476" s="122" t="s">
        <v>2253</v>
      </c>
      <c r="D5476" s="122" t="s">
        <v>2116</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2252</v>
      </c>
      <c r="B5477" s="122">
        <v>1</v>
      </c>
      <c r="C5477" s="122" t="s">
        <v>2253</v>
      </c>
      <c r="D5477" s="122" t="s">
        <v>2117</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2252</v>
      </c>
      <c r="B5478" s="122">
        <v>1</v>
      </c>
      <c r="C5478" s="122" t="s">
        <v>2253</v>
      </c>
      <c r="D5478" s="122" t="s">
        <v>2118</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2252</v>
      </c>
      <c r="B5479" s="122">
        <v>1</v>
      </c>
      <c r="C5479" s="122" t="s">
        <v>2253</v>
      </c>
      <c r="D5479" s="122" t="s">
        <v>2119</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2252</v>
      </c>
      <c r="B5480" s="122">
        <v>1</v>
      </c>
      <c r="C5480" s="122" t="s">
        <v>2253</v>
      </c>
      <c r="D5480" s="122" t="s">
        <v>2120</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2252</v>
      </c>
      <c r="B5481" s="122">
        <v>1</v>
      </c>
      <c r="C5481" s="122" t="s">
        <v>2253</v>
      </c>
      <c r="D5481" s="122" t="s">
        <v>2121</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2252</v>
      </c>
      <c r="B5482" s="122">
        <v>1</v>
      </c>
      <c r="C5482" s="122" t="s">
        <v>2253</v>
      </c>
      <c r="D5482" s="122" t="s">
        <v>2122</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2252</v>
      </c>
      <c r="B5483" s="122">
        <v>1</v>
      </c>
      <c r="C5483" s="122" t="s">
        <v>2253</v>
      </c>
      <c r="D5483" s="122" t="s">
        <v>2144</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2252</v>
      </c>
      <c r="B5484" s="122">
        <v>1</v>
      </c>
      <c r="C5484" s="122" t="s">
        <v>2253</v>
      </c>
      <c r="D5484" s="122" t="s">
        <v>2123</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2252</v>
      </c>
      <c r="B5485" s="122">
        <v>1</v>
      </c>
      <c r="C5485" s="122" t="s">
        <v>2253</v>
      </c>
      <c r="D5485" s="122" t="s">
        <v>2124</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2252</v>
      </c>
      <c r="B5486" s="122">
        <v>1</v>
      </c>
      <c r="C5486" s="122" t="s">
        <v>2253</v>
      </c>
      <c r="D5486" s="122" t="s">
        <v>2125</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2252</v>
      </c>
      <c r="B5487" s="122">
        <v>1</v>
      </c>
      <c r="C5487" s="122" t="s">
        <v>2253</v>
      </c>
      <c r="D5487" s="122" t="s">
        <v>2126</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2252</v>
      </c>
      <c r="B5488" s="122">
        <v>1</v>
      </c>
      <c r="C5488" s="122" t="s">
        <v>2253</v>
      </c>
      <c r="D5488" s="122" t="s">
        <v>2127</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2252</v>
      </c>
      <c r="B5489" s="122">
        <v>1</v>
      </c>
      <c r="C5489" s="122" t="s">
        <v>2253</v>
      </c>
      <c r="D5489" s="122" t="s">
        <v>2128</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2252</v>
      </c>
      <c r="B5490" s="122">
        <v>1</v>
      </c>
      <c r="C5490" s="122" t="s">
        <v>2253</v>
      </c>
      <c r="D5490" s="122" t="s">
        <v>2129</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2252</v>
      </c>
      <c r="B5491" s="122">
        <v>1</v>
      </c>
      <c r="C5491" s="122" t="s">
        <v>2253</v>
      </c>
      <c r="D5491" s="122" t="s">
        <v>2146</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2252</v>
      </c>
      <c r="B5492" s="122">
        <v>1</v>
      </c>
      <c r="C5492" s="122" t="s">
        <v>2253</v>
      </c>
      <c r="D5492" s="122" t="s">
        <v>2130</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2252</v>
      </c>
      <c r="B5493" s="122">
        <v>1</v>
      </c>
      <c r="C5493" s="122" t="s">
        <v>2253</v>
      </c>
      <c r="D5493" s="122" t="s">
        <v>2131</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2252</v>
      </c>
      <c r="B5494" s="122">
        <v>1</v>
      </c>
      <c r="C5494" s="122" t="s">
        <v>2253</v>
      </c>
      <c r="D5494" s="122" t="s">
        <v>2132</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2252</v>
      </c>
      <c r="B5495" s="122">
        <v>1</v>
      </c>
      <c r="C5495" s="122" t="s">
        <v>2253</v>
      </c>
      <c r="D5495" s="122" t="s">
        <v>2133</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2252</v>
      </c>
      <c r="B5496" s="122">
        <v>1</v>
      </c>
      <c r="C5496" s="122" t="s">
        <v>2253</v>
      </c>
      <c r="D5496" s="122" t="s">
        <v>2134</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2254</v>
      </c>
      <c r="B5497" s="122">
        <v>1</v>
      </c>
      <c r="C5497" s="122" t="s">
        <v>2255</v>
      </c>
      <c r="D5497" s="122" t="s">
        <v>2086</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2254</v>
      </c>
      <c r="B5498" s="122">
        <v>1</v>
      </c>
      <c r="C5498" s="122" t="s">
        <v>2255</v>
      </c>
      <c r="D5498" s="122" t="s">
        <v>2087</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2254</v>
      </c>
      <c r="B5499" s="122">
        <v>1</v>
      </c>
      <c r="C5499" s="122" t="s">
        <v>2255</v>
      </c>
      <c r="D5499" s="122" t="s">
        <v>2088</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2254</v>
      </c>
      <c r="B5500" s="122">
        <v>1</v>
      </c>
      <c r="C5500" s="122" t="s">
        <v>2255</v>
      </c>
      <c r="D5500" s="122" t="s">
        <v>2141</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2254</v>
      </c>
      <c r="B5501" s="122">
        <v>1</v>
      </c>
      <c r="C5501" s="122" t="s">
        <v>2255</v>
      </c>
      <c r="D5501" s="122" t="s">
        <v>2089</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2254</v>
      </c>
      <c r="B5502" s="122">
        <v>1</v>
      </c>
      <c r="C5502" s="122" t="s">
        <v>2255</v>
      </c>
      <c r="D5502" s="122" t="s">
        <v>2090</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2254</v>
      </c>
      <c r="B5503" s="122">
        <v>1</v>
      </c>
      <c r="C5503" s="122" t="s">
        <v>2255</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2254</v>
      </c>
      <c r="B5504" s="122">
        <v>1</v>
      </c>
      <c r="C5504" s="122" t="s">
        <v>2255</v>
      </c>
      <c r="D5504" s="122" t="s">
        <v>2091</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2254</v>
      </c>
      <c r="B5505" s="122">
        <v>1</v>
      </c>
      <c r="C5505" s="122" t="s">
        <v>2255</v>
      </c>
      <c r="D5505" s="122" t="s">
        <v>2092</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2254</v>
      </c>
      <c r="B5506" s="122">
        <v>1</v>
      </c>
      <c r="C5506" s="122" t="s">
        <v>2255</v>
      </c>
      <c r="D5506" s="122" t="s">
        <v>2093</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2254</v>
      </c>
      <c r="B5507" s="122">
        <v>1</v>
      </c>
      <c r="C5507" s="122" t="s">
        <v>2255</v>
      </c>
      <c r="D5507" s="122" t="s">
        <v>2094</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2254</v>
      </c>
      <c r="B5508" s="122">
        <v>1</v>
      </c>
      <c r="C5508" s="122" t="s">
        <v>2255</v>
      </c>
      <c r="D5508" s="122" t="s">
        <v>2176</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2254</v>
      </c>
      <c r="B5509" s="122">
        <v>1</v>
      </c>
      <c r="C5509" s="122" t="s">
        <v>2255</v>
      </c>
      <c r="D5509" s="122" t="s">
        <v>2095</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2254</v>
      </c>
      <c r="B5510" s="122">
        <v>1</v>
      </c>
      <c r="C5510" s="122" t="s">
        <v>2255</v>
      </c>
      <c r="D5510" s="122" t="s">
        <v>2142</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2254</v>
      </c>
      <c r="B5511" s="122">
        <v>1</v>
      </c>
      <c r="C5511" s="122" t="s">
        <v>2255</v>
      </c>
      <c r="D5511" s="122" t="s">
        <v>2096</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2254</v>
      </c>
      <c r="B5512" s="122">
        <v>1</v>
      </c>
      <c r="C5512" s="122" t="s">
        <v>2255</v>
      </c>
      <c r="D5512" s="122" t="s">
        <v>2097</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2254</v>
      </c>
      <c r="B5513" s="122">
        <v>1</v>
      </c>
      <c r="C5513" s="122" t="s">
        <v>2255</v>
      </c>
      <c r="D5513" s="122" t="s">
        <v>2098</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2254</v>
      </c>
      <c r="B5514" s="122">
        <v>1</v>
      </c>
      <c r="C5514" s="122" t="s">
        <v>2255</v>
      </c>
      <c r="D5514" s="122" t="s">
        <v>2099</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2254</v>
      </c>
      <c r="B5515" s="122">
        <v>1</v>
      </c>
      <c r="C5515" s="122" t="s">
        <v>2255</v>
      </c>
      <c r="D5515" s="122" t="s">
        <v>2100</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2254</v>
      </c>
      <c r="B5516" s="122">
        <v>1</v>
      </c>
      <c r="C5516" s="122" t="s">
        <v>2255</v>
      </c>
      <c r="D5516" s="122" t="s">
        <v>2101</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2254</v>
      </c>
      <c r="B5517" s="122">
        <v>1</v>
      </c>
      <c r="C5517" s="122" t="s">
        <v>2255</v>
      </c>
      <c r="D5517" s="122" t="s">
        <v>2102</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2254</v>
      </c>
      <c r="B5518" s="122">
        <v>1</v>
      </c>
      <c r="C5518" s="122" t="s">
        <v>2255</v>
      </c>
      <c r="D5518" s="122" t="s">
        <v>2103</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2254</v>
      </c>
      <c r="B5519" s="122">
        <v>1</v>
      </c>
      <c r="C5519" s="122" t="s">
        <v>2255</v>
      </c>
      <c r="D5519" s="122" t="s">
        <v>2104</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2254</v>
      </c>
      <c r="B5520" s="122">
        <v>1</v>
      </c>
      <c r="C5520" s="122" t="s">
        <v>2255</v>
      </c>
      <c r="D5520" s="122" t="s">
        <v>2105</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2254</v>
      </c>
      <c r="B5521" s="122">
        <v>1</v>
      </c>
      <c r="C5521" s="122" t="s">
        <v>2255</v>
      </c>
      <c r="D5521" s="122" t="s">
        <v>2106</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2254</v>
      </c>
      <c r="B5522" s="122">
        <v>1</v>
      </c>
      <c r="C5522" s="122" t="s">
        <v>2255</v>
      </c>
      <c r="D5522" s="122" t="s">
        <v>2177</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2254</v>
      </c>
      <c r="B5523" s="122">
        <v>1</v>
      </c>
      <c r="C5523" s="122" t="s">
        <v>2255</v>
      </c>
      <c r="D5523" s="122" t="s">
        <v>2107</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2254</v>
      </c>
      <c r="B5524" s="122">
        <v>1</v>
      </c>
      <c r="C5524" s="122" t="s">
        <v>2255</v>
      </c>
      <c r="D5524" s="122" t="s">
        <v>2108</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2254</v>
      </c>
      <c r="B5525" s="122">
        <v>1</v>
      </c>
      <c r="C5525" s="122" t="s">
        <v>2255</v>
      </c>
      <c r="D5525" s="122" t="s">
        <v>2109</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2254</v>
      </c>
      <c r="B5526" s="122">
        <v>1</v>
      </c>
      <c r="C5526" s="122" t="s">
        <v>2255</v>
      </c>
      <c r="D5526" s="122" t="s">
        <v>2143</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2254</v>
      </c>
      <c r="B5527" s="122">
        <v>1</v>
      </c>
      <c r="C5527" s="122" t="s">
        <v>2255</v>
      </c>
      <c r="D5527" s="122" t="s">
        <v>2110</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2254</v>
      </c>
      <c r="B5528" s="122">
        <v>1</v>
      </c>
      <c r="C5528" s="122" t="s">
        <v>2255</v>
      </c>
      <c r="D5528" s="122" t="s">
        <v>2111</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2254</v>
      </c>
      <c r="B5529" s="122">
        <v>1</v>
      </c>
      <c r="C5529" s="122" t="s">
        <v>2255</v>
      </c>
      <c r="D5529" s="122" t="s">
        <v>2112</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2254</v>
      </c>
      <c r="B5530" s="122">
        <v>1</v>
      </c>
      <c r="C5530" s="122" t="s">
        <v>2255</v>
      </c>
      <c r="D5530" s="122" t="s">
        <v>2113</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2254</v>
      </c>
      <c r="B5531" s="122">
        <v>1</v>
      </c>
      <c r="C5531" s="122" t="s">
        <v>2255</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2254</v>
      </c>
      <c r="B5532" s="122">
        <v>1</v>
      </c>
      <c r="C5532" s="122" t="s">
        <v>2255</v>
      </c>
      <c r="D5532" s="122" t="s">
        <v>2114</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2254</v>
      </c>
      <c r="B5533" s="122">
        <v>1</v>
      </c>
      <c r="C5533" s="122" t="s">
        <v>2255</v>
      </c>
      <c r="D5533" s="122" t="s">
        <v>2115</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2254</v>
      </c>
      <c r="B5534" s="122">
        <v>1</v>
      </c>
      <c r="C5534" s="122" t="s">
        <v>2255</v>
      </c>
      <c r="D5534" s="122" t="s">
        <v>2116</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2254</v>
      </c>
      <c r="B5535" s="122">
        <v>1</v>
      </c>
      <c r="C5535" s="122" t="s">
        <v>2255</v>
      </c>
      <c r="D5535" s="122" t="s">
        <v>2117</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2254</v>
      </c>
      <c r="B5536" s="122">
        <v>1</v>
      </c>
      <c r="C5536" s="122" t="s">
        <v>2255</v>
      </c>
      <c r="D5536" s="122" t="s">
        <v>2118</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2254</v>
      </c>
      <c r="B5537" s="122">
        <v>1</v>
      </c>
      <c r="C5537" s="122" t="s">
        <v>2255</v>
      </c>
      <c r="D5537" s="122" t="s">
        <v>2119</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2254</v>
      </c>
      <c r="B5538" s="122">
        <v>1</v>
      </c>
      <c r="C5538" s="122" t="s">
        <v>2255</v>
      </c>
      <c r="D5538" s="122" t="s">
        <v>2120</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2254</v>
      </c>
      <c r="B5539" s="122">
        <v>1</v>
      </c>
      <c r="C5539" s="122" t="s">
        <v>2255</v>
      </c>
      <c r="D5539" s="122" t="s">
        <v>2121</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2254</v>
      </c>
      <c r="B5540" s="122">
        <v>1</v>
      </c>
      <c r="C5540" s="122" t="s">
        <v>2255</v>
      </c>
      <c r="D5540" s="122" t="s">
        <v>2122</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2254</v>
      </c>
      <c r="B5541" s="122">
        <v>1</v>
      </c>
      <c r="C5541" s="122" t="s">
        <v>2255</v>
      </c>
      <c r="D5541" s="122" t="s">
        <v>2144</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2254</v>
      </c>
      <c r="B5542" s="122">
        <v>1</v>
      </c>
      <c r="C5542" s="122" t="s">
        <v>2255</v>
      </c>
      <c r="D5542" s="122" t="s">
        <v>2178</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2254</v>
      </c>
      <c r="B5543" s="122">
        <v>1</v>
      </c>
      <c r="C5543" s="122" t="s">
        <v>2255</v>
      </c>
      <c r="D5543" s="122" t="s">
        <v>2123</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2254</v>
      </c>
      <c r="B5544" s="122">
        <v>1</v>
      </c>
      <c r="C5544" s="122" t="s">
        <v>2255</v>
      </c>
      <c r="D5544" s="122" t="s">
        <v>2124</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2254</v>
      </c>
      <c r="B5545" s="122">
        <v>1</v>
      </c>
      <c r="C5545" s="122" t="s">
        <v>2255</v>
      </c>
      <c r="D5545" s="122" t="s">
        <v>2125</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2254</v>
      </c>
      <c r="B5546" s="122">
        <v>1</v>
      </c>
      <c r="C5546" s="122" t="s">
        <v>2255</v>
      </c>
      <c r="D5546" s="122" t="s">
        <v>2126</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2254</v>
      </c>
      <c r="B5547" s="122">
        <v>1</v>
      </c>
      <c r="C5547" s="122" t="s">
        <v>2255</v>
      </c>
      <c r="D5547" s="122" t="s">
        <v>2127</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2254</v>
      </c>
      <c r="B5548" s="122">
        <v>1</v>
      </c>
      <c r="C5548" s="122" t="s">
        <v>2255</v>
      </c>
      <c r="D5548" s="122" t="s">
        <v>2128</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2254</v>
      </c>
      <c r="B5549" s="122">
        <v>1</v>
      </c>
      <c r="C5549" s="122" t="s">
        <v>2255</v>
      </c>
      <c r="D5549" s="122" t="s">
        <v>2129</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2254</v>
      </c>
      <c r="B5550" s="122">
        <v>1</v>
      </c>
      <c r="C5550" s="122" t="s">
        <v>2255</v>
      </c>
      <c r="D5550" s="122" t="s">
        <v>2146</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2254</v>
      </c>
      <c r="B5551" s="122">
        <v>1</v>
      </c>
      <c r="C5551" s="122" t="s">
        <v>2255</v>
      </c>
      <c r="D5551" s="122" t="s">
        <v>2130</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2254</v>
      </c>
      <c r="B5552" s="122">
        <v>1</v>
      </c>
      <c r="C5552" s="122" t="s">
        <v>2255</v>
      </c>
      <c r="D5552" s="122" t="s">
        <v>2131</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2254</v>
      </c>
      <c r="B5553" s="122">
        <v>1</v>
      </c>
      <c r="C5553" s="122" t="s">
        <v>2255</v>
      </c>
      <c r="D5553" s="122" t="s">
        <v>2132</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2254</v>
      </c>
      <c r="B5554" s="122">
        <v>1</v>
      </c>
      <c r="C5554" s="122" t="s">
        <v>2255</v>
      </c>
      <c r="D5554" s="122" t="s">
        <v>2133</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2254</v>
      </c>
      <c r="B5555" s="122">
        <v>1</v>
      </c>
      <c r="C5555" s="122" t="s">
        <v>2255</v>
      </c>
      <c r="D5555" s="122" t="s">
        <v>2134</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2256</v>
      </c>
      <c r="B5556" s="122">
        <v>1</v>
      </c>
      <c r="C5556" s="122" t="s">
        <v>2257</v>
      </c>
      <c r="D5556" s="122" t="s">
        <v>2086</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2256</v>
      </c>
      <c r="B5557" s="122">
        <v>1</v>
      </c>
      <c r="C5557" s="122" t="s">
        <v>2257</v>
      </c>
      <c r="D5557" s="122" t="s">
        <v>2087</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2256</v>
      </c>
      <c r="B5558" s="122">
        <v>1</v>
      </c>
      <c r="C5558" s="122" t="s">
        <v>2257</v>
      </c>
      <c r="D5558" s="122" t="s">
        <v>2088</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2256</v>
      </c>
      <c r="B5559" s="122">
        <v>1</v>
      </c>
      <c r="C5559" s="122" t="s">
        <v>2257</v>
      </c>
      <c r="D5559" s="122" t="s">
        <v>2141</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2256</v>
      </c>
      <c r="B5560" s="122">
        <v>1</v>
      </c>
      <c r="C5560" s="122" t="s">
        <v>2257</v>
      </c>
      <c r="D5560" s="122" t="s">
        <v>2089</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2256</v>
      </c>
      <c r="B5561" s="122">
        <v>1</v>
      </c>
      <c r="C5561" s="122" t="s">
        <v>2257</v>
      </c>
      <c r="D5561" s="122" t="s">
        <v>2090</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2256</v>
      </c>
      <c r="B5562" s="122">
        <v>1</v>
      </c>
      <c r="C5562" s="122" t="s">
        <v>2257</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2256</v>
      </c>
      <c r="B5563" s="122">
        <v>1</v>
      </c>
      <c r="C5563" s="122" t="s">
        <v>2257</v>
      </c>
      <c r="D5563" s="122" t="s">
        <v>2091</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2256</v>
      </c>
      <c r="B5564" s="122">
        <v>1</v>
      </c>
      <c r="C5564" s="122" t="s">
        <v>2257</v>
      </c>
      <c r="D5564" s="122" t="s">
        <v>2092</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2256</v>
      </c>
      <c r="B5565" s="122">
        <v>1</v>
      </c>
      <c r="C5565" s="122" t="s">
        <v>2257</v>
      </c>
      <c r="D5565" s="122" t="s">
        <v>2093</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2256</v>
      </c>
      <c r="B5566" s="122">
        <v>1</v>
      </c>
      <c r="C5566" s="122" t="s">
        <v>2257</v>
      </c>
      <c r="D5566" s="122" t="s">
        <v>2094</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2256</v>
      </c>
      <c r="B5567" s="122">
        <v>1</v>
      </c>
      <c r="C5567" s="122" t="s">
        <v>2257</v>
      </c>
      <c r="D5567" s="122" t="s">
        <v>2176</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2256</v>
      </c>
      <c r="B5568" s="122">
        <v>1</v>
      </c>
      <c r="C5568" s="122" t="s">
        <v>2257</v>
      </c>
      <c r="D5568" s="122" t="s">
        <v>2095</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2256</v>
      </c>
      <c r="B5569" s="122">
        <v>1</v>
      </c>
      <c r="C5569" s="122" t="s">
        <v>2257</v>
      </c>
      <c r="D5569" s="122" t="s">
        <v>2142</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2256</v>
      </c>
      <c r="B5570" s="122">
        <v>1</v>
      </c>
      <c r="C5570" s="122" t="s">
        <v>2257</v>
      </c>
      <c r="D5570" s="122" t="s">
        <v>2096</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2256</v>
      </c>
      <c r="B5571" s="122">
        <v>1</v>
      </c>
      <c r="C5571" s="122" t="s">
        <v>2257</v>
      </c>
      <c r="D5571" s="122" t="s">
        <v>2097</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2256</v>
      </c>
      <c r="B5572" s="122">
        <v>1</v>
      </c>
      <c r="C5572" s="122" t="s">
        <v>2257</v>
      </c>
      <c r="D5572" s="122" t="s">
        <v>2098</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2256</v>
      </c>
      <c r="B5573" s="122">
        <v>1</v>
      </c>
      <c r="C5573" s="122" t="s">
        <v>2257</v>
      </c>
      <c r="D5573" s="122" t="s">
        <v>2099</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2256</v>
      </c>
      <c r="B5574" s="122">
        <v>1</v>
      </c>
      <c r="C5574" s="122" t="s">
        <v>2257</v>
      </c>
      <c r="D5574" s="122" t="s">
        <v>2100</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2256</v>
      </c>
      <c r="B5575" s="122">
        <v>1</v>
      </c>
      <c r="C5575" s="122" t="s">
        <v>2257</v>
      </c>
      <c r="D5575" s="122" t="s">
        <v>2101</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2256</v>
      </c>
      <c r="B5576" s="122">
        <v>1</v>
      </c>
      <c r="C5576" s="122" t="s">
        <v>2257</v>
      </c>
      <c r="D5576" s="122" t="s">
        <v>2102</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2256</v>
      </c>
      <c r="B5577" s="122">
        <v>1</v>
      </c>
      <c r="C5577" s="122" t="s">
        <v>2257</v>
      </c>
      <c r="D5577" s="122" t="s">
        <v>2103</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2256</v>
      </c>
      <c r="B5578" s="122">
        <v>1</v>
      </c>
      <c r="C5578" s="122" t="s">
        <v>2257</v>
      </c>
      <c r="D5578" s="122" t="s">
        <v>2104</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2256</v>
      </c>
      <c r="B5579" s="122">
        <v>1</v>
      </c>
      <c r="C5579" s="122" t="s">
        <v>2257</v>
      </c>
      <c r="D5579" s="122" t="s">
        <v>2105</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2256</v>
      </c>
      <c r="B5580" s="122">
        <v>1</v>
      </c>
      <c r="C5580" s="122" t="s">
        <v>2257</v>
      </c>
      <c r="D5580" s="122" t="s">
        <v>2106</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2256</v>
      </c>
      <c r="B5581" s="122">
        <v>1</v>
      </c>
      <c r="C5581" s="122" t="s">
        <v>2257</v>
      </c>
      <c r="D5581" s="122" t="s">
        <v>2177</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2256</v>
      </c>
      <c r="B5582" s="122">
        <v>1</v>
      </c>
      <c r="C5582" s="122" t="s">
        <v>2257</v>
      </c>
      <c r="D5582" s="122" t="s">
        <v>2107</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2256</v>
      </c>
      <c r="B5583" s="122">
        <v>1</v>
      </c>
      <c r="C5583" s="122" t="s">
        <v>2257</v>
      </c>
      <c r="D5583" s="122" t="s">
        <v>2108</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2256</v>
      </c>
      <c r="B5584" s="122">
        <v>1</v>
      </c>
      <c r="C5584" s="122" t="s">
        <v>2257</v>
      </c>
      <c r="D5584" s="122" t="s">
        <v>2109</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2256</v>
      </c>
      <c r="B5585" s="122">
        <v>1</v>
      </c>
      <c r="C5585" s="122" t="s">
        <v>2257</v>
      </c>
      <c r="D5585" s="122" t="s">
        <v>2143</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2256</v>
      </c>
      <c r="B5586" s="122">
        <v>1</v>
      </c>
      <c r="C5586" s="122" t="s">
        <v>2257</v>
      </c>
      <c r="D5586" s="122" t="s">
        <v>2110</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2256</v>
      </c>
      <c r="B5587" s="122">
        <v>1</v>
      </c>
      <c r="C5587" s="122" t="s">
        <v>2257</v>
      </c>
      <c r="D5587" s="122" t="s">
        <v>2111</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2256</v>
      </c>
      <c r="B5588" s="122">
        <v>1</v>
      </c>
      <c r="C5588" s="122" t="s">
        <v>2257</v>
      </c>
      <c r="D5588" s="122" t="s">
        <v>2112</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2256</v>
      </c>
      <c r="B5589" s="122">
        <v>1</v>
      </c>
      <c r="C5589" s="122" t="s">
        <v>2257</v>
      </c>
      <c r="D5589" s="122" t="s">
        <v>2113</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2256</v>
      </c>
      <c r="B5590" s="122">
        <v>1</v>
      </c>
      <c r="C5590" s="122" t="s">
        <v>2257</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2256</v>
      </c>
      <c r="B5591" s="122">
        <v>1</v>
      </c>
      <c r="C5591" s="122" t="s">
        <v>2257</v>
      </c>
      <c r="D5591" s="122" t="s">
        <v>2114</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2256</v>
      </c>
      <c r="B5592" s="122">
        <v>1</v>
      </c>
      <c r="C5592" s="122" t="s">
        <v>2257</v>
      </c>
      <c r="D5592" s="122" t="s">
        <v>2115</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2256</v>
      </c>
      <c r="B5593" s="122">
        <v>1</v>
      </c>
      <c r="C5593" s="122" t="s">
        <v>2257</v>
      </c>
      <c r="D5593" s="122" t="s">
        <v>2116</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2256</v>
      </c>
      <c r="B5594" s="122">
        <v>1</v>
      </c>
      <c r="C5594" s="122" t="s">
        <v>2257</v>
      </c>
      <c r="D5594" s="122" t="s">
        <v>2117</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2256</v>
      </c>
      <c r="B5595" s="122">
        <v>1</v>
      </c>
      <c r="C5595" s="122" t="s">
        <v>2257</v>
      </c>
      <c r="D5595" s="122" t="s">
        <v>2118</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2256</v>
      </c>
      <c r="B5596" s="122">
        <v>1</v>
      </c>
      <c r="C5596" s="122" t="s">
        <v>2257</v>
      </c>
      <c r="D5596" s="122" t="s">
        <v>2119</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2256</v>
      </c>
      <c r="B5597" s="122">
        <v>1</v>
      </c>
      <c r="C5597" s="122" t="s">
        <v>2257</v>
      </c>
      <c r="D5597" s="122" t="s">
        <v>2120</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2256</v>
      </c>
      <c r="B5598" s="122">
        <v>1</v>
      </c>
      <c r="C5598" s="122" t="s">
        <v>2257</v>
      </c>
      <c r="D5598" s="122" t="s">
        <v>2121</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2256</v>
      </c>
      <c r="B5599" s="122">
        <v>1</v>
      </c>
      <c r="C5599" s="122" t="s">
        <v>2257</v>
      </c>
      <c r="D5599" s="122" t="s">
        <v>2122</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2256</v>
      </c>
      <c r="B5600" s="122">
        <v>1</v>
      </c>
      <c r="C5600" s="122" t="s">
        <v>2257</v>
      </c>
      <c r="D5600" s="122" t="s">
        <v>2144</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2256</v>
      </c>
      <c r="B5601" s="122">
        <v>1</v>
      </c>
      <c r="C5601" s="122" t="s">
        <v>2257</v>
      </c>
      <c r="D5601" s="122" t="s">
        <v>2178</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2256</v>
      </c>
      <c r="B5602" s="122">
        <v>1</v>
      </c>
      <c r="C5602" s="122" t="s">
        <v>2257</v>
      </c>
      <c r="D5602" s="122" t="s">
        <v>2123</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2256</v>
      </c>
      <c r="B5603" s="122">
        <v>1</v>
      </c>
      <c r="C5603" s="122" t="s">
        <v>2257</v>
      </c>
      <c r="D5603" s="122" t="s">
        <v>2124</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2256</v>
      </c>
      <c r="B5604" s="122">
        <v>1</v>
      </c>
      <c r="C5604" s="122" t="s">
        <v>2257</v>
      </c>
      <c r="D5604" s="122" t="s">
        <v>2125</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2256</v>
      </c>
      <c r="B5605" s="122">
        <v>1</v>
      </c>
      <c r="C5605" s="122" t="s">
        <v>2257</v>
      </c>
      <c r="D5605" s="122" t="s">
        <v>2126</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2256</v>
      </c>
      <c r="B5606" s="122">
        <v>1</v>
      </c>
      <c r="C5606" s="122" t="s">
        <v>2257</v>
      </c>
      <c r="D5606" s="122" t="s">
        <v>2127</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2256</v>
      </c>
      <c r="B5607" s="122">
        <v>1</v>
      </c>
      <c r="C5607" s="122" t="s">
        <v>2257</v>
      </c>
      <c r="D5607" s="122" t="s">
        <v>2128</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2256</v>
      </c>
      <c r="B5608" s="122">
        <v>1</v>
      </c>
      <c r="C5608" s="122" t="s">
        <v>2257</v>
      </c>
      <c r="D5608" s="122" t="s">
        <v>2129</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2256</v>
      </c>
      <c r="B5609" s="122">
        <v>1</v>
      </c>
      <c r="C5609" s="122" t="s">
        <v>2257</v>
      </c>
      <c r="D5609" s="122" t="s">
        <v>2146</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2256</v>
      </c>
      <c r="B5610" s="122">
        <v>1</v>
      </c>
      <c r="C5610" s="122" t="s">
        <v>2257</v>
      </c>
      <c r="D5610" s="122" t="s">
        <v>2130</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2256</v>
      </c>
      <c r="B5611" s="122">
        <v>1</v>
      </c>
      <c r="C5611" s="122" t="s">
        <v>2257</v>
      </c>
      <c r="D5611" s="122" t="s">
        <v>2131</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2256</v>
      </c>
      <c r="B5612" s="122">
        <v>1</v>
      </c>
      <c r="C5612" s="122" t="s">
        <v>2257</v>
      </c>
      <c r="D5612" s="122" t="s">
        <v>2132</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2256</v>
      </c>
      <c r="B5613" s="122">
        <v>1</v>
      </c>
      <c r="C5613" s="122" t="s">
        <v>2257</v>
      </c>
      <c r="D5613" s="122" t="s">
        <v>2133</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2256</v>
      </c>
      <c r="B5614" s="122">
        <v>1</v>
      </c>
      <c r="C5614" s="122" t="s">
        <v>2257</v>
      </c>
      <c r="D5614" s="122" t="s">
        <v>2134</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2043</v>
      </c>
      <c r="B5615" s="122">
        <v>1</v>
      </c>
      <c r="C5615" s="122" t="s">
        <v>2258</v>
      </c>
      <c r="D5615" s="122" t="s">
        <v>2086</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2043</v>
      </c>
      <c r="B5616" s="122">
        <v>1</v>
      </c>
      <c r="C5616" s="122" t="s">
        <v>2258</v>
      </c>
      <c r="D5616" s="122" t="s">
        <v>2087</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2043</v>
      </c>
      <c r="B5617" s="122">
        <v>1</v>
      </c>
      <c r="C5617" s="122" t="s">
        <v>2258</v>
      </c>
      <c r="D5617" s="122" t="s">
        <v>2088</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2043</v>
      </c>
      <c r="B5618" s="122">
        <v>1</v>
      </c>
      <c r="C5618" s="122" t="s">
        <v>2258</v>
      </c>
      <c r="D5618" s="122" t="s">
        <v>2141</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2043</v>
      </c>
      <c r="B5619" s="122">
        <v>1</v>
      </c>
      <c r="C5619" s="122" t="s">
        <v>2258</v>
      </c>
      <c r="D5619" s="122" t="s">
        <v>2089</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2043</v>
      </c>
      <c r="B5620" s="122">
        <v>1</v>
      </c>
      <c r="C5620" s="122" t="s">
        <v>2258</v>
      </c>
      <c r="D5620" s="122" t="s">
        <v>2090</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2043</v>
      </c>
      <c r="B5621" s="122">
        <v>1</v>
      </c>
      <c r="C5621" s="122" t="s">
        <v>2258</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2043</v>
      </c>
      <c r="B5622" s="122">
        <v>1</v>
      </c>
      <c r="C5622" s="122" t="s">
        <v>2258</v>
      </c>
      <c r="D5622" s="122" t="s">
        <v>2091</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2043</v>
      </c>
      <c r="B5623" s="122">
        <v>1</v>
      </c>
      <c r="C5623" s="122" t="s">
        <v>2258</v>
      </c>
      <c r="D5623" s="122" t="s">
        <v>2092</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2043</v>
      </c>
      <c r="B5624" s="122">
        <v>1</v>
      </c>
      <c r="C5624" s="122" t="s">
        <v>2258</v>
      </c>
      <c r="D5624" s="122" t="s">
        <v>2093</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2043</v>
      </c>
      <c r="B5625" s="122">
        <v>1</v>
      </c>
      <c r="C5625" s="122" t="s">
        <v>2258</v>
      </c>
      <c r="D5625" s="122" t="s">
        <v>2094</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2043</v>
      </c>
      <c r="B5626" s="122">
        <v>1</v>
      </c>
      <c r="C5626" s="122" t="s">
        <v>2258</v>
      </c>
      <c r="D5626" s="122" t="s">
        <v>2176</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2043</v>
      </c>
      <c r="B5627" s="122">
        <v>1</v>
      </c>
      <c r="C5627" s="122" t="s">
        <v>2258</v>
      </c>
      <c r="D5627" s="122" t="s">
        <v>2095</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2043</v>
      </c>
      <c r="B5628" s="122">
        <v>1</v>
      </c>
      <c r="C5628" s="122" t="s">
        <v>2258</v>
      </c>
      <c r="D5628" s="122" t="s">
        <v>2142</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2043</v>
      </c>
      <c r="B5629" s="122">
        <v>1</v>
      </c>
      <c r="C5629" s="122" t="s">
        <v>2258</v>
      </c>
      <c r="D5629" s="122" t="s">
        <v>2096</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2043</v>
      </c>
      <c r="B5630" s="122">
        <v>1</v>
      </c>
      <c r="C5630" s="122" t="s">
        <v>2258</v>
      </c>
      <c r="D5630" s="122" t="s">
        <v>2097</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2043</v>
      </c>
      <c r="B5631" s="122">
        <v>1</v>
      </c>
      <c r="C5631" s="122" t="s">
        <v>2258</v>
      </c>
      <c r="D5631" s="122" t="s">
        <v>2098</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2043</v>
      </c>
      <c r="B5632" s="122">
        <v>1</v>
      </c>
      <c r="C5632" s="122" t="s">
        <v>2258</v>
      </c>
      <c r="D5632" s="122" t="s">
        <v>2099</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2043</v>
      </c>
      <c r="B5633" s="122">
        <v>1</v>
      </c>
      <c r="C5633" s="122" t="s">
        <v>2258</v>
      </c>
      <c r="D5633" s="122" t="s">
        <v>2100</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2043</v>
      </c>
      <c r="B5634" s="122">
        <v>1</v>
      </c>
      <c r="C5634" s="122" t="s">
        <v>2258</v>
      </c>
      <c r="D5634" s="122" t="s">
        <v>2101</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2043</v>
      </c>
      <c r="B5635" s="122">
        <v>1</v>
      </c>
      <c r="C5635" s="122" t="s">
        <v>2258</v>
      </c>
      <c r="D5635" s="122" t="s">
        <v>2102</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2043</v>
      </c>
      <c r="B5636" s="122">
        <v>1</v>
      </c>
      <c r="C5636" s="122" t="s">
        <v>2258</v>
      </c>
      <c r="D5636" s="122" t="s">
        <v>2103</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2043</v>
      </c>
      <c r="B5637" s="122">
        <v>1</v>
      </c>
      <c r="C5637" s="122" t="s">
        <v>2258</v>
      </c>
      <c r="D5637" s="122" t="s">
        <v>2104</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2043</v>
      </c>
      <c r="B5638" s="122">
        <v>1</v>
      </c>
      <c r="C5638" s="122" t="s">
        <v>2258</v>
      </c>
      <c r="D5638" s="122" t="s">
        <v>2105</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2043</v>
      </c>
      <c r="B5639" s="122">
        <v>1</v>
      </c>
      <c r="C5639" s="122" t="s">
        <v>2258</v>
      </c>
      <c r="D5639" s="122" t="s">
        <v>2106</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2043</v>
      </c>
      <c r="B5640" s="122">
        <v>1</v>
      </c>
      <c r="C5640" s="122" t="s">
        <v>2258</v>
      </c>
      <c r="D5640" s="122" t="s">
        <v>2177</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2043</v>
      </c>
      <c r="B5641" s="122">
        <v>1</v>
      </c>
      <c r="C5641" s="122" t="s">
        <v>2258</v>
      </c>
      <c r="D5641" s="122" t="s">
        <v>2107</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2043</v>
      </c>
      <c r="B5642" s="122">
        <v>1</v>
      </c>
      <c r="C5642" s="122" t="s">
        <v>2258</v>
      </c>
      <c r="D5642" s="122" t="s">
        <v>2108</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2043</v>
      </c>
      <c r="B5643" s="122">
        <v>1</v>
      </c>
      <c r="C5643" s="122" t="s">
        <v>2258</v>
      </c>
      <c r="D5643" s="122" t="s">
        <v>2109</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2043</v>
      </c>
      <c r="B5644" s="122">
        <v>1</v>
      </c>
      <c r="C5644" s="122" t="s">
        <v>2258</v>
      </c>
      <c r="D5644" s="122" t="s">
        <v>2143</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2043</v>
      </c>
      <c r="B5645" s="122">
        <v>1</v>
      </c>
      <c r="C5645" s="122" t="s">
        <v>2258</v>
      </c>
      <c r="D5645" s="122" t="s">
        <v>2110</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2043</v>
      </c>
      <c r="B5646" s="122">
        <v>1</v>
      </c>
      <c r="C5646" s="122" t="s">
        <v>2258</v>
      </c>
      <c r="D5646" s="122" t="s">
        <v>2111</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2043</v>
      </c>
      <c r="B5647" s="122">
        <v>1</v>
      </c>
      <c r="C5647" s="122" t="s">
        <v>2258</v>
      </c>
      <c r="D5647" s="122" t="s">
        <v>2112</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2043</v>
      </c>
      <c r="B5648" s="122">
        <v>1</v>
      </c>
      <c r="C5648" s="122" t="s">
        <v>2258</v>
      </c>
      <c r="D5648" s="122" t="s">
        <v>2113</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2043</v>
      </c>
      <c r="B5649" s="122">
        <v>1</v>
      </c>
      <c r="C5649" s="122" t="s">
        <v>2258</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2043</v>
      </c>
      <c r="B5650" s="122">
        <v>1</v>
      </c>
      <c r="C5650" s="122" t="s">
        <v>2258</v>
      </c>
      <c r="D5650" s="122" t="s">
        <v>2114</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2043</v>
      </c>
      <c r="B5651" s="122">
        <v>1</v>
      </c>
      <c r="C5651" s="122" t="s">
        <v>2258</v>
      </c>
      <c r="D5651" s="122" t="s">
        <v>2115</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2043</v>
      </c>
      <c r="B5652" s="122">
        <v>1</v>
      </c>
      <c r="C5652" s="122" t="s">
        <v>2258</v>
      </c>
      <c r="D5652" s="122" t="s">
        <v>2116</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2043</v>
      </c>
      <c r="B5653" s="122">
        <v>1</v>
      </c>
      <c r="C5653" s="122" t="s">
        <v>2258</v>
      </c>
      <c r="D5653" s="122" t="s">
        <v>2117</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2043</v>
      </c>
      <c r="B5654" s="122">
        <v>1</v>
      </c>
      <c r="C5654" s="122" t="s">
        <v>2258</v>
      </c>
      <c r="D5654" s="122" t="s">
        <v>2118</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2043</v>
      </c>
      <c r="B5655" s="122">
        <v>1</v>
      </c>
      <c r="C5655" s="122" t="s">
        <v>2258</v>
      </c>
      <c r="D5655" s="122" t="s">
        <v>2119</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2043</v>
      </c>
      <c r="B5656" s="122">
        <v>1</v>
      </c>
      <c r="C5656" s="122" t="s">
        <v>2258</v>
      </c>
      <c r="D5656" s="122" t="s">
        <v>2120</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2043</v>
      </c>
      <c r="B5657" s="122">
        <v>1</v>
      </c>
      <c r="C5657" s="122" t="s">
        <v>2258</v>
      </c>
      <c r="D5657" s="122" t="s">
        <v>2121</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2043</v>
      </c>
      <c r="B5658" s="122">
        <v>1</v>
      </c>
      <c r="C5658" s="122" t="s">
        <v>2258</v>
      </c>
      <c r="D5658" s="122" t="s">
        <v>2122</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2043</v>
      </c>
      <c r="B5659" s="122">
        <v>1</v>
      </c>
      <c r="C5659" s="122" t="s">
        <v>2258</v>
      </c>
      <c r="D5659" s="122" t="s">
        <v>2144</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2043</v>
      </c>
      <c r="B5660" s="122">
        <v>1</v>
      </c>
      <c r="C5660" s="122" t="s">
        <v>2258</v>
      </c>
      <c r="D5660" s="122" t="s">
        <v>2178</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2043</v>
      </c>
      <c r="B5661" s="122">
        <v>1</v>
      </c>
      <c r="C5661" s="122" t="s">
        <v>2258</v>
      </c>
      <c r="D5661" s="122" t="s">
        <v>2123</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2043</v>
      </c>
      <c r="B5662" s="122">
        <v>1</v>
      </c>
      <c r="C5662" s="122" t="s">
        <v>2258</v>
      </c>
      <c r="D5662" s="122" t="s">
        <v>2124</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2043</v>
      </c>
      <c r="B5663" s="122">
        <v>1</v>
      </c>
      <c r="C5663" s="122" t="s">
        <v>2258</v>
      </c>
      <c r="D5663" s="122" t="s">
        <v>2125</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2043</v>
      </c>
      <c r="B5664" s="122">
        <v>1</v>
      </c>
      <c r="C5664" s="122" t="s">
        <v>2258</v>
      </c>
      <c r="D5664" s="122" t="s">
        <v>2126</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2043</v>
      </c>
      <c r="B5665" s="122">
        <v>1</v>
      </c>
      <c r="C5665" s="122" t="s">
        <v>2258</v>
      </c>
      <c r="D5665" s="122" t="s">
        <v>2127</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2043</v>
      </c>
      <c r="B5666" s="122">
        <v>1</v>
      </c>
      <c r="C5666" s="122" t="s">
        <v>2258</v>
      </c>
      <c r="D5666" s="122" t="s">
        <v>2128</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2043</v>
      </c>
      <c r="B5667" s="122">
        <v>1</v>
      </c>
      <c r="C5667" s="122" t="s">
        <v>2258</v>
      </c>
      <c r="D5667" s="122" t="s">
        <v>2129</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2043</v>
      </c>
      <c r="B5668" s="122">
        <v>1</v>
      </c>
      <c r="C5668" s="122" t="s">
        <v>2258</v>
      </c>
      <c r="D5668" s="122" t="s">
        <v>2146</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2043</v>
      </c>
      <c r="B5669" s="122">
        <v>1</v>
      </c>
      <c r="C5669" s="122" t="s">
        <v>2258</v>
      </c>
      <c r="D5669" s="122" t="s">
        <v>2130</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2043</v>
      </c>
      <c r="B5670" s="122">
        <v>1</v>
      </c>
      <c r="C5670" s="122" t="s">
        <v>2258</v>
      </c>
      <c r="D5670" s="122" t="s">
        <v>2131</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2043</v>
      </c>
      <c r="B5671" s="122">
        <v>1</v>
      </c>
      <c r="C5671" s="122" t="s">
        <v>2258</v>
      </c>
      <c r="D5671" s="122" t="s">
        <v>2132</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2043</v>
      </c>
      <c r="B5672" s="122">
        <v>1</v>
      </c>
      <c r="C5672" s="122" t="s">
        <v>2258</v>
      </c>
      <c r="D5672" s="122" t="s">
        <v>2133</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2043</v>
      </c>
      <c r="B5673" s="122">
        <v>1</v>
      </c>
      <c r="C5673" s="122" t="s">
        <v>2258</v>
      </c>
      <c r="D5673" s="122" t="s">
        <v>2134</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2046</v>
      </c>
      <c r="B5674" s="122">
        <v>1</v>
      </c>
      <c r="C5674" s="122" t="s">
        <v>2259</v>
      </c>
      <c r="D5674" s="122" t="s">
        <v>2086</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2046</v>
      </c>
      <c r="B5675" s="122">
        <v>1</v>
      </c>
      <c r="C5675" s="122" t="s">
        <v>2259</v>
      </c>
      <c r="D5675" s="122" t="s">
        <v>2087</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2046</v>
      </c>
      <c r="B5676" s="122">
        <v>1</v>
      </c>
      <c r="C5676" s="122" t="s">
        <v>2259</v>
      </c>
      <c r="D5676" s="122" t="s">
        <v>2088</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2046</v>
      </c>
      <c r="B5677" s="122">
        <v>1</v>
      </c>
      <c r="C5677" s="122" t="s">
        <v>2259</v>
      </c>
      <c r="D5677" s="122" t="s">
        <v>2141</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2046</v>
      </c>
      <c r="B5678" s="122">
        <v>1</v>
      </c>
      <c r="C5678" s="122" t="s">
        <v>2259</v>
      </c>
      <c r="D5678" s="122" t="s">
        <v>2089</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2046</v>
      </c>
      <c r="B5679" s="122">
        <v>1</v>
      </c>
      <c r="C5679" s="122" t="s">
        <v>2259</v>
      </c>
      <c r="D5679" s="122" t="s">
        <v>2090</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2046</v>
      </c>
      <c r="B5680" s="122">
        <v>1</v>
      </c>
      <c r="C5680" s="122" t="s">
        <v>2259</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2046</v>
      </c>
      <c r="B5681" s="122">
        <v>1</v>
      </c>
      <c r="C5681" s="122" t="s">
        <v>2259</v>
      </c>
      <c r="D5681" s="122" t="s">
        <v>2091</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2046</v>
      </c>
      <c r="B5682" s="122">
        <v>1</v>
      </c>
      <c r="C5682" s="122" t="s">
        <v>2259</v>
      </c>
      <c r="D5682" s="122" t="s">
        <v>2092</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2046</v>
      </c>
      <c r="B5683" s="122">
        <v>1</v>
      </c>
      <c r="C5683" s="122" t="s">
        <v>2259</v>
      </c>
      <c r="D5683" s="122" t="s">
        <v>2093</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2046</v>
      </c>
      <c r="B5684" s="122">
        <v>1</v>
      </c>
      <c r="C5684" s="122" t="s">
        <v>2259</v>
      </c>
      <c r="D5684" s="122" t="s">
        <v>2094</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2046</v>
      </c>
      <c r="B5685" s="122">
        <v>1</v>
      </c>
      <c r="C5685" s="122" t="s">
        <v>2259</v>
      </c>
      <c r="D5685" s="122" t="s">
        <v>2176</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2046</v>
      </c>
      <c r="B5686" s="122">
        <v>1</v>
      </c>
      <c r="C5686" s="122" t="s">
        <v>2259</v>
      </c>
      <c r="D5686" s="122" t="s">
        <v>2095</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2046</v>
      </c>
      <c r="B5687" s="122">
        <v>1</v>
      </c>
      <c r="C5687" s="122" t="s">
        <v>2259</v>
      </c>
      <c r="D5687" s="122" t="s">
        <v>2142</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2046</v>
      </c>
      <c r="B5688" s="122">
        <v>1</v>
      </c>
      <c r="C5688" s="122" t="s">
        <v>2259</v>
      </c>
      <c r="D5688" s="122" t="s">
        <v>2096</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2046</v>
      </c>
      <c r="B5689" s="122">
        <v>1</v>
      </c>
      <c r="C5689" s="122" t="s">
        <v>2259</v>
      </c>
      <c r="D5689" s="122" t="s">
        <v>2097</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2046</v>
      </c>
      <c r="B5690" s="122">
        <v>1</v>
      </c>
      <c r="C5690" s="122" t="s">
        <v>2259</v>
      </c>
      <c r="D5690" s="122" t="s">
        <v>2098</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2046</v>
      </c>
      <c r="B5691" s="122">
        <v>1</v>
      </c>
      <c r="C5691" s="122" t="s">
        <v>2259</v>
      </c>
      <c r="D5691" s="122" t="s">
        <v>2099</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2046</v>
      </c>
      <c r="B5692" s="122">
        <v>1</v>
      </c>
      <c r="C5692" s="122" t="s">
        <v>2259</v>
      </c>
      <c r="D5692" s="122" t="s">
        <v>2100</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2046</v>
      </c>
      <c r="B5693" s="122">
        <v>1</v>
      </c>
      <c r="C5693" s="122" t="s">
        <v>2259</v>
      </c>
      <c r="D5693" s="122" t="s">
        <v>2101</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2046</v>
      </c>
      <c r="B5694" s="122">
        <v>1</v>
      </c>
      <c r="C5694" s="122" t="s">
        <v>2259</v>
      </c>
      <c r="D5694" s="122" t="s">
        <v>2102</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2046</v>
      </c>
      <c r="B5695" s="122">
        <v>1</v>
      </c>
      <c r="C5695" s="122" t="s">
        <v>2259</v>
      </c>
      <c r="D5695" s="122" t="s">
        <v>2103</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2046</v>
      </c>
      <c r="B5696" s="122">
        <v>1</v>
      </c>
      <c r="C5696" s="122" t="s">
        <v>2259</v>
      </c>
      <c r="D5696" s="122" t="s">
        <v>2104</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2046</v>
      </c>
      <c r="B5697" s="122">
        <v>1</v>
      </c>
      <c r="C5697" s="122" t="s">
        <v>2259</v>
      </c>
      <c r="D5697" s="122" t="s">
        <v>2105</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2046</v>
      </c>
      <c r="B5698" s="122">
        <v>1</v>
      </c>
      <c r="C5698" s="122" t="s">
        <v>2259</v>
      </c>
      <c r="D5698" s="122" t="s">
        <v>2106</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2046</v>
      </c>
      <c r="B5699" s="122">
        <v>1</v>
      </c>
      <c r="C5699" s="122" t="s">
        <v>2259</v>
      </c>
      <c r="D5699" s="122" t="s">
        <v>2177</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2046</v>
      </c>
      <c r="B5700" s="122">
        <v>1</v>
      </c>
      <c r="C5700" s="122" t="s">
        <v>2259</v>
      </c>
      <c r="D5700" s="122" t="s">
        <v>2107</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2046</v>
      </c>
      <c r="B5701" s="122">
        <v>1</v>
      </c>
      <c r="C5701" s="122" t="s">
        <v>2259</v>
      </c>
      <c r="D5701" s="122" t="s">
        <v>2108</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2046</v>
      </c>
      <c r="B5702" s="122">
        <v>1</v>
      </c>
      <c r="C5702" s="122" t="s">
        <v>2259</v>
      </c>
      <c r="D5702" s="122" t="s">
        <v>2109</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2046</v>
      </c>
      <c r="B5703" s="122">
        <v>1</v>
      </c>
      <c r="C5703" s="122" t="s">
        <v>2259</v>
      </c>
      <c r="D5703" s="122" t="s">
        <v>2143</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2046</v>
      </c>
      <c r="B5704" s="122">
        <v>1</v>
      </c>
      <c r="C5704" s="122" t="s">
        <v>2259</v>
      </c>
      <c r="D5704" s="122" t="s">
        <v>2110</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2046</v>
      </c>
      <c r="B5705" s="122">
        <v>1</v>
      </c>
      <c r="C5705" s="122" t="s">
        <v>2259</v>
      </c>
      <c r="D5705" s="122" t="s">
        <v>2111</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2046</v>
      </c>
      <c r="B5706" s="122">
        <v>1</v>
      </c>
      <c r="C5706" s="122" t="s">
        <v>2259</v>
      </c>
      <c r="D5706" s="122" t="s">
        <v>2112</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2046</v>
      </c>
      <c r="B5707" s="122">
        <v>1</v>
      </c>
      <c r="C5707" s="122" t="s">
        <v>2259</v>
      </c>
      <c r="D5707" s="122" t="s">
        <v>2113</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2046</v>
      </c>
      <c r="B5708" s="122">
        <v>1</v>
      </c>
      <c r="C5708" s="122" t="s">
        <v>2259</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2046</v>
      </c>
      <c r="B5709" s="122">
        <v>1</v>
      </c>
      <c r="C5709" s="122" t="s">
        <v>2259</v>
      </c>
      <c r="D5709" s="122" t="s">
        <v>2114</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2046</v>
      </c>
      <c r="B5710" s="122">
        <v>1</v>
      </c>
      <c r="C5710" s="122" t="s">
        <v>2259</v>
      </c>
      <c r="D5710" s="122" t="s">
        <v>2115</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2046</v>
      </c>
      <c r="B5711" s="122">
        <v>1</v>
      </c>
      <c r="C5711" s="122" t="s">
        <v>2259</v>
      </c>
      <c r="D5711" s="122" t="s">
        <v>2116</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2046</v>
      </c>
      <c r="B5712" s="122">
        <v>1</v>
      </c>
      <c r="C5712" s="122" t="s">
        <v>2259</v>
      </c>
      <c r="D5712" s="122" t="s">
        <v>2117</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2046</v>
      </c>
      <c r="B5713" s="122">
        <v>1</v>
      </c>
      <c r="C5713" s="122" t="s">
        <v>2259</v>
      </c>
      <c r="D5713" s="122" t="s">
        <v>2118</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2046</v>
      </c>
      <c r="B5714" s="122">
        <v>1</v>
      </c>
      <c r="C5714" s="122" t="s">
        <v>2259</v>
      </c>
      <c r="D5714" s="122" t="s">
        <v>2119</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2046</v>
      </c>
      <c r="B5715" s="122">
        <v>1</v>
      </c>
      <c r="C5715" s="122" t="s">
        <v>2259</v>
      </c>
      <c r="D5715" s="122" t="s">
        <v>2120</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2046</v>
      </c>
      <c r="B5716" s="122">
        <v>1</v>
      </c>
      <c r="C5716" s="122" t="s">
        <v>2259</v>
      </c>
      <c r="D5716" s="122" t="s">
        <v>2121</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2046</v>
      </c>
      <c r="B5717" s="122">
        <v>1</v>
      </c>
      <c r="C5717" s="122" t="s">
        <v>2259</v>
      </c>
      <c r="D5717" s="122" t="s">
        <v>2122</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2046</v>
      </c>
      <c r="B5718" s="122">
        <v>1</v>
      </c>
      <c r="C5718" s="122" t="s">
        <v>2259</v>
      </c>
      <c r="D5718" s="122" t="s">
        <v>2144</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2046</v>
      </c>
      <c r="B5719" s="122">
        <v>1</v>
      </c>
      <c r="C5719" s="122" t="s">
        <v>2259</v>
      </c>
      <c r="D5719" s="122" t="s">
        <v>2178</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2046</v>
      </c>
      <c r="B5720" s="122">
        <v>1</v>
      </c>
      <c r="C5720" s="122" t="s">
        <v>2259</v>
      </c>
      <c r="D5720" s="122" t="s">
        <v>2123</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2046</v>
      </c>
      <c r="B5721" s="122">
        <v>1</v>
      </c>
      <c r="C5721" s="122" t="s">
        <v>2259</v>
      </c>
      <c r="D5721" s="122" t="s">
        <v>2124</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2046</v>
      </c>
      <c r="B5722" s="122">
        <v>1</v>
      </c>
      <c r="C5722" s="122" t="s">
        <v>2259</v>
      </c>
      <c r="D5722" s="122" t="s">
        <v>2125</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2046</v>
      </c>
      <c r="B5723" s="122">
        <v>1</v>
      </c>
      <c r="C5723" s="122" t="s">
        <v>2259</v>
      </c>
      <c r="D5723" s="122" t="s">
        <v>2126</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2046</v>
      </c>
      <c r="B5724" s="122">
        <v>1</v>
      </c>
      <c r="C5724" s="122" t="s">
        <v>2259</v>
      </c>
      <c r="D5724" s="122" t="s">
        <v>2127</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2046</v>
      </c>
      <c r="B5725" s="122">
        <v>1</v>
      </c>
      <c r="C5725" s="122" t="s">
        <v>2259</v>
      </c>
      <c r="D5725" s="122" t="s">
        <v>2128</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2046</v>
      </c>
      <c r="B5726" s="122">
        <v>1</v>
      </c>
      <c r="C5726" s="122" t="s">
        <v>2259</v>
      </c>
      <c r="D5726" s="122" t="s">
        <v>2129</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2046</v>
      </c>
      <c r="B5727" s="122">
        <v>1</v>
      </c>
      <c r="C5727" s="122" t="s">
        <v>2259</v>
      </c>
      <c r="D5727" s="122" t="s">
        <v>2146</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2046</v>
      </c>
      <c r="B5728" s="122">
        <v>1</v>
      </c>
      <c r="C5728" s="122" t="s">
        <v>2259</v>
      </c>
      <c r="D5728" s="122" t="s">
        <v>2130</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2046</v>
      </c>
      <c r="B5729" s="122">
        <v>1</v>
      </c>
      <c r="C5729" s="122" t="s">
        <v>2259</v>
      </c>
      <c r="D5729" s="122" t="s">
        <v>2131</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2046</v>
      </c>
      <c r="B5730" s="122">
        <v>1</v>
      </c>
      <c r="C5730" s="122" t="s">
        <v>2259</v>
      </c>
      <c r="D5730" s="122" t="s">
        <v>2132</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2046</v>
      </c>
      <c r="B5731" s="122">
        <v>1</v>
      </c>
      <c r="C5731" s="122" t="s">
        <v>2259</v>
      </c>
      <c r="D5731" s="122" t="s">
        <v>2133</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2046</v>
      </c>
      <c r="B5732" s="122">
        <v>1</v>
      </c>
      <c r="C5732" s="122" t="s">
        <v>2259</v>
      </c>
      <c r="D5732" s="122" t="s">
        <v>2134</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2260</v>
      </c>
      <c r="B5733" s="122">
        <v>1</v>
      </c>
      <c r="C5733" s="122" t="s">
        <v>2261</v>
      </c>
      <c r="D5733" s="122" t="s">
        <v>2086</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2260</v>
      </c>
      <c r="B5734" s="122">
        <v>1</v>
      </c>
      <c r="C5734" s="122" t="s">
        <v>2261</v>
      </c>
      <c r="D5734" s="122" t="s">
        <v>2087</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2260</v>
      </c>
      <c r="B5735" s="122">
        <v>1</v>
      </c>
      <c r="C5735" s="122" t="s">
        <v>2261</v>
      </c>
      <c r="D5735" s="122" t="s">
        <v>2088</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2260</v>
      </c>
      <c r="B5736" s="122">
        <v>1</v>
      </c>
      <c r="C5736" s="122" t="s">
        <v>2261</v>
      </c>
      <c r="D5736" s="122" t="s">
        <v>2141</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2260</v>
      </c>
      <c r="B5737" s="122">
        <v>1</v>
      </c>
      <c r="C5737" s="122" t="s">
        <v>2261</v>
      </c>
      <c r="D5737" s="122" t="s">
        <v>2089</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2260</v>
      </c>
      <c r="B5738" s="122">
        <v>1</v>
      </c>
      <c r="C5738" s="122" t="s">
        <v>2261</v>
      </c>
      <c r="D5738" s="122" t="s">
        <v>2090</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2260</v>
      </c>
      <c r="B5739" s="122">
        <v>1</v>
      </c>
      <c r="C5739" s="122" t="s">
        <v>2261</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2260</v>
      </c>
      <c r="B5740" s="122">
        <v>1</v>
      </c>
      <c r="C5740" s="122" t="s">
        <v>2261</v>
      </c>
      <c r="D5740" s="122" t="s">
        <v>2091</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2260</v>
      </c>
      <c r="B5741" s="122">
        <v>1</v>
      </c>
      <c r="C5741" s="122" t="s">
        <v>2261</v>
      </c>
      <c r="D5741" s="122" t="s">
        <v>2092</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2260</v>
      </c>
      <c r="B5742" s="122">
        <v>1</v>
      </c>
      <c r="C5742" s="122" t="s">
        <v>2261</v>
      </c>
      <c r="D5742" s="122" t="s">
        <v>2093</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2260</v>
      </c>
      <c r="B5743" s="122">
        <v>1</v>
      </c>
      <c r="C5743" s="122" t="s">
        <v>2261</v>
      </c>
      <c r="D5743" s="122" t="s">
        <v>2094</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2260</v>
      </c>
      <c r="B5744" s="122">
        <v>1</v>
      </c>
      <c r="C5744" s="122" t="s">
        <v>2261</v>
      </c>
      <c r="D5744" s="122" t="s">
        <v>2095</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2260</v>
      </c>
      <c r="B5745" s="122">
        <v>1</v>
      </c>
      <c r="C5745" s="122" t="s">
        <v>2261</v>
      </c>
      <c r="D5745" s="122" t="s">
        <v>2142</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2260</v>
      </c>
      <c r="B5746" s="122">
        <v>1</v>
      </c>
      <c r="C5746" s="122" t="s">
        <v>2261</v>
      </c>
      <c r="D5746" s="122" t="s">
        <v>2096</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2260</v>
      </c>
      <c r="B5747" s="122">
        <v>1</v>
      </c>
      <c r="C5747" s="122" t="s">
        <v>2261</v>
      </c>
      <c r="D5747" s="122" t="s">
        <v>2097</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2260</v>
      </c>
      <c r="B5748" s="122">
        <v>1</v>
      </c>
      <c r="C5748" s="122" t="s">
        <v>2261</v>
      </c>
      <c r="D5748" s="122" t="s">
        <v>2098</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2260</v>
      </c>
      <c r="B5749" s="122">
        <v>1</v>
      </c>
      <c r="C5749" s="122" t="s">
        <v>2261</v>
      </c>
      <c r="D5749" s="122" t="s">
        <v>2099</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2260</v>
      </c>
      <c r="B5750" s="122">
        <v>1</v>
      </c>
      <c r="C5750" s="122" t="s">
        <v>2261</v>
      </c>
      <c r="D5750" s="122" t="s">
        <v>2100</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2260</v>
      </c>
      <c r="B5751" s="122">
        <v>1</v>
      </c>
      <c r="C5751" s="122" t="s">
        <v>2261</v>
      </c>
      <c r="D5751" s="122" t="s">
        <v>2101</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2260</v>
      </c>
      <c r="B5752" s="122">
        <v>1</v>
      </c>
      <c r="C5752" s="122" t="s">
        <v>2261</v>
      </c>
      <c r="D5752" s="122" t="s">
        <v>2102</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2260</v>
      </c>
      <c r="B5753" s="122">
        <v>1</v>
      </c>
      <c r="C5753" s="122" t="s">
        <v>2261</v>
      </c>
      <c r="D5753" s="122" t="s">
        <v>2103</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2260</v>
      </c>
      <c r="B5754" s="122">
        <v>1</v>
      </c>
      <c r="C5754" s="122" t="s">
        <v>2261</v>
      </c>
      <c r="D5754" s="122" t="s">
        <v>2104</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2260</v>
      </c>
      <c r="B5755" s="122">
        <v>1</v>
      </c>
      <c r="C5755" s="122" t="s">
        <v>2261</v>
      </c>
      <c r="D5755" s="122" t="s">
        <v>2105</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2260</v>
      </c>
      <c r="B5756" s="122">
        <v>1</v>
      </c>
      <c r="C5756" s="122" t="s">
        <v>2261</v>
      </c>
      <c r="D5756" s="122" t="s">
        <v>2106</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2260</v>
      </c>
      <c r="B5757" s="122">
        <v>1</v>
      </c>
      <c r="C5757" s="122" t="s">
        <v>2261</v>
      </c>
      <c r="D5757" s="122" t="s">
        <v>2107</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2260</v>
      </c>
      <c r="B5758" s="122">
        <v>1</v>
      </c>
      <c r="C5758" s="122" t="s">
        <v>2261</v>
      </c>
      <c r="D5758" s="122" t="s">
        <v>2108</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2260</v>
      </c>
      <c r="B5759" s="122">
        <v>1</v>
      </c>
      <c r="C5759" s="122" t="s">
        <v>2261</v>
      </c>
      <c r="D5759" s="122" t="s">
        <v>2109</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2260</v>
      </c>
      <c r="B5760" s="122">
        <v>1</v>
      </c>
      <c r="C5760" s="122" t="s">
        <v>2261</v>
      </c>
      <c r="D5760" s="122" t="s">
        <v>2143</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2260</v>
      </c>
      <c r="B5761" s="122">
        <v>1</v>
      </c>
      <c r="C5761" s="122" t="s">
        <v>2261</v>
      </c>
      <c r="D5761" s="122" t="s">
        <v>2110</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2260</v>
      </c>
      <c r="B5762" s="122">
        <v>1</v>
      </c>
      <c r="C5762" s="122" t="s">
        <v>2261</v>
      </c>
      <c r="D5762" s="122" t="s">
        <v>2111</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2260</v>
      </c>
      <c r="B5763" s="122">
        <v>1</v>
      </c>
      <c r="C5763" s="122" t="s">
        <v>2261</v>
      </c>
      <c r="D5763" s="122" t="s">
        <v>2112</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2260</v>
      </c>
      <c r="B5764" s="122">
        <v>1</v>
      </c>
      <c r="C5764" s="122" t="s">
        <v>2261</v>
      </c>
      <c r="D5764" s="122" t="s">
        <v>2113</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2260</v>
      </c>
      <c r="B5765" s="122">
        <v>1</v>
      </c>
      <c r="C5765" s="122" t="s">
        <v>2261</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2260</v>
      </c>
      <c r="B5766" s="122">
        <v>1</v>
      </c>
      <c r="C5766" s="122" t="s">
        <v>2261</v>
      </c>
      <c r="D5766" s="122" t="s">
        <v>2114</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2260</v>
      </c>
      <c r="B5767" s="122">
        <v>1</v>
      </c>
      <c r="C5767" s="122" t="s">
        <v>2261</v>
      </c>
      <c r="D5767" s="122" t="s">
        <v>2115</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2260</v>
      </c>
      <c r="B5768" s="122">
        <v>1</v>
      </c>
      <c r="C5768" s="122" t="s">
        <v>2261</v>
      </c>
      <c r="D5768" s="122" t="s">
        <v>2116</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2260</v>
      </c>
      <c r="B5769" s="122">
        <v>1</v>
      </c>
      <c r="C5769" s="122" t="s">
        <v>2261</v>
      </c>
      <c r="D5769" s="122" t="s">
        <v>2117</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2260</v>
      </c>
      <c r="B5770" s="122">
        <v>1</v>
      </c>
      <c r="C5770" s="122" t="s">
        <v>2261</v>
      </c>
      <c r="D5770" s="122" t="s">
        <v>2118</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2260</v>
      </c>
      <c r="B5771" s="122">
        <v>1</v>
      </c>
      <c r="C5771" s="122" t="s">
        <v>2261</v>
      </c>
      <c r="D5771" s="122" t="s">
        <v>2172</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2260</v>
      </c>
      <c r="B5772" s="122">
        <v>1</v>
      </c>
      <c r="C5772" s="122" t="s">
        <v>2261</v>
      </c>
      <c r="D5772" s="122" t="s">
        <v>2119</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2260</v>
      </c>
      <c r="B5773" s="122">
        <v>1</v>
      </c>
      <c r="C5773" s="122" t="s">
        <v>2261</v>
      </c>
      <c r="D5773" s="122" t="s">
        <v>2120</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2260</v>
      </c>
      <c r="B5774" s="122">
        <v>1</v>
      </c>
      <c r="C5774" s="122" t="s">
        <v>2261</v>
      </c>
      <c r="D5774" s="122" t="s">
        <v>2121</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2260</v>
      </c>
      <c r="B5775" s="122">
        <v>1</v>
      </c>
      <c r="C5775" s="122" t="s">
        <v>2261</v>
      </c>
      <c r="D5775" s="122" t="s">
        <v>2122</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2260</v>
      </c>
      <c r="B5776" s="122">
        <v>1</v>
      </c>
      <c r="C5776" s="122" t="s">
        <v>2261</v>
      </c>
      <c r="D5776" s="122" t="s">
        <v>2144</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2260</v>
      </c>
      <c r="B5777" s="122">
        <v>1</v>
      </c>
      <c r="C5777" s="122" t="s">
        <v>2261</v>
      </c>
      <c r="D5777" s="122" t="s">
        <v>2123</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2260</v>
      </c>
      <c r="B5778" s="122">
        <v>1</v>
      </c>
      <c r="C5778" s="122" t="s">
        <v>2261</v>
      </c>
      <c r="D5778" s="122" t="s">
        <v>2124</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2260</v>
      </c>
      <c r="B5779" s="122">
        <v>1</v>
      </c>
      <c r="C5779" s="122" t="s">
        <v>2261</v>
      </c>
      <c r="D5779" s="122" t="s">
        <v>2125</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2260</v>
      </c>
      <c r="B5780" s="122">
        <v>1</v>
      </c>
      <c r="C5780" s="122" t="s">
        <v>2261</v>
      </c>
      <c r="D5780" s="122" t="s">
        <v>2126</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2260</v>
      </c>
      <c r="B5781" s="122">
        <v>1</v>
      </c>
      <c r="C5781" s="122" t="s">
        <v>2261</v>
      </c>
      <c r="D5781" s="122" t="s">
        <v>2127</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2260</v>
      </c>
      <c r="B5782" s="122">
        <v>1</v>
      </c>
      <c r="C5782" s="122" t="s">
        <v>2261</v>
      </c>
      <c r="D5782" s="122" t="s">
        <v>2262</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2260</v>
      </c>
      <c r="B5783" s="122">
        <v>1</v>
      </c>
      <c r="C5783" s="122" t="s">
        <v>2261</v>
      </c>
      <c r="D5783" s="122" t="s">
        <v>2145</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2260</v>
      </c>
      <c r="B5784" s="122">
        <v>1</v>
      </c>
      <c r="C5784" s="122" t="s">
        <v>2261</v>
      </c>
      <c r="D5784" s="122" t="s">
        <v>2263</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2260</v>
      </c>
      <c r="B5785" s="122">
        <v>1</v>
      </c>
      <c r="C5785" s="122" t="s">
        <v>2261</v>
      </c>
      <c r="D5785" s="122" t="s">
        <v>2128</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2260</v>
      </c>
      <c r="B5786" s="122">
        <v>1</v>
      </c>
      <c r="C5786" s="122" t="s">
        <v>2261</v>
      </c>
      <c r="D5786" s="122" t="s">
        <v>2129</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2260</v>
      </c>
      <c r="B5787" s="122">
        <v>1</v>
      </c>
      <c r="C5787" s="122" t="s">
        <v>2261</v>
      </c>
      <c r="D5787" s="122" t="s">
        <v>2146</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2260</v>
      </c>
      <c r="B5788" s="122">
        <v>1</v>
      </c>
      <c r="C5788" s="122" t="s">
        <v>2261</v>
      </c>
      <c r="D5788" s="122" t="s">
        <v>2130</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2260</v>
      </c>
      <c r="B5789" s="122">
        <v>1</v>
      </c>
      <c r="C5789" s="122" t="s">
        <v>2261</v>
      </c>
      <c r="D5789" s="122" t="s">
        <v>2131</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2260</v>
      </c>
      <c r="B5790" s="122">
        <v>1</v>
      </c>
      <c r="C5790" s="122" t="s">
        <v>2261</v>
      </c>
      <c r="D5790" s="122" t="s">
        <v>2132</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2260</v>
      </c>
      <c r="B5791" s="122">
        <v>1</v>
      </c>
      <c r="C5791" s="122" t="s">
        <v>2261</v>
      </c>
      <c r="D5791" s="122" t="s">
        <v>2133</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2260</v>
      </c>
      <c r="B5792" s="122">
        <v>1</v>
      </c>
      <c r="C5792" s="122" t="s">
        <v>2261</v>
      </c>
      <c r="D5792" s="122" t="s">
        <v>2134</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2264</v>
      </c>
      <c r="B5793" s="122">
        <v>1</v>
      </c>
      <c r="C5793" s="122" t="s">
        <v>2265</v>
      </c>
      <c r="D5793" s="122" t="s">
        <v>2086</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2264</v>
      </c>
      <c r="B5794" s="122">
        <v>1</v>
      </c>
      <c r="C5794" s="122" t="s">
        <v>2265</v>
      </c>
      <c r="D5794" s="122" t="s">
        <v>2087</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2264</v>
      </c>
      <c r="B5795" s="122">
        <v>1</v>
      </c>
      <c r="C5795" s="122" t="s">
        <v>2265</v>
      </c>
      <c r="D5795" s="122" t="s">
        <v>2088</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2264</v>
      </c>
      <c r="B5796" s="122">
        <v>1</v>
      </c>
      <c r="C5796" s="122" t="s">
        <v>2265</v>
      </c>
      <c r="D5796" s="122" t="s">
        <v>2141</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2264</v>
      </c>
      <c r="B5797" s="122">
        <v>1</v>
      </c>
      <c r="C5797" s="122" t="s">
        <v>2265</v>
      </c>
      <c r="D5797" s="122" t="s">
        <v>2089</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2264</v>
      </c>
      <c r="B5798" s="122">
        <v>1</v>
      </c>
      <c r="C5798" s="122" t="s">
        <v>2265</v>
      </c>
      <c r="D5798" s="122" t="s">
        <v>2090</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2264</v>
      </c>
      <c r="B5799" s="122">
        <v>1</v>
      </c>
      <c r="C5799" s="122" t="s">
        <v>2265</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2264</v>
      </c>
      <c r="B5800" s="122">
        <v>1</v>
      </c>
      <c r="C5800" s="122" t="s">
        <v>2265</v>
      </c>
      <c r="D5800" s="122" t="s">
        <v>2091</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2264</v>
      </c>
      <c r="B5801" s="122">
        <v>1</v>
      </c>
      <c r="C5801" s="122" t="s">
        <v>2265</v>
      </c>
      <c r="D5801" s="122" t="s">
        <v>2092</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2264</v>
      </c>
      <c r="B5802" s="122">
        <v>1</v>
      </c>
      <c r="C5802" s="122" t="s">
        <v>2265</v>
      </c>
      <c r="D5802" s="122" t="s">
        <v>2093</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2264</v>
      </c>
      <c r="B5803" s="122">
        <v>1</v>
      </c>
      <c r="C5803" s="122" t="s">
        <v>2265</v>
      </c>
      <c r="D5803" s="122" t="s">
        <v>2094</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2264</v>
      </c>
      <c r="B5804" s="122">
        <v>1</v>
      </c>
      <c r="C5804" s="122" t="s">
        <v>2265</v>
      </c>
      <c r="D5804" s="122" t="s">
        <v>2095</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2264</v>
      </c>
      <c r="B5805" s="122">
        <v>1</v>
      </c>
      <c r="C5805" s="122" t="s">
        <v>2265</v>
      </c>
      <c r="D5805" s="122" t="s">
        <v>2142</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2264</v>
      </c>
      <c r="B5806" s="122">
        <v>1</v>
      </c>
      <c r="C5806" s="122" t="s">
        <v>2265</v>
      </c>
      <c r="D5806" s="122" t="s">
        <v>2096</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2264</v>
      </c>
      <c r="B5807" s="122">
        <v>1</v>
      </c>
      <c r="C5807" s="122" t="s">
        <v>2265</v>
      </c>
      <c r="D5807" s="122" t="s">
        <v>2097</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2264</v>
      </c>
      <c r="B5808" s="122">
        <v>1</v>
      </c>
      <c r="C5808" s="122" t="s">
        <v>2265</v>
      </c>
      <c r="D5808" s="122" t="s">
        <v>2098</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2264</v>
      </c>
      <c r="B5809" s="122">
        <v>1</v>
      </c>
      <c r="C5809" s="122" t="s">
        <v>2265</v>
      </c>
      <c r="D5809" s="122" t="s">
        <v>2099</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2264</v>
      </c>
      <c r="B5810" s="122">
        <v>1</v>
      </c>
      <c r="C5810" s="122" t="s">
        <v>2265</v>
      </c>
      <c r="D5810" s="122" t="s">
        <v>2100</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2264</v>
      </c>
      <c r="B5811" s="122">
        <v>1</v>
      </c>
      <c r="C5811" s="122" t="s">
        <v>2265</v>
      </c>
      <c r="D5811" s="122" t="s">
        <v>2101</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2264</v>
      </c>
      <c r="B5812" s="122">
        <v>1</v>
      </c>
      <c r="C5812" s="122" t="s">
        <v>2265</v>
      </c>
      <c r="D5812" s="122" t="s">
        <v>2102</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2264</v>
      </c>
      <c r="B5813" s="122">
        <v>1</v>
      </c>
      <c r="C5813" s="122" t="s">
        <v>2265</v>
      </c>
      <c r="D5813" s="122" t="s">
        <v>2103</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2264</v>
      </c>
      <c r="B5814" s="122">
        <v>1</v>
      </c>
      <c r="C5814" s="122" t="s">
        <v>2265</v>
      </c>
      <c r="D5814" s="122" t="s">
        <v>2104</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2264</v>
      </c>
      <c r="B5815" s="122">
        <v>1</v>
      </c>
      <c r="C5815" s="122" t="s">
        <v>2265</v>
      </c>
      <c r="D5815" s="122" t="s">
        <v>2105</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2264</v>
      </c>
      <c r="B5816" s="122">
        <v>1</v>
      </c>
      <c r="C5816" s="122" t="s">
        <v>2265</v>
      </c>
      <c r="D5816" s="122" t="s">
        <v>2106</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2264</v>
      </c>
      <c r="B5817" s="122">
        <v>1</v>
      </c>
      <c r="C5817" s="122" t="s">
        <v>2265</v>
      </c>
      <c r="D5817" s="122" t="s">
        <v>2107</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2264</v>
      </c>
      <c r="B5818" s="122">
        <v>1</v>
      </c>
      <c r="C5818" s="122" t="s">
        <v>2265</v>
      </c>
      <c r="D5818" s="122" t="s">
        <v>2108</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2264</v>
      </c>
      <c r="B5819" s="122">
        <v>1</v>
      </c>
      <c r="C5819" s="122" t="s">
        <v>2265</v>
      </c>
      <c r="D5819" s="122" t="s">
        <v>2109</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2264</v>
      </c>
      <c r="B5820" s="122">
        <v>1</v>
      </c>
      <c r="C5820" s="122" t="s">
        <v>2265</v>
      </c>
      <c r="D5820" s="122" t="s">
        <v>2143</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2264</v>
      </c>
      <c r="B5821" s="122">
        <v>1</v>
      </c>
      <c r="C5821" s="122" t="s">
        <v>2265</v>
      </c>
      <c r="D5821" s="122" t="s">
        <v>2110</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2264</v>
      </c>
      <c r="B5822" s="122">
        <v>1</v>
      </c>
      <c r="C5822" s="122" t="s">
        <v>2265</v>
      </c>
      <c r="D5822" s="122" t="s">
        <v>2111</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2264</v>
      </c>
      <c r="B5823" s="122">
        <v>1</v>
      </c>
      <c r="C5823" s="122" t="s">
        <v>2265</v>
      </c>
      <c r="D5823" s="122" t="s">
        <v>2112</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2264</v>
      </c>
      <c r="B5824" s="122">
        <v>1</v>
      </c>
      <c r="C5824" s="122" t="s">
        <v>2265</v>
      </c>
      <c r="D5824" s="122" t="s">
        <v>2113</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2264</v>
      </c>
      <c r="B5825" s="122">
        <v>1</v>
      </c>
      <c r="C5825" s="122" t="s">
        <v>2265</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2264</v>
      </c>
      <c r="B5826" s="122">
        <v>1</v>
      </c>
      <c r="C5826" s="122" t="s">
        <v>2265</v>
      </c>
      <c r="D5826" s="122" t="s">
        <v>2114</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2264</v>
      </c>
      <c r="B5827" s="122">
        <v>1</v>
      </c>
      <c r="C5827" s="122" t="s">
        <v>2265</v>
      </c>
      <c r="D5827" s="122" t="s">
        <v>2115</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2264</v>
      </c>
      <c r="B5828" s="122">
        <v>1</v>
      </c>
      <c r="C5828" s="122" t="s">
        <v>2265</v>
      </c>
      <c r="D5828" s="122" t="s">
        <v>2116</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2264</v>
      </c>
      <c r="B5829" s="122">
        <v>1</v>
      </c>
      <c r="C5829" s="122" t="s">
        <v>2265</v>
      </c>
      <c r="D5829" s="122" t="s">
        <v>2117</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2264</v>
      </c>
      <c r="B5830" s="122">
        <v>1</v>
      </c>
      <c r="C5830" s="122" t="s">
        <v>2265</v>
      </c>
      <c r="D5830" s="122" t="s">
        <v>2118</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2264</v>
      </c>
      <c r="B5831" s="122">
        <v>1</v>
      </c>
      <c r="C5831" s="122" t="s">
        <v>2265</v>
      </c>
      <c r="D5831" s="122" t="s">
        <v>2172</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2264</v>
      </c>
      <c r="B5832" s="122">
        <v>1</v>
      </c>
      <c r="C5832" s="122" t="s">
        <v>2265</v>
      </c>
      <c r="D5832" s="122" t="s">
        <v>2119</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2264</v>
      </c>
      <c r="B5833" s="122">
        <v>1</v>
      </c>
      <c r="C5833" s="122" t="s">
        <v>2265</v>
      </c>
      <c r="D5833" s="122" t="s">
        <v>2120</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2264</v>
      </c>
      <c r="B5834" s="122">
        <v>1</v>
      </c>
      <c r="C5834" s="122" t="s">
        <v>2265</v>
      </c>
      <c r="D5834" s="122" t="s">
        <v>2121</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2264</v>
      </c>
      <c r="B5835" s="122">
        <v>1</v>
      </c>
      <c r="C5835" s="122" t="s">
        <v>2265</v>
      </c>
      <c r="D5835" s="122" t="s">
        <v>2122</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2264</v>
      </c>
      <c r="B5836" s="122">
        <v>1</v>
      </c>
      <c r="C5836" s="122" t="s">
        <v>2265</v>
      </c>
      <c r="D5836" s="122" t="s">
        <v>2144</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2264</v>
      </c>
      <c r="B5837" s="122">
        <v>1</v>
      </c>
      <c r="C5837" s="122" t="s">
        <v>2265</v>
      </c>
      <c r="D5837" s="122" t="s">
        <v>2123</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2264</v>
      </c>
      <c r="B5838" s="122">
        <v>1</v>
      </c>
      <c r="C5838" s="122" t="s">
        <v>2265</v>
      </c>
      <c r="D5838" s="122" t="s">
        <v>2124</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2264</v>
      </c>
      <c r="B5839" s="122">
        <v>1</v>
      </c>
      <c r="C5839" s="122" t="s">
        <v>2265</v>
      </c>
      <c r="D5839" s="122" t="s">
        <v>2125</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2264</v>
      </c>
      <c r="B5840" s="122">
        <v>1</v>
      </c>
      <c r="C5840" s="122" t="s">
        <v>2265</v>
      </c>
      <c r="D5840" s="122" t="s">
        <v>2126</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2264</v>
      </c>
      <c r="B5841" s="122">
        <v>1</v>
      </c>
      <c r="C5841" s="122" t="s">
        <v>2265</v>
      </c>
      <c r="D5841" s="122" t="s">
        <v>2127</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2264</v>
      </c>
      <c r="B5842" s="122">
        <v>1</v>
      </c>
      <c r="C5842" s="122" t="s">
        <v>2265</v>
      </c>
      <c r="D5842" s="122" t="s">
        <v>2145</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2264</v>
      </c>
      <c r="B5843" s="122">
        <v>1</v>
      </c>
      <c r="C5843" s="122" t="s">
        <v>2265</v>
      </c>
      <c r="D5843" s="122" t="s">
        <v>2263</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2264</v>
      </c>
      <c r="B5844" s="122">
        <v>1</v>
      </c>
      <c r="C5844" s="122" t="s">
        <v>2265</v>
      </c>
      <c r="D5844" s="122" t="s">
        <v>2128</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2264</v>
      </c>
      <c r="B5845" s="122">
        <v>1</v>
      </c>
      <c r="C5845" s="122" t="s">
        <v>2265</v>
      </c>
      <c r="D5845" s="122" t="s">
        <v>2129</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2264</v>
      </c>
      <c r="B5846" s="122">
        <v>1</v>
      </c>
      <c r="C5846" s="122" t="s">
        <v>2265</v>
      </c>
      <c r="D5846" s="122" t="s">
        <v>2146</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2264</v>
      </c>
      <c r="B5847" s="122">
        <v>1</v>
      </c>
      <c r="C5847" s="122" t="s">
        <v>2265</v>
      </c>
      <c r="D5847" s="122" t="s">
        <v>2130</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2264</v>
      </c>
      <c r="B5848" s="122">
        <v>1</v>
      </c>
      <c r="C5848" s="122" t="s">
        <v>2265</v>
      </c>
      <c r="D5848" s="122" t="s">
        <v>2131</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2264</v>
      </c>
      <c r="B5849" s="122">
        <v>1</v>
      </c>
      <c r="C5849" s="122" t="s">
        <v>2265</v>
      </c>
      <c r="D5849" s="122" t="s">
        <v>2132</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2264</v>
      </c>
      <c r="B5850" s="122">
        <v>1</v>
      </c>
      <c r="C5850" s="122" t="s">
        <v>2265</v>
      </c>
      <c r="D5850" s="122" t="s">
        <v>2133</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2264</v>
      </c>
      <c r="B5851" s="122">
        <v>1</v>
      </c>
      <c r="C5851" s="122" t="s">
        <v>2265</v>
      </c>
      <c r="D5851" s="122" t="s">
        <v>2134</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2266</v>
      </c>
      <c r="B5852" s="122">
        <v>1</v>
      </c>
      <c r="C5852" s="122" t="s">
        <v>2267</v>
      </c>
      <c r="D5852" s="122" t="s">
        <v>2086</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2266</v>
      </c>
      <c r="B5853" s="122">
        <v>1</v>
      </c>
      <c r="C5853" s="122" t="s">
        <v>2267</v>
      </c>
      <c r="D5853" s="122" t="s">
        <v>2087</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2266</v>
      </c>
      <c r="B5854" s="122">
        <v>1</v>
      </c>
      <c r="C5854" s="122" t="s">
        <v>2267</v>
      </c>
      <c r="D5854" s="122" t="s">
        <v>2088</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2266</v>
      </c>
      <c r="B5855" s="122">
        <v>1</v>
      </c>
      <c r="C5855" s="122" t="s">
        <v>2267</v>
      </c>
      <c r="D5855" s="122" t="s">
        <v>2141</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2266</v>
      </c>
      <c r="B5856" s="122">
        <v>1</v>
      </c>
      <c r="C5856" s="122" t="s">
        <v>2267</v>
      </c>
      <c r="D5856" s="122" t="s">
        <v>2089</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2266</v>
      </c>
      <c r="B5857" s="122">
        <v>1</v>
      </c>
      <c r="C5857" s="122" t="s">
        <v>2267</v>
      </c>
      <c r="D5857" s="122" t="s">
        <v>2090</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2266</v>
      </c>
      <c r="B5858" s="122">
        <v>1</v>
      </c>
      <c r="C5858" s="122" t="s">
        <v>2267</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2266</v>
      </c>
      <c r="B5859" s="122">
        <v>1</v>
      </c>
      <c r="C5859" s="122" t="s">
        <v>2267</v>
      </c>
      <c r="D5859" s="122" t="s">
        <v>2091</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2266</v>
      </c>
      <c r="B5860" s="122">
        <v>1</v>
      </c>
      <c r="C5860" s="122" t="s">
        <v>2267</v>
      </c>
      <c r="D5860" s="122" t="s">
        <v>2092</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2266</v>
      </c>
      <c r="B5861" s="122">
        <v>1</v>
      </c>
      <c r="C5861" s="122" t="s">
        <v>2267</v>
      </c>
      <c r="D5861" s="122" t="s">
        <v>2093</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2266</v>
      </c>
      <c r="B5862" s="122">
        <v>1</v>
      </c>
      <c r="C5862" s="122" t="s">
        <v>2267</v>
      </c>
      <c r="D5862" s="122" t="s">
        <v>2094</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2266</v>
      </c>
      <c r="B5863" s="122">
        <v>1</v>
      </c>
      <c r="C5863" s="122" t="s">
        <v>2267</v>
      </c>
      <c r="D5863" s="122" t="s">
        <v>2095</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2266</v>
      </c>
      <c r="B5864" s="122">
        <v>1</v>
      </c>
      <c r="C5864" s="122" t="s">
        <v>2267</v>
      </c>
      <c r="D5864" s="122" t="s">
        <v>2142</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2266</v>
      </c>
      <c r="B5865" s="122">
        <v>1</v>
      </c>
      <c r="C5865" s="122" t="s">
        <v>2267</v>
      </c>
      <c r="D5865" s="122" t="s">
        <v>2096</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2266</v>
      </c>
      <c r="B5866" s="122">
        <v>1</v>
      </c>
      <c r="C5866" s="122" t="s">
        <v>2267</v>
      </c>
      <c r="D5866" s="122" t="s">
        <v>2097</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2266</v>
      </c>
      <c r="B5867" s="122">
        <v>1</v>
      </c>
      <c r="C5867" s="122" t="s">
        <v>2267</v>
      </c>
      <c r="D5867" s="122" t="s">
        <v>2098</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2266</v>
      </c>
      <c r="B5868" s="122">
        <v>1</v>
      </c>
      <c r="C5868" s="122" t="s">
        <v>2267</v>
      </c>
      <c r="D5868" s="122" t="s">
        <v>2099</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2266</v>
      </c>
      <c r="B5869" s="122">
        <v>1</v>
      </c>
      <c r="C5869" s="122" t="s">
        <v>2267</v>
      </c>
      <c r="D5869" s="122" t="s">
        <v>2100</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2266</v>
      </c>
      <c r="B5870" s="122">
        <v>1</v>
      </c>
      <c r="C5870" s="122" t="s">
        <v>2267</v>
      </c>
      <c r="D5870" s="122" t="s">
        <v>2101</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2266</v>
      </c>
      <c r="B5871" s="122">
        <v>1</v>
      </c>
      <c r="C5871" s="122" t="s">
        <v>2267</v>
      </c>
      <c r="D5871" s="122" t="s">
        <v>2102</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2266</v>
      </c>
      <c r="B5872" s="122">
        <v>1</v>
      </c>
      <c r="C5872" s="122" t="s">
        <v>2267</v>
      </c>
      <c r="D5872" s="122" t="s">
        <v>2103</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2266</v>
      </c>
      <c r="B5873" s="122">
        <v>1</v>
      </c>
      <c r="C5873" s="122" t="s">
        <v>2267</v>
      </c>
      <c r="D5873" s="122" t="s">
        <v>2104</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2266</v>
      </c>
      <c r="B5874" s="122">
        <v>1</v>
      </c>
      <c r="C5874" s="122" t="s">
        <v>2267</v>
      </c>
      <c r="D5874" s="122" t="s">
        <v>2105</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2266</v>
      </c>
      <c r="B5875" s="122">
        <v>1</v>
      </c>
      <c r="C5875" s="122" t="s">
        <v>2267</v>
      </c>
      <c r="D5875" s="122" t="s">
        <v>2106</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2266</v>
      </c>
      <c r="B5876" s="122">
        <v>1</v>
      </c>
      <c r="C5876" s="122" t="s">
        <v>2267</v>
      </c>
      <c r="D5876" s="122" t="s">
        <v>2107</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2266</v>
      </c>
      <c r="B5877" s="122">
        <v>1</v>
      </c>
      <c r="C5877" s="122" t="s">
        <v>2267</v>
      </c>
      <c r="D5877" s="122" t="s">
        <v>2108</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2266</v>
      </c>
      <c r="B5878" s="122">
        <v>1</v>
      </c>
      <c r="C5878" s="122" t="s">
        <v>2267</v>
      </c>
      <c r="D5878" s="122" t="s">
        <v>2109</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2266</v>
      </c>
      <c r="B5879" s="122">
        <v>1</v>
      </c>
      <c r="C5879" s="122" t="s">
        <v>2267</v>
      </c>
      <c r="D5879" s="122" t="s">
        <v>2143</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2266</v>
      </c>
      <c r="B5880" s="122">
        <v>1</v>
      </c>
      <c r="C5880" s="122" t="s">
        <v>2267</v>
      </c>
      <c r="D5880" s="122" t="s">
        <v>2110</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2266</v>
      </c>
      <c r="B5881" s="122">
        <v>1</v>
      </c>
      <c r="C5881" s="122" t="s">
        <v>2267</v>
      </c>
      <c r="D5881" s="122" t="s">
        <v>2111</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2266</v>
      </c>
      <c r="B5882" s="122">
        <v>1</v>
      </c>
      <c r="C5882" s="122" t="s">
        <v>2267</v>
      </c>
      <c r="D5882" s="122" t="s">
        <v>2112</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2266</v>
      </c>
      <c r="B5883" s="122">
        <v>1</v>
      </c>
      <c r="C5883" s="122" t="s">
        <v>2267</v>
      </c>
      <c r="D5883" s="122" t="s">
        <v>2113</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2266</v>
      </c>
      <c r="B5884" s="122">
        <v>1</v>
      </c>
      <c r="C5884" s="122" t="s">
        <v>2267</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2266</v>
      </c>
      <c r="B5885" s="122">
        <v>1</v>
      </c>
      <c r="C5885" s="122" t="s">
        <v>2267</v>
      </c>
      <c r="D5885" s="122" t="s">
        <v>2114</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2266</v>
      </c>
      <c r="B5886" s="122">
        <v>1</v>
      </c>
      <c r="C5886" s="122" t="s">
        <v>2267</v>
      </c>
      <c r="D5886" s="122" t="s">
        <v>2115</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2266</v>
      </c>
      <c r="B5887" s="122">
        <v>1</v>
      </c>
      <c r="C5887" s="122" t="s">
        <v>2267</v>
      </c>
      <c r="D5887" s="122" t="s">
        <v>2116</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2266</v>
      </c>
      <c r="B5888" s="122">
        <v>1</v>
      </c>
      <c r="C5888" s="122" t="s">
        <v>2267</v>
      </c>
      <c r="D5888" s="122" t="s">
        <v>2117</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2266</v>
      </c>
      <c r="B5889" s="122">
        <v>1</v>
      </c>
      <c r="C5889" s="122" t="s">
        <v>2267</v>
      </c>
      <c r="D5889" s="122" t="s">
        <v>2118</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2266</v>
      </c>
      <c r="B5890" s="122">
        <v>1</v>
      </c>
      <c r="C5890" s="122" t="s">
        <v>2267</v>
      </c>
      <c r="D5890" s="122" t="s">
        <v>2172</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2266</v>
      </c>
      <c r="B5891" s="122">
        <v>1</v>
      </c>
      <c r="C5891" s="122" t="s">
        <v>2267</v>
      </c>
      <c r="D5891" s="122" t="s">
        <v>2119</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2266</v>
      </c>
      <c r="B5892" s="122">
        <v>1</v>
      </c>
      <c r="C5892" s="122" t="s">
        <v>2267</v>
      </c>
      <c r="D5892" s="122" t="s">
        <v>2120</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2266</v>
      </c>
      <c r="B5893" s="122">
        <v>1</v>
      </c>
      <c r="C5893" s="122" t="s">
        <v>2267</v>
      </c>
      <c r="D5893" s="122" t="s">
        <v>2121</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2266</v>
      </c>
      <c r="B5894" s="122">
        <v>1</v>
      </c>
      <c r="C5894" s="122" t="s">
        <v>2267</v>
      </c>
      <c r="D5894" s="122" t="s">
        <v>2122</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2266</v>
      </c>
      <c r="B5895" s="122">
        <v>1</v>
      </c>
      <c r="C5895" s="122" t="s">
        <v>2267</v>
      </c>
      <c r="D5895" s="122" t="s">
        <v>2144</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2266</v>
      </c>
      <c r="B5896" s="122">
        <v>1</v>
      </c>
      <c r="C5896" s="122" t="s">
        <v>2267</v>
      </c>
      <c r="D5896" s="122" t="s">
        <v>2123</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2266</v>
      </c>
      <c r="B5897" s="122">
        <v>1</v>
      </c>
      <c r="C5897" s="122" t="s">
        <v>2267</v>
      </c>
      <c r="D5897" s="122" t="s">
        <v>2124</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2266</v>
      </c>
      <c r="B5898" s="122">
        <v>1</v>
      </c>
      <c r="C5898" s="122" t="s">
        <v>2267</v>
      </c>
      <c r="D5898" s="122" t="s">
        <v>2125</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2266</v>
      </c>
      <c r="B5899" s="122">
        <v>1</v>
      </c>
      <c r="C5899" s="122" t="s">
        <v>2267</v>
      </c>
      <c r="D5899" s="122" t="s">
        <v>2126</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2266</v>
      </c>
      <c r="B5900" s="122">
        <v>1</v>
      </c>
      <c r="C5900" s="122" t="s">
        <v>2267</v>
      </c>
      <c r="D5900" s="122" t="s">
        <v>2127</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2266</v>
      </c>
      <c r="B5901" s="122">
        <v>1</v>
      </c>
      <c r="C5901" s="122" t="s">
        <v>2267</v>
      </c>
      <c r="D5901" s="122" t="s">
        <v>2262</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2266</v>
      </c>
      <c r="B5902" s="122">
        <v>1</v>
      </c>
      <c r="C5902" s="122" t="s">
        <v>2267</v>
      </c>
      <c r="D5902" s="122" t="s">
        <v>2145</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2266</v>
      </c>
      <c r="B5903" s="122">
        <v>1</v>
      </c>
      <c r="C5903" s="122" t="s">
        <v>2267</v>
      </c>
      <c r="D5903" s="122" t="s">
        <v>2263</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2266</v>
      </c>
      <c r="B5904" s="122">
        <v>1</v>
      </c>
      <c r="C5904" s="122" t="s">
        <v>2267</v>
      </c>
      <c r="D5904" s="122" t="s">
        <v>2128</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2266</v>
      </c>
      <c r="B5905" s="122">
        <v>1</v>
      </c>
      <c r="C5905" s="122" t="s">
        <v>2267</v>
      </c>
      <c r="D5905" s="122" t="s">
        <v>2129</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2266</v>
      </c>
      <c r="B5906" s="122">
        <v>1</v>
      </c>
      <c r="C5906" s="122" t="s">
        <v>2267</v>
      </c>
      <c r="D5906" s="122" t="s">
        <v>2146</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2266</v>
      </c>
      <c r="B5907" s="122">
        <v>1</v>
      </c>
      <c r="C5907" s="122" t="s">
        <v>2267</v>
      </c>
      <c r="D5907" s="122" t="s">
        <v>2130</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2266</v>
      </c>
      <c r="B5908" s="122">
        <v>1</v>
      </c>
      <c r="C5908" s="122" t="s">
        <v>2267</v>
      </c>
      <c r="D5908" s="122" t="s">
        <v>2131</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2266</v>
      </c>
      <c r="B5909" s="122">
        <v>1</v>
      </c>
      <c r="C5909" s="122" t="s">
        <v>2267</v>
      </c>
      <c r="D5909" s="122" t="s">
        <v>2132</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2266</v>
      </c>
      <c r="B5910" s="122">
        <v>1</v>
      </c>
      <c r="C5910" s="122" t="s">
        <v>2267</v>
      </c>
      <c r="D5910" s="122" t="s">
        <v>2133</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2266</v>
      </c>
      <c r="B5911" s="122">
        <v>1</v>
      </c>
      <c r="C5911" s="122" t="s">
        <v>2267</v>
      </c>
      <c r="D5911" s="122" t="s">
        <v>2134</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1863</v>
      </c>
    </row>
    <row r="2" spans="1:35" x14ac:dyDescent="0.25">
      <c r="A2" t="s">
        <v>1864</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1874</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1875</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1876</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1865</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1866</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1877</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1878</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1867</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1868</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1879</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1880</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1869</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1881</v>
      </c>
    </row>
    <row r="18" spans="1:1" x14ac:dyDescent="0.25">
      <c r="A18" t="s">
        <v>1882</v>
      </c>
    </row>
    <row r="19" spans="1:1" x14ac:dyDescent="0.25">
      <c r="A19" t="s">
        <v>1883</v>
      </c>
    </row>
    <row r="20" spans="1:1" x14ac:dyDescent="0.25">
      <c r="A20" t="s">
        <v>1884</v>
      </c>
    </row>
    <row r="21" spans="1:1" x14ac:dyDescent="0.25">
      <c r="A21" t="s">
        <v>1870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WI</v>
      </c>
      <c r="C1" s="115">
        <f>SUM(C4:C87)</f>
        <v>88.828621199093178</v>
      </c>
      <c r="D1" s="115">
        <f t="shared" ref="D1:AG1" si="0">SUM(D4:D87)</f>
        <v>91.45175971514</v>
      </c>
      <c r="E1" s="115">
        <f t="shared" si="0"/>
        <v>90.71783811773183</v>
      </c>
      <c r="F1" s="115">
        <f t="shared" si="0"/>
        <v>93.74726816017909</v>
      </c>
      <c r="G1" s="115">
        <f t="shared" si="0"/>
        <v>97.143895872512701</v>
      </c>
      <c r="H1" s="115">
        <f t="shared" si="0"/>
        <v>100.7266817372391</v>
      </c>
      <c r="I1" s="115">
        <f t="shared" si="0"/>
        <v>105.07271102940058</v>
      </c>
      <c r="J1" s="115">
        <f t="shared" si="0"/>
        <v>107.8098395686181</v>
      </c>
      <c r="K1" s="115">
        <f t="shared" si="0"/>
        <v>106.31404867130249</v>
      </c>
      <c r="L1" s="115">
        <f t="shared" si="0"/>
        <v>110.09043333831688</v>
      </c>
      <c r="M1" s="115">
        <f t="shared" si="0"/>
        <v>112.48570940699992</v>
      </c>
      <c r="N1" s="115">
        <f t="shared" si="0"/>
        <v>110.9468742071757</v>
      </c>
      <c r="O1" s="115">
        <f t="shared" si="0"/>
        <v>112.46586650854258</v>
      </c>
      <c r="P1" s="115">
        <f t="shared" si="0"/>
        <v>111.4481200616804</v>
      </c>
      <c r="Q1" s="115">
        <f t="shared" si="0"/>
        <v>113.28896304991831</v>
      </c>
      <c r="R1" s="115">
        <f t="shared" si="0"/>
        <v>116.38508540072571</v>
      </c>
      <c r="S1" s="115">
        <f t="shared" si="0"/>
        <v>108.91165973825409</v>
      </c>
      <c r="T1" s="115">
        <f t="shared" si="0"/>
        <v>111.07606860750877</v>
      </c>
      <c r="U1" s="115">
        <f t="shared" si="0"/>
        <v>110.91445913490429</v>
      </c>
      <c r="V1" s="115">
        <f t="shared" si="0"/>
        <v>101.67563414353928</v>
      </c>
      <c r="W1" s="115">
        <f t="shared" si="0"/>
        <v>104.04496186896451</v>
      </c>
      <c r="X1" s="115">
        <f t="shared" si="0"/>
        <v>103.12059310299662</v>
      </c>
      <c r="Y1" s="115">
        <f t="shared" si="0"/>
        <v>95.888787791394691</v>
      </c>
      <c r="Z1" s="115">
        <f t="shared" si="0"/>
        <v>105.9992816764745</v>
      </c>
      <c r="AA1" s="115">
        <f t="shared" si="0"/>
        <v>105.64803684499981</v>
      </c>
      <c r="AB1" s="115">
        <f t="shared" si="0"/>
        <v>103.88337794808771</v>
      </c>
      <c r="AC1" s="115">
        <f t="shared" si="0"/>
        <v>99.522256675048084</v>
      </c>
      <c r="AD1" s="115">
        <f t="shared" si="0"/>
        <v>102.61115355000682</v>
      </c>
      <c r="AE1" s="115">
        <f t="shared" si="0"/>
        <v>104.98774714867972</v>
      </c>
      <c r="AF1" s="115">
        <f t="shared" si="0"/>
        <v>98.158405385465528</v>
      </c>
      <c r="AG1" s="115">
        <f t="shared" si="0"/>
        <v>90.381113926632693</v>
      </c>
      <c r="AH1" s="115">
        <f>SUM(AH4:AH87)</f>
        <v>95.814470474159194</v>
      </c>
    </row>
    <row r="2" spans="1:34" x14ac:dyDescent="0.25">
      <c r="B2" s="116"/>
    </row>
    <row r="3" spans="1:34" s="117" customFormat="1" x14ac:dyDescent="0.25">
      <c r="B3" s="118" t="s">
        <v>1961</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1962</v>
      </c>
      <c r="C4">
        <f>SUMIFS('EPA Export Aggregation'!F:F,'EPA Export Aggregation'!$A:$A,$B4,'EPA Export Aggregation'!$D:$D,$A$1)*IF($A4="CH4",About!$D$58,IF($A4="N2O",About!$D$59,1))</f>
        <v>33.1997361626849</v>
      </c>
      <c r="D4">
        <f>SUMIFS('EPA Export Aggregation'!G:G,'EPA Export Aggregation'!$A:$A,$B4,'EPA Export Aggregation'!$D:$D,$A$1)*IF($A4="CH4",About!$D$58,IF($A4="N2O",About!$D$59,1))</f>
        <v>34.460906986273301</v>
      </c>
      <c r="E4">
        <f>SUMIFS('EPA Export Aggregation'!H:H,'EPA Export Aggregation'!$A:$A,$B4,'EPA Export Aggregation'!$D:$D,$A$1)*IF($A4="CH4",About!$D$58,IF($A4="N2O",About!$D$59,1))</f>
        <v>33.598593841143803</v>
      </c>
      <c r="F4">
        <f>SUMIFS('EPA Export Aggregation'!I:I,'EPA Export Aggregation'!$A:$A,$B4,'EPA Export Aggregation'!$D:$D,$A$1)*IF($A4="CH4",About!$D$58,IF($A4="N2O",About!$D$59,1))</f>
        <v>34.377341793368998</v>
      </c>
      <c r="G4">
        <f>SUMIFS('EPA Export Aggregation'!J:J,'EPA Export Aggregation'!$A:$A,$B4,'EPA Export Aggregation'!$D:$D,$A$1)*IF($A4="CH4",About!$D$58,IF($A4="N2O",About!$D$59,1))</f>
        <v>36.077939332611599</v>
      </c>
      <c r="H4">
        <f>SUMIFS('EPA Export Aggregation'!K:K,'EPA Export Aggregation'!$A:$A,$B4,'EPA Export Aggregation'!$D:$D,$A$1)*IF($A4="CH4",About!$D$58,IF($A4="N2O",About!$D$59,1))</f>
        <v>37.8804350213844</v>
      </c>
      <c r="I4">
        <f>SUMIFS('EPA Export Aggregation'!L:L,'EPA Export Aggregation'!$A:$A,$B4,'EPA Export Aggregation'!$D:$D,$A$1)*IF($A4="CH4",About!$D$58,IF($A4="N2O",About!$D$59,1))</f>
        <v>39.694125659531203</v>
      </c>
      <c r="J4">
        <f>SUMIFS('EPA Export Aggregation'!M:M,'EPA Export Aggregation'!$A:$A,$B4,'EPA Export Aggregation'!$D:$D,$A$1)*IF($A4="CH4",About!$D$58,IF($A4="N2O",About!$D$59,1))</f>
        <v>42.891724871218202</v>
      </c>
      <c r="K4">
        <f>SUMIFS('EPA Export Aggregation'!N:N,'EPA Export Aggregation'!$A:$A,$B4,'EPA Export Aggregation'!$D:$D,$A$1)*IF($A4="CH4",About!$D$58,IF($A4="N2O",About!$D$59,1))</f>
        <v>42.212799718245698</v>
      </c>
      <c r="L4">
        <f>SUMIFS('EPA Export Aggregation'!O:O,'EPA Export Aggregation'!$A:$A,$B4,'EPA Export Aggregation'!$D:$D,$A$1)*IF($A4="CH4",About!$D$58,IF($A4="N2O",About!$D$59,1))</f>
        <v>42.967169592847704</v>
      </c>
      <c r="M4">
        <f>SUMIFS('EPA Export Aggregation'!P:P,'EPA Export Aggregation'!$A:$A,$B4,'EPA Export Aggregation'!$D:$D,$A$1)*IF($A4="CH4",About!$D$58,IF($A4="N2O",About!$D$59,1))</f>
        <v>44.690849192019101</v>
      </c>
      <c r="N4">
        <f>SUMIFS('EPA Export Aggregation'!Q:Q,'EPA Export Aggregation'!$A:$A,$B4,'EPA Export Aggregation'!$D:$D,$A$1)*IF($A4="CH4",About!$D$58,IF($A4="N2O",About!$D$59,1))</f>
        <v>44.337745709448697</v>
      </c>
      <c r="O4">
        <f>SUMIFS('EPA Export Aggregation'!R:R,'EPA Export Aggregation'!$A:$A,$B4,'EPA Export Aggregation'!$D:$D,$A$1)*IF($A4="CH4",About!$D$58,IF($A4="N2O",About!$D$59,1))</f>
        <v>44.099622498359302</v>
      </c>
      <c r="P4">
        <f>SUMIFS('EPA Export Aggregation'!S:S,'EPA Export Aggregation'!$A:$A,$B4,'EPA Export Aggregation'!$D:$D,$A$1)*IF($A4="CH4",About!$D$58,IF($A4="N2O",About!$D$59,1))</f>
        <v>44.028129993297902</v>
      </c>
      <c r="Q4">
        <f>SUMIFS('EPA Export Aggregation'!T:T,'EPA Export Aggregation'!$A:$A,$B4,'EPA Export Aggregation'!$D:$D,$A$1)*IF($A4="CH4",About!$D$58,IF($A4="N2O",About!$D$59,1))</f>
        <v>45.225412050483598</v>
      </c>
      <c r="R4">
        <f>SUMIFS('EPA Export Aggregation'!U:U,'EPA Export Aggregation'!$A:$A,$B4,'EPA Export Aggregation'!$D:$D,$A$1)*IF($A4="CH4",About!$D$58,IF($A4="N2O",About!$D$59,1))</f>
        <v>49.214510046088897</v>
      </c>
      <c r="S4">
        <f>SUMIFS('EPA Export Aggregation'!V:V,'EPA Export Aggregation'!$A:$A,$B4,'EPA Export Aggregation'!$D:$D,$A$1)*IF($A4="CH4",About!$D$58,IF($A4="N2O",About!$D$59,1))</f>
        <v>43.488885203259102</v>
      </c>
      <c r="T4">
        <f>SUMIFS('EPA Export Aggregation'!W:W,'EPA Export Aggregation'!$A:$A,$B4,'EPA Export Aggregation'!$D:$D,$A$1)*IF($A4="CH4",About!$D$58,IF($A4="N2O",About!$D$59,1))</f>
        <v>44.277047865450697</v>
      </c>
      <c r="U4">
        <f>SUMIFS('EPA Export Aggregation'!X:X,'EPA Export Aggregation'!$A:$A,$B4,'EPA Export Aggregation'!$D:$D,$A$1)*IF($A4="CH4",About!$D$58,IF($A4="N2O",About!$D$59,1))</f>
        <v>44.8141745563886</v>
      </c>
      <c r="V4">
        <f>SUMIFS('EPA Export Aggregation'!Y:Y,'EPA Export Aggregation'!$A:$A,$B4,'EPA Export Aggregation'!$D:$D,$A$1)*IF($A4="CH4",About!$D$58,IF($A4="N2O",About!$D$59,1))</f>
        <v>39.939434676641703</v>
      </c>
      <c r="W4">
        <f>SUMIFS('EPA Export Aggregation'!Z:Z,'EPA Export Aggregation'!$A:$A,$B4,'EPA Export Aggregation'!$D:$D,$A$1)*IF($A4="CH4",About!$D$58,IF($A4="N2O",About!$D$59,1))</f>
        <v>43.042299749642098</v>
      </c>
      <c r="X4">
        <f>SUMIFS('EPA Export Aggregation'!AA:AA,'EPA Export Aggregation'!$A:$A,$B4,'EPA Export Aggregation'!$D:$D,$A$1)*IF($A4="CH4",About!$D$58,IF($A4="N2O",About!$D$59,1))</f>
        <v>42.242006316365497</v>
      </c>
      <c r="Y4">
        <f>SUMIFS('EPA Export Aggregation'!AB:AB,'EPA Export Aggregation'!$A:$A,$B4,'EPA Export Aggregation'!$D:$D,$A$1)*IF($A4="CH4",About!$D$58,IF($A4="N2O",About!$D$59,1))</f>
        <v>37.420657189802803</v>
      </c>
      <c r="Z4">
        <f>SUMIFS('EPA Export Aggregation'!AC:AC,'EPA Export Aggregation'!$A:$A,$B4,'EPA Export Aggregation'!$D:$D,$A$1)*IF($A4="CH4",About!$D$58,IF($A4="N2O",About!$D$59,1))</f>
        <v>43.750041756741503</v>
      </c>
      <c r="AA4">
        <f>SUMIFS('EPA Export Aggregation'!AD:AD,'EPA Export Aggregation'!$A:$A,$B4,'EPA Export Aggregation'!$D:$D,$A$1)*IF($A4="CH4",About!$D$58,IF($A4="N2O",About!$D$59,1))</f>
        <v>40.114538198523697</v>
      </c>
      <c r="AB4">
        <f>SUMIFS('EPA Export Aggregation'!AE:AE,'EPA Export Aggregation'!$A:$A,$B4,'EPA Export Aggregation'!$D:$D,$A$1)*IF($A4="CH4",About!$D$58,IF($A4="N2O",About!$D$59,1))</f>
        <v>41.957156457624002</v>
      </c>
      <c r="AC4">
        <f>SUMIFS('EPA Export Aggregation'!AF:AF,'EPA Export Aggregation'!$A:$A,$B4,'EPA Export Aggregation'!$D:$D,$A$1)*IF($A4="CH4",About!$D$58,IF($A4="N2O",About!$D$59,1))</f>
        <v>38.8887478037459</v>
      </c>
      <c r="AD4">
        <f>SUMIFS('EPA Export Aggregation'!AG:AG,'EPA Export Aggregation'!$A:$A,$B4,'EPA Export Aggregation'!$D:$D,$A$1)*IF($A4="CH4",About!$D$58,IF($A4="N2O",About!$D$59,1))</f>
        <v>41.195466250040496</v>
      </c>
      <c r="AE4">
        <f>SUMIFS('EPA Export Aggregation'!AH:AH,'EPA Export Aggregation'!$A:$A,$B4,'EPA Export Aggregation'!$D:$D,$A$1)*IF($A4="CH4",About!$D$58,IF($A4="N2O",About!$D$59,1))</f>
        <v>39.868974161055199</v>
      </c>
      <c r="AF4">
        <f>SUMIFS('EPA Export Aggregation'!AI:AI,'EPA Export Aggregation'!$A:$A,$B4,'EPA Export Aggregation'!$D:$D,$A$1)*IF($A4="CH4",About!$D$58,IF($A4="N2O",About!$D$59,1))</f>
        <v>33.259809733677898</v>
      </c>
      <c r="AG4">
        <f>SUMIFS('EPA Export Aggregation'!AJ:AJ,'EPA Export Aggregation'!$A:$A,$B4,'EPA Export Aggregation'!$D:$D,$A$1)*IF($A4="CH4",About!$D$58,IF($A4="N2O",About!$D$59,1))</f>
        <v>31.502860470880801</v>
      </c>
      <c r="AH4">
        <f>SUMIFS('EPA Export Aggregation'!AK:AK,'EPA Export Aggregation'!$A:$A,$B4,'EPA Export Aggregation'!$D:$D,$A$1)*IF($A4="CH4",About!$D$58,IF($A4="N2O",About!$D$59,1))</f>
        <v>34.992847099906001</v>
      </c>
    </row>
    <row r="5" spans="1:34" x14ac:dyDescent="0.25">
      <c r="A5" s="119" t="s">
        <v>479</v>
      </c>
      <c r="B5" s="120" t="s">
        <v>1963</v>
      </c>
      <c r="C5">
        <f>SUMIFS('EPA Export Aggregation'!F:F,'EPA Export Aggregation'!$A:$A,$B5,'EPA Export Aggregation'!$D:$D,$A$1)*IF($A5="CH4",About!$D$58,IF($A5="N2O",About!$D$59,1))</f>
        <v>24.170929777431098</v>
      </c>
      <c r="D5">
        <f>SUMIFS('EPA Export Aggregation'!G:G,'EPA Export Aggregation'!$A:$A,$B5,'EPA Export Aggregation'!$D:$D,$A$1)*IF($A5="CH4",About!$D$58,IF($A5="N2O",About!$D$59,1))</f>
        <v>24.305020079920901</v>
      </c>
      <c r="E5">
        <f>SUMIFS('EPA Export Aggregation'!H:H,'EPA Export Aggregation'!$A:$A,$B5,'EPA Export Aggregation'!$D:$D,$A$1)*IF($A5="CH4",About!$D$58,IF($A5="N2O",About!$D$59,1))</f>
        <v>25.3945862554387</v>
      </c>
      <c r="F5">
        <f>SUMIFS('EPA Export Aggregation'!I:I,'EPA Export Aggregation'!$A:$A,$B5,'EPA Export Aggregation'!$D:$D,$A$1)*IF($A5="CH4",About!$D$58,IF($A5="N2O",About!$D$59,1))</f>
        <v>26.057744706259399</v>
      </c>
      <c r="G5">
        <f>SUMIFS('EPA Export Aggregation'!J:J,'EPA Export Aggregation'!$A:$A,$B5,'EPA Export Aggregation'!$D:$D,$A$1)*IF($A5="CH4",About!$D$58,IF($A5="N2O",About!$D$59,1))</f>
        <v>27.458364264799101</v>
      </c>
      <c r="H5">
        <f>SUMIFS('EPA Export Aggregation'!K:K,'EPA Export Aggregation'!$A:$A,$B5,'EPA Export Aggregation'!$D:$D,$A$1)*IF($A5="CH4",About!$D$58,IF($A5="N2O",About!$D$59,1))</f>
        <v>28.020339752587098</v>
      </c>
      <c r="I5">
        <f>SUMIFS('EPA Export Aggregation'!L:L,'EPA Export Aggregation'!$A:$A,$B5,'EPA Export Aggregation'!$D:$D,$A$1)*IF($A5="CH4",About!$D$58,IF($A5="N2O",About!$D$59,1))</f>
        <v>28.704020103642598</v>
      </c>
      <c r="J5">
        <f>SUMIFS('EPA Export Aggregation'!M:M,'EPA Export Aggregation'!$A:$A,$B5,'EPA Export Aggregation'!$D:$D,$A$1)*IF($A5="CH4",About!$D$58,IF($A5="N2O",About!$D$59,1))</f>
        <v>28.819115660449</v>
      </c>
      <c r="K5">
        <f>SUMIFS('EPA Export Aggregation'!N:N,'EPA Export Aggregation'!$A:$A,$B5,'EPA Export Aggregation'!$D:$D,$A$1)*IF($A5="CH4",About!$D$58,IF($A5="N2O",About!$D$59,1))</f>
        <v>30.479791405300599</v>
      </c>
      <c r="L5">
        <f>SUMIFS('EPA Export Aggregation'!O:O,'EPA Export Aggregation'!$A:$A,$B5,'EPA Export Aggregation'!$D:$D,$A$1)*IF($A5="CH4",About!$D$58,IF($A5="N2O",About!$D$59,1))</f>
        <v>30.998428755071298</v>
      </c>
      <c r="M5">
        <f>SUMIFS('EPA Export Aggregation'!P:P,'EPA Export Aggregation'!$A:$A,$B5,'EPA Export Aggregation'!$D:$D,$A$1)*IF($A5="CH4",About!$D$58,IF($A5="N2O",About!$D$59,1))</f>
        <v>30.219806110858102</v>
      </c>
      <c r="N5">
        <f>SUMIFS('EPA Export Aggregation'!Q:Q,'EPA Export Aggregation'!$A:$A,$B5,'EPA Export Aggregation'!$D:$D,$A$1)*IF($A5="CH4",About!$D$58,IF($A5="N2O",About!$D$59,1))</f>
        <v>30.1569586336615</v>
      </c>
      <c r="O5">
        <f>SUMIFS('EPA Export Aggregation'!R:R,'EPA Export Aggregation'!$A:$A,$B5,'EPA Export Aggregation'!$D:$D,$A$1)*IF($A5="CH4",About!$D$58,IF($A5="N2O",About!$D$59,1))</f>
        <v>30.569992318195201</v>
      </c>
      <c r="P5">
        <f>SUMIFS('EPA Export Aggregation'!S:S,'EPA Export Aggregation'!$A:$A,$B5,'EPA Export Aggregation'!$D:$D,$A$1)*IF($A5="CH4",About!$D$58,IF($A5="N2O",About!$D$59,1))</f>
        <v>30.622700277213401</v>
      </c>
      <c r="Q5">
        <f>SUMIFS('EPA Export Aggregation'!T:T,'EPA Export Aggregation'!$A:$A,$B5,'EPA Export Aggregation'!$D:$D,$A$1)*IF($A5="CH4",About!$D$58,IF($A5="N2O",About!$D$59,1))</f>
        <v>31.1428591062758</v>
      </c>
      <c r="R5">
        <f>SUMIFS('EPA Export Aggregation'!U:U,'EPA Export Aggregation'!$A:$A,$B5,'EPA Export Aggregation'!$D:$D,$A$1)*IF($A5="CH4",About!$D$58,IF($A5="N2O",About!$D$59,1))</f>
        <v>30.566026471599798</v>
      </c>
      <c r="S5">
        <f>SUMIFS('EPA Export Aggregation'!V:V,'EPA Export Aggregation'!$A:$A,$B5,'EPA Export Aggregation'!$D:$D,$A$1)*IF($A5="CH4",About!$D$58,IF($A5="N2O",About!$D$59,1))</f>
        <v>30.4516836525071</v>
      </c>
      <c r="T5">
        <f>SUMIFS('EPA Export Aggregation'!W:W,'EPA Export Aggregation'!$A:$A,$B5,'EPA Export Aggregation'!$D:$D,$A$1)*IF($A5="CH4",About!$D$58,IF($A5="N2O",About!$D$59,1))</f>
        <v>30.6079419347151</v>
      </c>
      <c r="U5">
        <f>SUMIFS('EPA Export Aggregation'!X:X,'EPA Export Aggregation'!$A:$A,$B5,'EPA Export Aggregation'!$D:$D,$A$1)*IF($A5="CH4",About!$D$58,IF($A5="N2O",About!$D$59,1))</f>
        <v>29.7019895582103</v>
      </c>
      <c r="V5">
        <f>SUMIFS('EPA Export Aggregation'!Y:Y,'EPA Export Aggregation'!$A:$A,$B5,'EPA Export Aggregation'!$D:$D,$A$1)*IF($A5="CH4",About!$D$58,IF($A5="N2O",About!$D$59,1))</f>
        <v>28.449408836690601</v>
      </c>
      <c r="W5">
        <f>SUMIFS('EPA Export Aggregation'!Z:Z,'EPA Export Aggregation'!$A:$A,$B5,'EPA Export Aggregation'!$D:$D,$A$1)*IF($A5="CH4",About!$D$58,IF($A5="N2O",About!$D$59,1))</f>
        <v>29.320905872656699</v>
      </c>
      <c r="X5">
        <f>SUMIFS('EPA Export Aggregation'!AA:AA,'EPA Export Aggregation'!$A:$A,$B5,'EPA Export Aggregation'!$D:$D,$A$1)*IF($A5="CH4",About!$D$58,IF($A5="N2O",About!$D$59,1))</f>
        <v>28.273557343009699</v>
      </c>
      <c r="Y5">
        <f>SUMIFS('EPA Export Aggregation'!AB:AB,'EPA Export Aggregation'!$A:$A,$B5,'EPA Export Aggregation'!$D:$D,$A$1)*IF($A5="CH4",About!$D$58,IF($A5="N2O",About!$D$59,1))</f>
        <v>28.405483783730599</v>
      </c>
      <c r="Z5">
        <f>SUMIFS('EPA Export Aggregation'!AC:AC,'EPA Export Aggregation'!$A:$A,$B5,'EPA Export Aggregation'!$D:$D,$A$1)*IF($A5="CH4",About!$D$58,IF($A5="N2O",About!$D$59,1))</f>
        <v>27.619902245440301</v>
      </c>
      <c r="AA5">
        <f>SUMIFS('EPA Export Aggregation'!AD:AD,'EPA Export Aggregation'!$A:$A,$B5,'EPA Export Aggregation'!$D:$D,$A$1)*IF($A5="CH4",About!$D$58,IF($A5="N2O",About!$D$59,1))</f>
        <v>30.220930489879901</v>
      </c>
      <c r="AB5">
        <f>SUMIFS('EPA Export Aggregation'!AE:AE,'EPA Export Aggregation'!$A:$A,$B5,'EPA Export Aggregation'!$D:$D,$A$1)*IF($A5="CH4",About!$D$58,IF($A5="N2O",About!$D$59,1))</f>
        <v>29.0477539142471</v>
      </c>
      <c r="AC5">
        <f>SUMIFS('EPA Export Aggregation'!AF:AF,'EPA Export Aggregation'!$A:$A,$B5,'EPA Export Aggregation'!$D:$D,$A$1)*IF($A5="CH4",About!$D$58,IF($A5="N2O",About!$D$59,1))</f>
        <v>29.247267245836898</v>
      </c>
      <c r="AD5">
        <f>SUMIFS('EPA Export Aggregation'!AG:AG,'EPA Export Aggregation'!$A:$A,$B5,'EPA Export Aggregation'!$D:$D,$A$1)*IF($A5="CH4",About!$D$58,IF($A5="N2O",About!$D$59,1))</f>
        <v>28.999272029363802</v>
      </c>
      <c r="AE5">
        <f>SUMIFS('EPA Export Aggregation'!AH:AH,'EPA Export Aggregation'!$A:$A,$B5,'EPA Export Aggregation'!$D:$D,$A$1)*IF($A5="CH4",About!$D$58,IF($A5="N2O",About!$D$59,1))</f>
        <v>31.060010726541002</v>
      </c>
      <c r="AF5">
        <f>SUMIFS('EPA Export Aggregation'!AI:AI,'EPA Export Aggregation'!$A:$A,$B5,'EPA Export Aggregation'!$D:$D,$A$1)*IF($A5="CH4",About!$D$58,IF($A5="N2O",About!$D$59,1))</f>
        <v>30.264728063235601</v>
      </c>
      <c r="AG5">
        <f>SUMIFS('EPA Export Aggregation'!AJ:AJ,'EPA Export Aggregation'!$A:$A,$B5,'EPA Export Aggregation'!$D:$D,$A$1)*IF($A5="CH4",About!$D$58,IF($A5="N2O",About!$D$59,1))</f>
        <v>27.349596885386699</v>
      </c>
      <c r="AH5">
        <f>SUMIFS('EPA Export Aggregation'!AK:AK,'EPA Export Aggregation'!$A:$A,$B5,'EPA Export Aggregation'!$D:$D,$A$1)*IF($A5="CH4",About!$D$58,IF($A5="N2O",About!$D$59,1))</f>
        <v>29.5642522374607</v>
      </c>
    </row>
    <row r="6" spans="1:34" x14ac:dyDescent="0.25">
      <c r="A6" s="119" t="s">
        <v>479</v>
      </c>
      <c r="B6" s="120" t="s">
        <v>1964</v>
      </c>
      <c r="C6">
        <f>SUMIFS('EPA Export Aggregation'!F:F,'EPA Export Aggregation'!$A:$A,$B6,'EPA Export Aggregation'!$D:$D,$A$1)*IF($A6="CH4",About!$D$58,IF($A6="N2O",About!$D$59,1))</f>
        <v>13.770522295281401</v>
      </c>
      <c r="D6">
        <f>SUMIFS('EPA Export Aggregation'!G:G,'EPA Export Aggregation'!$A:$A,$B6,'EPA Export Aggregation'!$D:$D,$A$1)*IF($A6="CH4",About!$D$58,IF($A6="N2O",About!$D$59,1))</f>
        <v>14.2029640202478</v>
      </c>
      <c r="E6">
        <f>SUMIFS('EPA Export Aggregation'!H:H,'EPA Export Aggregation'!$A:$A,$B6,'EPA Export Aggregation'!$D:$D,$A$1)*IF($A6="CH4",About!$D$58,IF($A6="N2O",About!$D$59,1))</f>
        <v>13.774822064111101</v>
      </c>
      <c r="F6">
        <f>SUMIFS('EPA Export Aggregation'!I:I,'EPA Export Aggregation'!$A:$A,$B6,'EPA Export Aggregation'!$D:$D,$A$1)*IF($A6="CH4",About!$D$58,IF($A6="N2O",About!$D$59,1))</f>
        <v>14.4718426962267</v>
      </c>
      <c r="G6">
        <f>SUMIFS('EPA Export Aggregation'!J:J,'EPA Export Aggregation'!$A:$A,$B6,'EPA Export Aggregation'!$D:$D,$A$1)*IF($A6="CH4",About!$D$58,IF($A6="N2O",About!$D$59,1))</f>
        <v>14.940724885255401</v>
      </c>
      <c r="H6">
        <f>SUMIFS('EPA Export Aggregation'!K:K,'EPA Export Aggregation'!$A:$A,$B6,'EPA Export Aggregation'!$D:$D,$A$1)*IF($A6="CH4",About!$D$58,IF($A6="N2O",About!$D$59,1))</f>
        <v>15.1657830256325</v>
      </c>
      <c r="I6">
        <f>SUMIFS('EPA Export Aggregation'!L:L,'EPA Export Aggregation'!$A:$A,$B6,'EPA Export Aggregation'!$D:$D,$A$1)*IF($A6="CH4",About!$D$58,IF($A6="N2O",About!$D$59,1))</f>
        <v>14.942596004990399</v>
      </c>
      <c r="J6">
        <f>SUMIFS('EPA Export Aggregation'!M:M,'EPA Export Aggregation'!$A:$A,$B6,'EPA Export Aggregation'!$D:$D,$A$1)*IF($A6="CH4",About!$D$58,IF($A6="N2O",About!$D$59,1))</f>
        <v>15.299813329917299</v>
      </c>
      <c r="K6">
        <f>SUMIFS('EPA Export Aggregation'!N:N,'EPA Export Aggregation'!$A:$A,$B6,'EPA Export Aggregation'!$D:$D,$A$1)*IF($A6="CH4",About!$D$58,IF($A6="N2O",About!$D$59,1))</f>
        <v>14.2803243887214</v>
      </c>
      <c r="L6">
        <f>SUMIFS('EPA Export Aggregation'!O:O,'EPA Export Aggregation'!$A:$A,$B6,'EPA Export Aggregation'!$D:$D,$A$1)*IF($A6="CH4",About!$D$58,IF($A6="N2O",About!$D$59,1))</f>
        <v>15.1167097816164</v>
      </c>
      <c r="M6">
        <f>SUMIFS('EPA Export Aggregation'!P:P,'EPA Export Aggregation'!$A:$A,$B6,'EPA Export Aggregation'!$D:$D,$A$1)*IF($A6="CH4",About!$D$58,IF($A6="N2O",About!$D$59,1))</f>
        <v>16.206297092931901</v>
      </c>
      <c r="N6">
        <f>SUMIFS('EPA Export Aggregation'!Q:Q,'EPA Export Aggregation'!$A:$A,$B6,'EPA Export Aggregation'!$D:$D,$A$1)*IF($A6="CH4",About!$D$58,IF($A6="N2O",About!$D$59,1))</f>
        <v>16.0000873064409</v>
      </c>
      <c r="O6">
        <f>SUMIFS('EPA Export Aggregation'!R:R,'EPA Export Aggregation'!$A:$A,$B6,'EPA Export Aggregation'!$D:$D,$A$1)*IF($A6="CH4",About!$D$58,IF($A6="N2O",About!$D$59,1))</f>
        <v>16.0479866586304</v>
      </c>
      <c r="P6">
        <f>SUMIFS('EPA Export Aggregation'!S:S,'EPA Export Aggregation'!$A:$A,$B6,'EPA Export Aggregation'!$D:$D,$A$1)*IF($A6="CH4",About!$D$58,IF($A6="N2O",About!$D$59,1))</f>
        <v>14.600707373112799</v>
      </c>
      <c r="Q6">
        <f>SUMIFS('EPA Export Aggregation'!T:T,'EPA Export Aggregation'!$A:$A,$B6,'EPA Export Aggregation'!$D:$D,$A$1)*IF($A6="CH4",About!$D$58,IF($A6="N2O",About!$D$59,1))</f>
        <v>15.4072236400291</v>
      </c>
      <c r="R6">
        <f>SUMIFS('EPA Export Aggregation'!U:U,'EPA Export Aggregation'!$A:$A,$B6,'EPA Export Aggregation'!$D:$D,$A$1)*IF($A6="CH4",About!$D$58,IF($A6="N2O",About!$D$59,1))</f>
        <v>15.135412346077199</v>
      </c>
      <c r="S6">
        <f>SUMIFS('EPA Export Aggregation'!V:V,'EPA Export Aggregation'!$A:$A,$B6,'EPA Export Aggregation'!$D:$D,$A$1)*IF($A6="CH4",About!$D$58,IF($A6="N2O",About!$D$59,1))</f>
        <v>15.014768747161099</v>
      </c>
      <c r="T6">
        <f>SUMIFS('EPA Export Aggregation'!W:W,'EPA Export Aggregation'!$A:$A,$B6,'EPA Export Aggregation'!$D:$D,$A$1)*IF($A6="CH4",About!$D$58,IF($A6="N2O",About!$D$59,1))</f>
        <v>15.0946967888858</v>
      </c>
      <c r="U6">
        <f>SUMIFS('EPA Export Aggregation'!X:X,'EPA Export Aggregation'!$A:$A,$B6,'EPA Export Aggregation'!$D:$D,$A$1)*IF($A6="CH4",About!$D$58,IF($A6="N2O",About!$D$59,1))</f>
        <v>14.127873400034501</v>
      </c>
      <c r="V6">
        <f>SUMIFS('EPA Export Aggregation'!Y:Y,'EPA Export Aggregation'!$A:$A,$B6,'EPA Export Aggregation'!$D:$D,$A$1)*IF($A6="CH4",About!$D$58,IF($A6="N2O",About!$D$59,1))</f>
        <v>12.7150487985426</v>
      </c>
      <c r="W6">
        <f>SUMIFS('EPA Export Aggregation'!Z:Z,'EPA Export Aggregation'!$A:$A,$B6,'EPA Export Aggregation'!$D:$D,$A$1)*IF($A6="CH4",About!$D$58,IF($A6="N2O",About!$D$59,1))</f>
        <v>12.9394205024011</v>
      </c>
      <c r="X6">
        <f>SUMIFS('EPA Export Aggregation'!AA:AA,'EPA Export Aggregation'!$A:$A,$B6,'EPA Export Aggregation'!$D:$D,$A$1)*IF($A6="CH4",About!$D$58,IF($A6="N2O",About!$D$59,1))</f>
        <v>13.173242501427399</v>
      </c>
      <c r="Y6">
        <f>SUMIFS('EPA Export Aggregation'!AB:AB,'EPA Export Aggregation'!$A:$A,$B6,'EPA Export Aggregation'!$D:$D,$A$1)*IF($A6="CH4",About!$D$58,IF($A6="N2O",About!$D$59,1))</f>
        <v>12.5924308056822</v>
      </c>
      <c r="Z6">
        <f>SUMIFS('EPA Export Aggregation'!AC:AC,'EPA Export Aggregation'!$A:$A,$B6,'EPA Export Aggregation'!$D:$D,$A$1)*IF($A6="CH4",About!$D$58,IF($A6="N2O",About!$D$59,1))</f>
        <v>13.707252454095</v>
      </c>
      <c r="AA6">
        <f>SUMIFS('EPA Export Aggregation'!AD:AD,'EPA Export Aggregation'!$A:$A,$B6,'EPA Export Aggregation'!$D:$D,$A$1)*IF($A6="CH4",About!$D$58,IF($A6="N2O",About!$D$59,1))</f>
        <v>13.6010841089394</v>
      </c>
      <c r="AB6">
        <f>SUMIFS('EPA Export Aggregation'!AE:AE,'EPA Export Aggregation'!$A:$A,$B6,'EPA Export Aggregation'!$D:$D,$A$1)*IF($A6="CH4",About!$D$58,IF($A6="N2O",About!$D$59,1))</f>
        <v>12.8349315734486</v>
      </c>
      <c r="AC6">
        <f>SUMIFS('EPA Export Aggregation'!AF:AF,'EPA Export Aggregation'!$A:$A,$B6,'EPA Export Aggregation'!$D:$D,$A$1)*IF($A6="CH4",About!$D$58,IF($A6="N2O",About!$D$59,1))</f>
        <v>12.0880657038661</v>
      </c>
      <c r="AD6">
        <f>SUMIFS('EPA Export Aggregation'!AG:AG,'EPA Export Aggregation'!$A:$A,$B6,'EPA Export Aggregation'!$D:$D,$A$1)*IF($A6="CH4",About!$D$58,IF($A6="N2O",About!$D$59,1))</f>
        <v>12.5752518824831</v>
      </c>
      <c r="AE6">
        <f>SUMIFS('EPA Export Aggregation'!AH:AH,'EPA Export Aggregation'!$A:$A,$B6,'EPA Export Aggregation'!$D:$D,$A$1)*IF($A6="CH4",About!$D$58,IF($A6="N2O",About!$D$59,1))</f>
        <v>13.0582646528767</v>
      </c>
      <c r="AF6">
        <f>SUMIFS('EPA Export Aggregation'!AI:AI,'EPA Export Aggregation'!$A:$A,$B6,'EPA Export Aggregation'!$D:$D,$A$1)*IF($A6="CH4",About!$D$58,IF($A6="N2O",About!$D$59,1))</f>
        <v>12.7458717690503</v>
      </c>
      <c r="AG6">
        <f>SUMIFS('EPA Export Aggregation'!AJ:AJ,'EPA Export Aggregation'!$A:$A,$B6,'EPA Export Aggregation'!$D:$D,$A$1)*IF($A6="CH4",About!$D$58,IF($A6="N2O",About!$D$59,1))</f>
        <v>11.607233609825199</v>
      </c>
      <c r="AH6">
        <f>SUMIFS('EPA Export Aggregation'!AK:AK,'EPA Export Aggregation'!$A:$A,$B6,'EPA Export Aggregation'!$D:$D,$A$1)*IF($A6="CH4",About!$D$58,IF($A6="N2O",About!$D$59,1))</f>
        <v>11.0032784909613</v>
      </c>
    </row>
    <row r="7" spans="1:34" x14ac:dyDescent="0.25">
      <c r="A7" s="119" t="s">
        <v>479</v>
      </c>
      <c r="B7" s="120" t="s">
        <v>1965</v>
      </c>
      <c r="C7">
        <f>SUMIFS('EPA Export Aggregation'!F:F,'EPA Export Aggregation'!$A:$A,$B7,'EPA Export Aggregation'!$D:$D,$A$1)*IF($A7="CH4",About!$D$58,IF($A7="N2O",About!$D$59,1))</f>
        <v>9.4457362863424006</v>
      </c>
      <c r="D7">
        <f>SUMIFS('EPA Export Aggregation'!G:G,'EPA Export Aggregation'!$A:$A,$B7,'EPA Export Aggregation'!$D:$D,$A$1)*IF($A7="CH4",About!$D$58,IF($A7="N2O",About!$D$59,1))</f>
        <v>10.2024926718034</v>
      </c>
      <c r="E7">
        <f>SUMIFS('EPA Export Aggregation'!H:H,'EPA Export Aggregation'!$A:$A,$B7,'EPA Export Aggregation'!$D:$D,$A$1)*IF($A7="CH4",About!$D$58,IF($A7="N2O",About!$D$59,1))</f>
        <v>9.8318925298910003</v>
      </c>
      <c r="F7">
        <f>SUMIFS('EPA Export Aggregation'!I:I,'EPA Export Aggregation'!$A:$A,$B7,'EPA Export Aggregation'!$D:$D,$A$1)*IF($A7="CH4",About!$D$58,IF($A7="N2O",About!$D$59,1))</f>
        <v>10.4393613108384</v>
      </c>
      <c r="G7">
        <f>SUMIFS('EPA Export Aggregation'!J:J,'EPA Export Aggregation'!$A:$A,$B7,'EPA Export Aggregation'!$D:$D,$A$1)*IF($A7="CH4",About!$D$58,IF($A7="N2O",About!$D$59,1))</f>
        <v>9.9963666068855002</v>
      </c>
      <c r="H7">
        <f>SUMIFS('EPA Export Aggregation'!K:K,'EPA Export Aggregation'!$A:$A,$B7,'EPA Export Aggregation'!$D:$D,$A$1)*IF($A7="CH4",About!$D$58,IF($A7="N2O",About!$D$59,1))</f>
        <v>10.144196242017699</v>
      </c>
      <c r="I7">
        <f>SUMIFS('EPA Export Aggregation'!L:L,'EPA Export Aggregation'!$A:$A,$B7,'EPA Export Aggregation'!$D:$D,$A$1)*IF($A7="CH4",About!$D$58,IF($A7="N2O",About!$D$59,1))</f>
        <v>11.3922250021603</v>
      </c>
      <c r="J7">
        <f>SUMIFS('EPA Export Aggregation'!M:M,'EPA Export Aggregation'!$A:$A,$B7,'EPA Export Aggregation'!$D:$D,$A$1)*IF($A7="CH4",About!$D$58,IF($A7="N2O",About!$D$59,1))</f>
        <v>10.2672581083834</v>
      </c>
      <c r="K7">
        <f>SUMIFS('EPA Export Aggregation'!N:N,'EPA Export Aggregation'!$A:$A,$B7,'EPA Export Aggregation'!$D:$D,$A$1)*IF($A7="CH4",About!$D$58,IF($A7="N2O",About!$D$59,1))</f>
        <v>8.8216423327175004</v>
      </c>
      <c r="L7">
        <f>SUMIFS('EPA Export Aggregation'!O:O,'EPA Export Aggregation'!$A:$A,$B7,'EPA Export Aggregation'!$D:$D,$A$1)*IF($A7="CH4",About!$D$58,IF($A7="N2O",About!$D$59,1))</f>
        <v>9.8909842157358003</v>
      </c>
      <c r="M7">
        <f>SUMIFS('EPA Export Aggregation'!P:P,'EPA Export Aggregation'!$A:$A,$B7,'EPA Export Aggregation'!$D:$D,$A$1)*IF($A7="CH4",About!$D$58,IF($A7="N2O",About!$D$59,1))</f>
        <v>10.1495243775113</v>
      </c>
      <c r="N7">
        <f>SUMIFS('EPA Export Aggregation'!Q:Q,'EPA Export Aggregation'!$A:$A,$B7,'EPA Export Aggregation'!$D:$D,$A$1)*IF($A7="CH4",About!$D$58,IF($A7="N2O",About!$D$59,1))</f>
        <v>9.7105932402216997</v>
      </c>
      <c r="O7">
        <f>SUMIFS('EPA Export Aggregation'!R:R,'EPA Export Aggregation'!$A:$A,$B7,'EPA Export Aggregation'!$D:$D,$A$1)*IF($A7="CH4",About!$D$58,IF($A7="N2O",About!$D$59,1))</f>
        <v>10.3915163459288</v>
      </c>
      <c r="P7">
        <f>SUMIFS('EPA Export Aggregation'!S:S,'EPA Export Aggregation'!$A:$A,$B7,'EPA Export Aggregation'!$D:$D,$A$1)*IF($A7="CH4",About!$D$58,IF($A7="N2O",About!$D$59,1))</f>
        <v>10.5502975868304</v>
      </c>
      <c r="Q7">
        <f>SUMIFS('EPA Export Aggregation'!T:T,'EPA Export Aggregation'!$A:$A,$B7,'EPA Export Aggregation'!$D:$D,$A$1)*IF($A7="CH4",About!$D$58,IF($A7="N2O",About!$D$59,1))</f>
        <v>10.1416458813824</v>
      </c>
      <c r="R7">
        <f>SUMIFS('EPA Export Aggregation'!U:U,'EPA Export Aggregation'!$A:$A,$B7,'EPA Export Aggregation'!$D:$D,$A$1)*IF($A7="CH4",About!$D$58,IF($A7="N2O",About!$D$59,1))</f>
        <v>9.849458768601</v>
      </c>
      <c r="S7">
        <f>SUMIFS('EPA Export Aggregation'!V:V,'EPA Export Aggregation'!$A:$A,$B7,'EPA Export Aggregation'!$D:$D,$A$1)*IF($A7="CH4",About!$D$58,IF($A7="N2O",About!$D$59,1))</f>
        <v>8.9317478009411992</v>
      </c>
      <c r="T7">
        <f>SUMIFS('EPA Export Aggregation'!W:W,'EPA Export Aggregation'!$A:$A,$B7,'EPA Export Aggregation'!$D:$D,$A$1)*IF($A7="CH4",About!$D$58,IF($A7="N2O",About!$D$59,1))</f>
        <v>9.4005147712361001</v>
      </c>
      <c r="U7">
        <f>SUMIFS('EPA Export Aggregation'!X:X,'EPA Export Aggregation'!$A:$A,$B7,'EPA Export Aggregation'!$D:$D,$A$1)*IF($A7="CH4",About!$D$58,IF($A7="N2O",About!$D$59,1))</f>
        <v>10.0366339992253</v>
      </c>
      <c r="V7">
        <f>SUMIFS('EPA Export Aggregation'!Y:Y,'EPA Export Aggregation'!$A:$A,$B7,'EPA Export Aggregation'!$D:$D,$A$1)*IF($A7="CH4",About!$D$58,IF($A7="N2O",About!$D$59,1))</f>
        <v>9.2531842930410004</v>
      </c>
      <c r="W7">
        <f>SUMIFS('EPA Export Aggregation'!Z:Z,'EPA Export Aggregation'!$A:$A,$B7,'EPA Export Aggregation'!$D:$D,$A$1)*IF($A7="CH4",About!$D$58,IF($A7="N2O",About!$D$59,1))</f>
        <v>8.6107199908182999</v>
      </c>
      <c r="X7">
        <f>SUMIFS('EPA Export Aggregation'!AA:AA,'EPA Export Aggregation'!$A:$A,$B7,'EPA Export Aggregation'!$D:$D,$A$1)*IF($A7="CH4",About!$D$58,IF($A7="N2O",About!$D$59,1))</f>
        <v>8.8983951401451993</v>
      </c>
      <c r="Y7">
        <f>SUMIFS('EPA Export Aggregation'!AB:AB,'EPA Export Aggregation'!$A:$A,$B7,'EPA Export Aggregation'!$D:$D,$A$1)*IF($A7="CH4",About!$D$58,IF($A7="N2O",About!$D$59,1))</f>
        <v>7.5792172291846001</v>
      </c>
      <c r="Z7">
        <f>SUMIFS('EPA Export Aggregation'!AC:AC,'EPA Export Aggregation'!$A:$A,$B7,'EPA Export Aggregation'!$D:$D,$A$1)*IF($A7="CH4",About!$D$58,IF($A7="N2O",About!$D$59,1))</f>
        <v>9.7277938712198999</v>
      </c>
      <c r="AA7">
        <f>SUMIFS('EPA Export Aggregation'!AD:AD,'EPA Export Aggregation'!$A:$A,$B7,'EPA Export Aggregation'!$D:$D,$A$1)*IF($A7="CH4",About!$D$58,IF($A7="N2O",About!$D$59,1))</f>
        <v>10.3541853636198</v>
      </c>
      <c r="AB7">
        <f>SUMIFS('EPA Export Aggregation'!AE:AE,'EPA Export Aggregation'!$A:$A,$B7,'EPA Export Aggregation'!$D:$D,$A$1)*IF($A7="CH4",About!$D$58,IF($A7="N2O",About!$D$59,1))</f>
        <v>8.8149802654087992</v>
      </c>
      <c r="AC7">
        <f>SUMIFS('EPA Export Aggregation'!AF:AF,'EPA Export Aggregation'!$A:$A,$B7,'EPA Export Aggregation'!$D:$D,$A$1)*IF($A7="CH4",About!$D$58,IF($A7="N2O",About!$D$59,1))</f>
        <v>8.5975854204581008</v>
      </c>
      <c r="AD7">
        <f>SUMIFS('EPA Export Aggregation'!AG:AG,'EPA Export Aggregation'!$A:$A,$B7,'EPA Export Aggregation'!$D:$D,$A$1)*IF($A7="CH4",About!$D$58,IF($A7="N2O",About!$D$59,1))</f>
        <v>8.8205230468887006</v>
      </c>
      <c r="AE7">
        <f>SUMIFS('EPA Export Aggregation'!AH:AH,'EPA Export Aggregation'!$A:$A,$B7,'EPA Export Aggregation'!$D:$D,$A$1)*IF($A7="CH4",About!$D$58,IF($A7="N2O",About!$D$59,1))</f>
        <v>9.8532256144941996</v>
      </c>
      <c r="AF7">
        <f>SUMIFS('EPA Export Aggregation'!AI:AI,'EPA Export Aggregation'!$A:$A,$B7,'EPA Export Aggregation'!$D:$D,$A$1)*IF($A7="CH4",About!$D$58,IF($A7="N2O",About!$D$59,1))</f>
        <v>10.7619829719427</v>
      </c>
      <c r="AG7">
        <f>SUMIFS('EPA Export Aggregation'!AJ:AJ,'EPA Export Aggregation'!$A:$A,$B7,'EPA Export Aggregation'!$D:$D,$A$1)*IF($A7="CH4",About!$D$58,IF($A7="N2O",About!$D$59,1))</f>
        <v>9.6831994039284996</v>
      </c>
      <c r="AH7">
        <f>SUMIFS('EPA Export Aggregation'!AK:AK,'EPA Export Aggregation'!$A:$A,$B7,'EPA Export Aggregation'!$D:$D,$A$1)*IF($A7="CH4",About!$D$58,IF($A7="N2O",About!$D$59,1))</f>
        <v>9.4115635171744998</v>
      </c>
    </row>
    <row r="8" spans="1:34" x14ac:dyDescent="0.25">
      <c r="A8" s="119" t="s">
        <v>479</v>
      </c>
      <c r="B8" s="120" t="s">
        <v>1966</v>
      </c>
      <c r="C8">
        <f>SUMIFS('EPA Export Aggregation'!F:F,'EPA Export Aggregation'!$A:$A,$B8,'EPA Export Aggregation'!$D:$D,$A$1)*IF($A8="CH4",About!$D$58,IF($A8="N2O",About!$D$59,1))</f>
        <v>4.8623909479577998</v>
      </c>
      <c r="D8">
        <f>SUMIFS('EPA Export Aggregation'!G:G,'EPA Export Aggregation'!$A:$A,$B8,'EPA Export Aggregation'!$D:$D,$A$1)*IF($A8="CH4",About!$D$58,IF($A8="N2O",About!$D$59,1))</f>
        <v>5.1267216035127001</v>
      </c>
      <c r="E8">
        <f>SUMIFS('EPA Export Aggregation'!H:H,'EPA Export Aggregation'!$A:$A,$B8,'EPA Export Aggregation'!$D:$D,$A$1)*IF($A8="CH4",About!$D$58,IF($A8="N2O",About!$D$59,1))</f>
        <v>4.8409232787873</v>
      </c>
      <c r="F8">
        <f>SUMIFS('EPA Export Aggregation'!I:I,'EPA Export Aggregation'!$A:$A,$B8,'EPA Export Aggregation'!$D:$D,$A$1)*IF($A8="CH4",About!$D$58,IF($A8="N2O",About!$D$59,1))</f>
        <v>5.1132131316829001</v>
      </c>
      <c r="G8">
        <f>SUMIFS('EPA Export Aggregation'!J:J,'EPA Export Aggregation'!$A:$A,$B8,'EPA Export Aggregation'!$D:$D,$A$1)*IF($A8="CH4",About!$D$58,IF($A8="N2O",About!$D$59,1))</f>
        <v>5.0872459628128004</v>
      </c>
      <c r="H8">
        <f>SUMIFS('EPA Export Aggregation'!K:K,'EPA Export Aggregation'!$A:$A,$B8,'EPA Export Aggregation'!$D:$D,$A$1)*IF($A8="CH4",About!$D$58,IF($A8="N2O",About!$D$59,1))</f>
        <v>5.4642498440815999</v>
      </c>
      <c r="I8">
        <f>SUMIFS('EPA Export Aggregation'!L:L,'EPA Export Aggregation'!$A:$A,$B8,'EPA Export Aggregation'!$D:$D,$A$1)*IF($A8="CH4",About!$D$58,IF($A8="N2O",About!$D$59,1))</f>
        <v>5.9936026246215999</v>
      </c>
      <c r="J8">
        <f>SUMIFS('EPA Export Aggregation'!M:M,'EPA Export Aggregation'!$A:$A,$B8,'EPA Export Aggregation'!$D:$D,$A$1)*IF($A8="CH4",About!$D$58,IF($A8="N2O",About!$D$59,1))</f>
        <v>5.8854011333659004</v>
      </c>
      <c r="K8">
        <f>SUMIFS('EPA Export Aggregation'!N:N,'EPA Export Aggregation'!$A:$A,$B8,'EPA Export Aggregation'!$D:$D,$A$1)*IF($A8="CH4",About!$D$58,IF($A8="N2O",About!$D$59,1))</f>
        <v>5.4904686726877996</v>
      </c>
      <c r="L8">
        <f>SUMIFS('EPA Export Aggregation'!O:O,'EPA Export Aggregation'!$A:$A,$B8,'EPA Export Aggregation'!$D:$D,$A$1)*IF($A8="CH4",About!$D$58,IF($A8="N2O",About!$D$59,1))</f>
        <v>5.6045879996277002</v>
      </c>
      <c r="M8">
        <f>SUMIFS('EPA Export Aggregation'!P:P,'EPA Export Aggregation'!$A:$A,$B8,'EPA Export Aggregation'!$D:$D,$A$1)*IF($A8="CH4",About!$D$58,IF($A8="N2O",About!$D$59,1))</f>
        <v>5.6146253842171996</v>
      </c>
      <c r="N8">
        <f>SUMIFS('EPA Export Aggregation'!Q:Q,'EPA Export Aggregation'!$A:$A,$B8,'EPA Export Aggregation'!$D:$D,$A$1)*IF($A8="CH4",About!$D$58,IF($A8="N2O",About!$D$59,1))</f>
        <v>5.4204313656194003</v>
      </c>
      <c r="O8">
        <f>SUMIFS('EPA Export Aggregation'!R:R,'EPA Export Aggregation'!$A:$A,$B8,'EPA Export Aggregation'!$D:$D,$A$1)*IF($A8="CH4",About!$D$58,IF($A8="N2O",About!$D$59,1))</f>
        <v>5.7834521829807999</v>
      </c>
      <c r="P8">
        <f>SUMIFS('EPA Export Aggregation'!S:S,'EPA Export Aggregation'!$A:$A,$B8,'EPA Export Aggregation'!$D:$D,$A$1)*IF($A8="CH4",About!$D$58,IF($A8="N2O",About!$D$59,1))</f>
        <v>6.0829179044087001</v>
      </c>
      <c r="Q8">
        <f>SUMIFS('EPA Export Aggregation'!T:T,'EPA Export Aggregation'!$A:$A,$B8,'EPA Export Aggregation'!$D:$D,$A$1)*IF($A8="CH4",About!$D$58,IF($A8="N2O",About!$D$59,1))</f>
        <v>5.6863862746951996</v>
      </c>
      <c r="R8">
        <f>SUMIFS('EPA Export Aggregation'!U:U,'EPA Export Aggregation'!$A:$A,$B8,'EPA Export Aggregation'!$D:$D,$A$1)*IF($A8="CH4",About!$D$58,IF($A8="N2O",About!$D$59,1))</f>
        <v>6.1929499089961997</v>
      </c>
      <c r="S8">
        <f>SUMIFS('EPA Export Aggregation'!V:V,'EPA Export Aggregation'!$A:$A,$B8,'EPA Export Aggregation'!$D:$D,$A$1)*IF($A8="CH4",About!$D$58,IF($A8="N2O",About!$D$59,1))</f>
        <v>5.3202075500617996</v>
      </c>
      <c r="T8">
        <f>SUMIFS('EPA Export Aggregation'!W:W,'EPA Export Aggregation'!$A:$A,$B8,'EPA Export Aggregation'!$D:$D,$A$1)*IF($A8="CH4",About!$D$58,IF($A8="N2O",About!$D$59,1))</f>
        <v>5.5425872529728997</v>
      </c>
      <c r="U8">
        <f>SUMIFS('EPA Export Aggregation'!X:X,'EPA Export Aggregation'!$A:$A,$B8,'EPA Export Aggregation'!$D:$D,$A$1)*IF($A8="CH4",About!$D$58,IF($A8="N2O",About!$D$59,1))</f>
        <v>6.4286761853877996</v>
      </c>
      <c r="V8">
        <f>SUMIFS('EPA Export Aggregation'!Y:Y,'EPA Export Aggregation'!$A:$A,$B8,'EPA Export Aggregation'!$D:$D,$A$1)*IF($A8="CH4",About!$D$58,IF($A8="N2O",About!$D$59,1))</f>
        <v>5.8358329529733997</v>
      </c>
      <c r="W8">
        <f>SUMIFS('EPA Export Aggregation'!Z:Z,'EPA Export Aggregation'!$A:$A,$B8,'EPA Export Aggregation'!$D:$D,$A$1)*IF($A8="CH4",About!$D$58,IF($A8="N2O",About!$D$59,1))</f>
        <v>5.2333786978788996</v>
      </c>
      <c r="X8">
        <f>SUMIFS('EPA Export Aggregation'!AA:AA,'EPA Export Aggregation'!$A:$A,$B8,'EPA Export Aggregation'!$D:$D,$A$1)*IF($A8="CH4",About!$D$58,IF($A8="N2O",About!$D$59,1))</f>
        <v>5.5337226325830997</v>
      </c>
      <c r="Y8">
        <f>SUMIFS('EPA Export Aggregation'!AB:AB,'EPA Export Aggregation'!$A:$A,$B8,'EPA Export Aggregation'!$D:$D,$A$1)*IF($A8="CH4",About!$D$58,IF($A8="N2O",About!$D$59,1))</f>
        <v>4.7351453788787996</v>
      </c>
      <c r="Z8">
        <f>SUMIFS('EPA Export Aggregation'!AC:AC,'EPA Export Aggregation'!$A:$A,$B8,'EPA Export Aggregation'!$D:$D,$A$1)*IF($A8="CH4",About!$D$58,IF($A8="N2O",About!$D$59,1))</f>
        <v>5.9915595253280003</v>
      </c>
      <c r="AA8">
        <f>SUMIFS('EPA Export Aggregation'!AD:AD,'EPA Export Aggregation'!$A:$A,$B8,'EPA Export Aggregation'!$D:$D,$A$1)*IF($A8="CH4",About!$D$58,IF($A8="N2O",About!$D$59,1))</f>
        <v>6.4701650305721996</v>
      </c>
      <c r="AB8">
        <f>SUMIFS('EPA Export Aggregation'!AE:AE,'EPA Export Aggregation'!$A:$A,$B8,'EPA Export Aggregation'!$D:$D,$A$1)*IF($A8="CH4",About!$D$58,IF($A8="N2O",About!$D$59,1))</f>
        <v>6.0398897166943</v>
      </c>
      <c r="AC8">
        <f>SUMIFS('EPA Export Aggregation'!AF:AF,'EPA Export Aggregation'!$A:$A,$B8,'EPA Export Aggregation'!$D:$D,$A$1)*IF($A8="CH4",About!$D$58,IF($A8="N2O",About!$D$59,1))</f>
        <v>5.8703345331971999</v>
      </c>
      <c r="AD8">
        <f>SUMIFS('EPA Export Aggregation'!AG:AG,'EPA Export Aggregation'!$A:$A,$B8,'EPA Export Aggregation'!$D:$D,$A$1)*IF($A8="CH4",About!$D$58,IF($A8="N2O",About!$D$59,1))</f>
        <v>5.9908869238011002</v>
      </c>
      <c r="AE8">
        <f>SUMIFS('EPA Export Aggregation'!AH:AH,'EPA Export Aggregation'!$A:$A,$B8,'EPA Export Aggregation'!$D:$D,$A$1)*IF($A8="CH4",About!$D$58,IF($A8="N2O",About!$D$59,1))</f>
        <v>6.4978431924792002</v>
      </c>
      <c r="AF8">
        <f>SUMIFS('EPA Export Aggregation'!AI:AI,'EPA Export Aggregation'!$A:$A,$B8,'EPA Export Aggregation'!$D:$D,$A$1)*IF($A8="CH4",About!$D$58,IF($A8="N2O",About!$D$59,1))</f>
        <v>6.6288921764318003</v>
      </c>
      <c r="AG8">
        <f>SUMIFS('EPA Export Aggregation'!AJ:AJ,'EPA Export Aggregation'!$A:$A,$B8,'EPA Export Aggregation'!$D:$D,$A$1)*IF($A8="CH4",About!$D$58,IF($A8="N2O",About!$D$59,1))</f>
        <v>6.0203682287062001</v>
      </c>
      <c r="AH8">
        <f>SUMIFS('EPA Export Aggregation'!AK:AK,'EPA Export Aggregation'!$A:$A,$B8,'EPA Export Aggregation'!$D:$D,$A$1)*IF($A8="CH4",About!$D$58,IF($A8="N2O",About!$D$59,1))</f>
        <v>6.4999659699647996</v>
      </c>
    </row>
    <row r="9" spans="1:34" x14ac:dyDescent="0.25">
      <c r="A9" s="119" t="s">
        <v>479</v>
      </c>
      <c r="B9" s="120" t="s">
        <v>1967</v>
      </c>
      <c r="C9">
        <f>SUMIFS('EPA Export Aggregation'!F:F,'EPA Export Aggregation'!$A:$A,$B9,'EPA Export Aggregation'!$D:$D,$A$1)*IF($A9="CH4",About!$D$58,IF($A9="N2O",About!$D$59,1))</f>
        <v>0.67669206332349996</v>
      </c>
      <c r="D9">
        <f>SUMIFS('EPA Export Aggregation'!G:G,'EPA Export Aggregation'!$A:$A,$B9,'EPA Export Aggregation'!$D:$D,$A$1)*IF($A9="CH4",About!$D$58,IF($A9="N2O",About!$D$59,1))</f>
        <v>0.70657427437520004</v>
      </c>
      <c r="E9">
        <f>SUMIFS('EPA Export Aggregation'!H:H,'EPA Export Aggregation'!$A:$A,$B9,'EPA Export Aggregation'!$D:$D,$A$1)*IF($A9="CH4",About!$D$58,IF($A9="N2O",About!$D$59,1))</f>
        <v>0.71957462376189996</v>
      </c>
      <c r="F9">
        <f>SUMIFS('EPA Export Aggregation'!I:I,'EPA Export Aggregation'!$A:$A,$B9,'EPA Export Aggregation'!$D:$D,$A$1)*IF($A9="CH4",About!$D$58,IF($A9="N2O",About!$D$59,1))</f>
        <v>0.71137678618970002</v>
      </c>
      <c r="G9">
        <f>SUMIFS('EPA Export Aggregation'!J:J,'EPA Export Aggregation'!$A:$A,$B9,'EPA Export Aggregation'!$D:$D,$A$1)*IF($A9="CH4",About!$D$58,IF($A9="N2O",About!$D$59,1))</f>
        <v>0.7571975098257</v>
      </c>
      <c r="H9">
        <f>SUMIFS('EPA Export Aggregation'!K:K,'EPA Export Aggregation'!$A:$A,$B9,'EPA Export Aggregation'!$D:$D,$A$1)*IF($A9="CH4",About!$D$58,IF($A9="N2O",About!$D$59,1))</f>
        <v>0.71480283180579995</v>
      </c>
      <c r="I9">
        <f>SUMIFS('EPA Export Aggregation'!L:L,'EPA Export Aggregation'!$A:$A,$B9,'EPA Export Aggregation'!$D:$D,$A$1)*IF($A9="CH4",About!$D$58,IF($A9="N2O",About!$D$59,1))</f>
        <v>0.72708447868729997</v>
      </c>
      <c r="J9">
        <f>SUMIFS('EPA Export Aggregation'!M:M,'EPA Export Aggregation'!$A:$A,$B9,'EPA Export Aggregation'!$D:$D,$A$1)*IF($A9="CH4",About!$D$58,IF($A9="N2O",About!$D$59,1))</f>
        <v>0.73668286154090001</v>
      </c>
      <c r="K9">
        <f>SUMIFS('EPA Export Aggregation'!N:N,'EPA Export Aggregation'!$A:$A,$B9,'EPA Export Aggregation'!$D:$D,$A$1)*IF($A9="CH4",About!$D$58,IF($A9="N2O",About!$D$59,1))</f>
        <v>0.7613887368983</v>
      </c>
      <c r="L9">
        <f>SUMIFS('EPA Export Aggregation'!O:O,'EPA Export Aggregation'!$A:$A,$B9,'EPA Export Aggregation'!$D:$D,$A$1)*IF($A9="CH4",About!$D$58,IF($A9="N2O",About!$D$59,1))</f>
        <v>0.98167872368639997</v>
      </c>
      <c r="M9">
        <f>SUMIFS('EPA Export Aggregation'!P:P,'EPA Export Aggregation'!$A:$A,$B9,'EPA Export Aggregation'!$D:$D,$A$1)*IF($A9="CH4",About!$D$58,IF($A9="N2O",About!$D$59,1))</f>
        <v>0.82943057680239995</v>
      </c>
      <c r="N9">
        <f>SUMIFS('EPA Export Aggregation'!Q:Q,'EPA Export Aggregation'!$A:$A,$B9,'EPA Export Aggregation'!$D:$D,$A$1)*IF($A9="CH4",About!$D$58,IF($A9="N2O",About!$D$59,1))</f>
        <v>0.77750714754880002</v>
      </c>
      <c r="O9">
        <f>SUMIFS('EPA Export Aggregation'!R:R,'EPA Export Aggregation'!$A:$A,$B9,'EPA Export Aggregation'!$D:$D,$A$1)*IF($A9="CH4",About!$D$58,IF($A9="N2O",About!$D$59,1))</f>
        <v>0.82252990976249996</v>
      </c>
      <c r="P9">
        <f>SUMIFS('EPA Export Aggregation'!S:S,'EPA Export Aggregation'!$A:$A,$B9,'EPA Export Aggregation'!$D:$D,$A$1)*IF($A9="CH4",About!$D$58,IF($A9="N2O",About!$D$59,1))</f>
        <v>0.68409905600520005</v>
      </c>
      <c r="Q9">
        <f>SUMIFS('EPA Export Aggregation'!T:T,'EPA Export Aggregation'!$A:$A,$B9,'EPA Export Aggregation'!$D:$D,$A$1)*IF($A9="CH4",About!$D$58,IF($A9="N2O",About!$D$59,1))</f>
        <v>0.76166752931100001</v>
      </c>
      <c r="R9">
        <f>SUMIFS('EPA Export Aggregation'!U:U,'EPA Export Aggregation'!$A:$A,$B9,'EPA Export Aggregation'!$D:$D,$A$1)*IF($A9="CH4",About!$D$58,IF($A9="N2O",About!$D$59,1))</f>
        <v>0.78629970430639995</v>
      </c>
      <c r="S9">
        <f>SUMIFS('EPA Export Aggregation'!V:V,'EPA Export Aggregation'!$A:$A,$B9,'EPA Export Aggregation'!$D:$D,$A$1)*IF($A9="CH4",About!$D$58,IF($A9="N2O",About!$D$59,1))</f>
        <v>0.77620613599889998</v>
      </c>
      <c r="T9">
        <f>SUMIFS('EPA Export Aggregation'!W:W,'EPA Export Aggregation'!$A:$A,$B9,'EPA Export Aggregation'!$D:$D,$A$1)*IF($A9="CH4",About!$D$58,IF($A9="N2O",About!$D$59,1))</f>
        <v>0.73603350964850001</v>
      </c>
      <c r="U9">
        <f>SUMIFS('EPA Export Aggregation'!X:X,'EPA Export Aggregation'!$A:$A,$B9,'EPA Export Aggregation'!$D:$D,$A$1)*IF($A9="CH4",About!$D$58,IF($A9="N2O",About!$D$59,1))</f>
        <v>0.60432209507529999</v>
      </c>
      <c r="V9">
        <f>SUMIFS('EPA Export Aggregation'!Y:Y,'EPA Export Aggregation'!$A:$A,$B9,'EPA Export Aggregation'!$D:$D,$A$1)*IF($A9="CH4",About!$D$58,IF($A9="N2O",About!$D$59,1))</f>
        <v>0.52283501026849999</v>
      </c>
      <c r="W9">
        <f>SUMIFS('EPA Export Aggregation'!Z:Z,'EPA Export Aggregation'!$A:$A,$B9,'EPA Export Aggregation'!$D:$D,$A$1)*IF($A9="CH4",About!$D$58,IF($A9="N2O",About!$D$59,1))</f>
        <v>0.52606063618510002</v>
      </c>
      <c r="X9">
        <f>SUMIFS('EPA Export Aggregation'!AA:AA,'EPA Export Aggregation'!$A:$A,$B9,'EPA Export Aggregation'!$D:$D,$A$1)*IF($A9="CH4",About!$D$58,IF($A9="N2O",About!$D$59,1))</f>
        <v>0.50727137239950004</v>
      </c>
      <c r="Y9">
        <f>SUMIFS('EPA Export Aggregation'!AB:AB,'EPA Export Aggregation'!$A:$A,$B9,'EPA Export Aggregation'!$D:$D,$A$1)*IF($A9="CH4",About!$D$58,IF($A9="N2O",About!$D$59,1))</f>
        <v>0.47285875593190002</v>
      </c>
      <c r="Z9">
        <f>SUMIFS('EPA Export Aggregation'!AC:AC,'EPA Export Aggregation'!$A:$A,$B9,'EPA Export Aggregation'!$D:$D,$A$1)*IF($A9="CH4",About!$D$58,IF($A9="N2O",About!$D$59,1))</f>
        <v>0.59209066255639997</v>
      </c>
      <c r="AA9">
        <f>SUMIFS('EPA Export Aggregation'!AD:AD,'EPA Export Aggregation'!$A:$A,$B9,'EPA Export Aggregation'!$D:$D,$A$1)*IF($A9="CH4",About!$D$58,IF($A9="N2O",About!$D$59,1))</f>
        <v>0.64679365075609996</v>
      </c>
      <c r="AB9">
        <f>SUMIFS('EPA Export Aggregation'!AE:AE,'EPA Export Aggregation'!$A:$A,$B9,'EPA Export Aggregation'!$D:$D,$A$1)*IF($A9="CH4",About!$D$58,IF($A9="N2O",About!$D$59,1))</f>
        <v>0.66655893921609999</v>
      </c>
      <c r="AC9">
        <f>SUMIFS('EPA Export Aggregation'!AF:AF,'EPA Export Aggregation'!$A:$A,$B9,'EPA Export Aggregation'!$D:$D,$A$1)*IF($A9="CH4",About!$D$58,IF($A9="N2O",About!$D$59,1))</f>
        <v>0.58282647249249997</v>
      </c>
      <c r="AD9">
        <f>SUMIFS('EPA Export Aggregation'!AG:AG,'EPA Export Aggregation'!$A:$A,$B9,'EPA Export Aggregation'!$D:$D,$A$1)*IF($A9="CH4",About!$D$58,IF($A9="N2O",About!$D$59,1))</f>
        <v>0.5953778108137</v>
      </c>
      <c r="AE9">
        <f>SUMIFS('EPA Export Aggregation'!AH:AH,'EPA Export Aggregation'!$A:$A,$B9,'EPA Export Aggregation'!$D:$D,$A$1)*IF($A9="CH4",About!$D$58,IF($A9="N2O",About!$D$59,1))</f>
        <v>0.63653312945170004</v>
      </c>
      <c r="AF9">
        <f>SUMIFS('EPA Export Aggregation'!AI:AI,'EPA Export Aggregation'!$A:$A,$B9,'EPA Export Aggregation'!$D:$D,$A$1)*IF($A9="CH4",About!$D$58,IF($A9="N2O",About!$D$59,1))</f>
        <v>0.60368208227510001</v>
      </c>
      <c r="AG9">
        <f>SUMIFS('EPA Export Aggregation'!AJ:AJ,'EPA Export Aggregation'!$A:$A,$B9,'EPA Export Aggregation'!$D:$D,$A$1)*IF($A9="CH4",About!$D$58,IF($A9="N2O",About!$D$59,1))</f>
        <v>0.5251961410546</v>
      </c>
      <c r="AH9">
        <f>SUMIFS('EPA Export Aggregation'!AK:AK,'EPA Export Aggregation'!$A:$A,$B9,'EPA Export Aggregation'!$D:$D,$A$1)*IF($A9="CH4",About!$D$58,IF($A9="N2O",About!$D$59,1))</f>
        <v>0.58212092197910004</v>
      </c>
    </row>
    <row r="10" spans="1:34" x14ac:dyDescent="0.25">
      <c r="A10" s="119" t="s">
        <v>479</v>
      </c>
      <c r="B10" s="120" t="s">
        <v>1968</v>
      </c>
      <c r="C10">
        <f>SUMIFS('EPA Export Aggregation'!F:F,'EPA Export Aggregation'!$A:$A,$B10,'EPA Export Aggregation'!$D:$D,$A$1)*IF($A10="CH4",About!$D$58,IF($A10="N2O",About!$D$59,1))</f>
        <v>3.0757815288E-3</v>
      </c>
      <c r="D10">
        <f>SUMIFS('EPA Export Aggregation'!G:G,'EPA Export Aggregation'!$A:$A,$B10,'EPA Export Aggregation'!$D:$D,$A$1)*IF($A10="CH4",About!$D$58,IF($A10="N2O",About!$D$59,1))</f>
        <v>3.1068608001000001E-3</v>
      </c>
      <c r="E10">
        <f>SUMIFS('EPA Export Aggregation'!H:H,'EPA Export Aggregation'!$A:$A,$B10,'EPA Export Aggregation'!$D:$D,$A$1)*IF($A10="CH4",About!$D$58,IF($A10="N2O",About!$D$59,1))</f>
        <v>3.1041406168E-3</v>
      </c>
      <c r="F10">
        <f>SUMIFS('EPA Export Aggregation'!I:I,'EPA Export Aggregation'!$A:$A,$B10,'EPA Export Aggregation'!$D:$D,$A$1)*IF($A10="CH4",About!$D$58,IF($A10="N2O",About!$D$59,1))</f>
        <v>3.0842571811E-3</v>
      </c>
      <c r="G10">
        <f>SUMIFS('EPA Export Aggregation'!J:J,'EPA Export Aggregation'!$A:$A,$B10,'EPA Export Aggregation'!$D:$D,$A$1)*IF($A10="CH4",About!$D$58,IF($A10="N2O",About!$D$59,1))</f>
        <v>3.0745744969999998E-3</v>
      </c>
      <c r="H10">
        <f>SUMIFS('EPA Export Aggregation'!K:K,'EPA Export Aggregation'!$A:$A,$B10,'EPA Export Aggregation'!$D:$D,$A$1)*IF($A10="CH4",About!$D$58,IF($A10="N2O",About!$D$59,1))</f>
        <v>3.0292506219000001E-3</v>
      </c>
      <c r="I10">
        <f>SUMIFS('EPA Export Aggregation'!L:L,'EPA Export Aggregation'!$A:$A,$B10,'EPA Export Aggregation'!$D:$D,$A$1)*IF($A10="CH4",About!$D$58,IF($A10="N2O",About!$D$59,1))</f>
        <v>2.9751941446999998E-3</v>
      </c>
      <c r="J10">
        <f>SUMIFS('EPA Export Aggregation'!M:M,'EPA Export Aggregation'!$A:$A,$B10,'EPA Export Aggregation'!$D:$D,$A$1)*IF($A10="CH4",About!$D$58,IF($A10="N2O",About!$D$59,1))</f>
        <v>2.9671003395E-3</v>
      </c>
      <c r="K10">
        <f>SUMIFS('EPA Export Aggregation'!N:N,'EPA Export Aggregation'!$A:$A,$B10,'EPA Export Aggregation'!$D:$D,$A$1)*IF($A10="CH4",About!$D$58,IF($A10="N2O",About!$D$59,1))</f>
        <v>2.9348810169999998E-3</v>
      </c>
      <c r="L10">
        <f>SUMIFS('EPA Export Aggregation'!O:O,'EPA Export Aggregation'!$A:$A,$B10,'EPA Export Aggregation'!$D:$D,$A$1)*IF($A10="CH4",About!$D$58,IF($A10="N2O",About!$D$59,1))</f>
        <v>2.8844655065999999E-3</v>
      </c>
      <c r="M10">
        <f>SUMIFS('EPA Export Aggregation'!P:P,'EPA Export Aggregation'!$A:$A,$B10,'EPA Export Aggregation'!$D:$D,$A$1)*IF($A10="CH4",About!$D$58,IF($A10="N2O",About!$D$59,1))</f>
        <v>2.8510914097000001E-3</v>
      </c>
      <c r="N10">
        <f>SUMIFS('EPA Export Aggregation'!Q:Q,'EPA Export Aggregation'!$A:$A,$B10,'EPA Export Aggregation'!$D:$D,$A$1)*IF($A10="CH4",About!$D$58,IF($A10="N2O",About!$D$59,1))</f>
        <v>2.9224520773E-3</v>
      </c>
      <c r="O10">
        <f>SUMIFS('EPA Export Aggregation'!R:R,'EPA Export Aggregation'!$A:$A,$B10,'EPA Export Aggregation'!$D:$D,$A$1)*IF($A10="CH4",About!$D$58,IF($A10="N2O",About!$D$59,1))</f>
        <v>2.9061661748E-3</v>
      </c>
      <c r="P10">
        <f>SUMIFS('EPA Export Aggregation'!S:S,'EPA Export Aggregation'!$A:$A,$B10,'EPA Export Aggregation'!$D:$D,$A$1)*IF($A10="CH4",About!$D$58,IF($A10="N2O",About!$D$59,1))</f>
        <v>2.9397669135999998E-3</v>
      </c>
      <c r="Q10">
        <f>SUMIFS('EPA Export Aggregation'!T:T,'EPA Export Aggregation'!$A:$A,$B10,'EPA Export Aggregation'!$D:$D,$A$1)*IF($A10="CH4",About!$D$58,IF($A10="N2O",About!$D$59,1))</f>
        <v>2.991974896E-3</v>
      </c>
      <c r="R10">
        <f>SUMIFS('EPA Export Aggregation'!U:U,'EPA Export Aggregation'!$A:$A,$B10,'EPA Export Aggregation'!$D:$D,$A$1)*IF($A10="CH4",About!$D$58,IF($A10="N2O",About!$D$59,1))</f>
        <v>3.0232501478E-3</v>
      </c>
      <c r="S10">
        <f>SUMIFS('EPA Export Aggregation'!V:V,'EPA Export Aggregation'!$A:$A,$B10,'EPA Export Aggregation'!$D:$D,$A$1)*IF($A10="CH4",About!$D$58,IF($A10="N2O",About!$D$59,1))</f>
        <v>3.0314094653E-3</v>
      </c>
      <c r="T10">
        <f>SUMIFS('EPA Export Aggregation'!W:W,'EPA Export Aggregation'!$A:$A,$B10,'EPA Export Aggregation'!$D:$D,$A$1)*IF($A10="CH4",About!$D$58,IF($A10="N2O",About!$D$59,1))</f>
        <v>2.9580404947E-3</v>
      </c>
      <c r="U10">
        <f>SUMIFS('EPA Export Aggregation'!X:X,'EPA Export Aggregation'!$A:$A,$B10,'EPA Export Aggregation'!$D:$D,$A$1)*IF($A10="CH4",About!$D$58,IF($A10="N2O",About!$D$59,1))</f>
        <v>3.2482074302000001E-3</v>
      </c>
      <c r="V10">
        <f>SUMIFS('EPA Export Aggregation'!Y:Y,'EPA Export Aggregation'!$A:$A,$B10,'EPA Export Aggregation'!$D:$D,$A$1)*IF($A10="CH4",About!$D$58,IF($A10="N2O",About!$D$59,1))</f>
        <v>3.4146937811000001E-3</v>
      </c>
      <c r="W10">
        <f>SUMIFS('EPA Export Aggregation'!Z:Z,'EPA Export Aggregation'!$A:$A,$B10,'EPA Export Aggregation'!$D:$D,$A$1)*IF($A10="CH4",About!$D$58,IF($A10="N2O",About!$D$59,1))</f>
        <v>3.6024281458000001E-3</v>
      </c>
      <c r="X10">
        <f>SUMIFS('EPA Export Aggregation'!AA:AA,'EPA Export Aggregation'!$A:$A,$B10,'EPA Export Aggregation'!$D:$D,$A$1)*IF($A10="CH4",About!$D$58,IF($A10="N2O",About!$D$59,1))</f>
        <v>3.6654132529000002E-3</v>
      </c>
      <c r="Y10">
        <f>SUMIFS('EPA Export Aggregation'!AB:AB,'EPA Export Aggregation'!$A:$A,$B10,'EPA Export Aggregation'!$D:$D,$A$1)*IF($A10="CH4",About!$D$58,IF($A10="N2O",About!$D$59,1))</f>
        <v>3.7837912846000001E-3</v>
      </c>
      <c r="Z10">
        <f>SUMIFS('EPA Export Aggregation'!AC:AC,'EPA Export Aggregation'!$A:$A,$B10,'EPA Export Aggregation'!$D:$D,$A$1)*IF($A10="CH4",About!$D$58,IF($A10="N2O",About!$D$59,1))</f>
        <v>3.7379614935000001E-3</v>
      </c>
      <c r="AA10">
        <f>SUMIFS('EPA Export Aggregation'!AD:AD,'EPA Export Aggregation'!$A:$A,$B10,'EPA Export Aggregation'!$D:$D,$A$1)*IF($A10="CH4",About!$D$58,IF($A10="N2O",About!$D$59,1))</f>
        <v>3.8197463464E-3</v>
      </c>
      <c r="AB10">
        <f>SUMIFS('EPA Export Aggregation'!AE:AE,'EPA Export Aggregation'!$A:$A,$B10,'EPA Export Aggregation'!$D:$D,$A$1)*IF($A10="CH4",About!$D$58,IF($A10="N2O",About!$D$59,1))</f>
        <v>3.9085622892999997E-3</v>
      </c>
      <c r="AC10">
        <f>SUMIFS('EPA Export Aggregation'!AF:AF,'EPA Export Aggregation'!$A:$A,$B10,'EPA Export Aggregation'!$D:$D,$A$1)*IF($A10="CH4",About!$D$58,IF($A10="N2O",About!$D$59,1))</f>
        <v>5.6353692013000004E-3</v>
      </c>
      <c r="AD10">
        <f>SUMIFS('EPA Export Aggregation'!AG:AG,'EPA Export Aggregation'!$A:$A,$B10,'EPA Export Aggregation'!$D:$D,$A$1)*IF($A10="CH4",About!$D$58,IF($A10="N2O",About!$D$59,1))</f>
        <v>8.0741410962999992E-3</v>
      </c>
      <c r="AE10">
        <f>SUMIFS('EPA Export Aggregation'!AH:AH,'EPA Export Aggregation'!$A:$A,$B10,'EPA Export Aggregation'!$D:$D,$A$1)*IF($A10="CH4",About!$D$58,IF($A10="N2O",About!$D$59,1))</f>
        <v>8.7985014119000005E-3</v>
      </c>
      <c r="AF10">
        <f>SUMIFS('EPA Export Aggregation'!AI:AI,'EPA Export Aggregation'!$A:$A,$B10,'EPA Export Aggregation'!$D:$D,$A$1)*IF($A10="CH4",About!$D$58,IF($A10="N2O",About!$D$59,1))</f>
        <v>1.9447560434100002E-2</v>
      </c>
      <c r="AG10">
        <f>SUMIFS('EPA Export Aggregation'!AJ:AJ,'EPA Export Aggregation'!$A:$A,$B10,'EPA Export Aggregation'!$D:$D,$A$1)*IF($A10="CH4",About!$D$58,IF($A10="N2O",About!$D$59,1))</f>
        <v>3.1881609415799997E-2</v>
      </c>
      <c r="AH10">
        <f>SUMIFS('EPA Export Aggregation'!AK:AK,'EPA Export Aggregation'!$A:$A,$B10,'EPA Export Aggregation'!$D:$D,$A$1)*IF($A10="CH4",About!$D$58,IF($A10="N2O",About!$D$59,1))</f>
        <v>1.42311621263E-2</v>
      </c>
    </row>
    <row r="11" spans="1:34" x14ac:dyDescent="0.25">
      <c r="A11" s="119" t="s">
        <v>479</v>
      </c>
      <c r="B11" s="120" t="s">
        <v>1969</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1970</v>
      </c>
      <c r="C12">
        <f>SUMIFS('EPA Export Aggregation'!F:F,'EPA Export Aggregation'!$A:$A,$B12,'EPA Export Aggregation'!$D:$D,$A$1)*IF($A12="CH4",About!$D$58,IF($A12="N2O",About!$D$59,1))</f>
        <v>0.40479847029130001</v>
      </c>
      <c r="D12">
        <f>SUMIFS('EPA Export Aggregation'!G:G,'EPA Export Aggregation'!$A:$A,$B12,'EPA Export Aggregation'!$D:$D,$A$1)*IF($A12="CH4",About!$D$58,IF($A12="N2O",About!$D$59,1))</f>
        <v>0.40253142187079999</v>
      </c>
      <c r="E12">
        <f>SUMIFS('EPA Export Aggregation'!H:H,'EPA Export Aggregation'!$A:$A,$B12,'EPA Export Aggregation'!$D:$D,$A$1)*IF($A12="CH4",About!$D$58,IF($A12="N2O",About!$D$59,1))</f>
        <v>0.4155661259424</v>
      </c>
      <c r="F12">
        <f>SUMIFS('EPA Export Aggregation'!I:I,'EPA Export Aggregation'!$A:$A,$B12,'EPA Export Aggregation'!$D:$D,$A$1)*IF($A12="CH4",About!$D$58,IF($A12="N2O",About!$D$59,1))</f>
        <v>0.43067046283010002</v>
      </c>
      <c r="G12">
        <f>SUMIFS('EPA Export Aggregation'!J:J,'EPA Export Aggregation'!$A:$A,$B12,'EPA Export Aggregation'!$D:$D,$A$1)*IF($A12="CH4",About!$D$58,IF($A12="N2O",About!$D$59,1))</f>
        <v>0.4588064435884</v>
      </c>
      <c r="H12">
        <f>SUMIFS('EPA Export Aggregation'!K:K,'EPA Export Aggregation'!$A:$A,$B12,'EPA Export Aggregation'!$D:$D,$A$1)*IF($A12="CH4",About!$D$58,IF($A12="N2O",About!$D$59,1))</f>
        <v>0.49612292430310001</v>
      </c>
      <c r="I12">
        <f>SUMIFS('EPA Export Aggregation'!L:L,'EPA Export Aggregation'!$A:$A,$B12,'EPA Export Aggregation'!$D:$D,$A$1)*IF($A12="CH4",About!$D$58,IF($A12="N2O",About!$D$59,1))</f>
        <v>0.51834285275860004</v>
      </c>
      <c r="J12">
        <f>SUMIFS('EPA Export Aggregation'!M:M,'EPA Export Aggregation'!$A:$A,$B12,'EPA Export Aggregation'!$D:$D,$A$1)*IF($A12="CH4",About!$D$58,IF($A12="N2O",About!$D$59,1))</f>
        <v>0.53703414277350003</v>
      </c>
      <c r="K12">
        <f>SUMIFS('EPA Export Aggregation'!N:N,'EPA Export Aggregation'!$A:$A,$B12,'EPA Export Aggregation'!$D:$D,$A$1)*IF($A12="CH4",About!$D$58,IF($A12="N2O",About!$D$59,1))</f>
        <v>0.5419577079497</v>
      </c>
      <c r="L12">
        <f>SUMIFS('EPA Export Aggregation'!O:O,'EPA Export Aggregation'!$A:$A,$B12,'EPA Export Aggregation'!$D:$D,$A$1)*IF($A12="CH4",About!$D$58,IF($A12="N2O",About!$D$59,1))</f>
        <v>0.52198838374309997</v>
      </c>
      <c r="M12">
        <f>SUMIFS('EPA Export Aggregation'!P:P,'EPA Export Aggregation'!$A:$A,$B12,'EPA Export Aggregation'!$D:$D,$A$1)*IF($A12="CH4",About!$D$58,IF($A12="N2O",About!$D$59,1))</f>
        <v>0.52120841822139996</v>
      </c>
      <c r="N12">
        <f>SUMIFS('EPA Export Aggregation'!Q:Q,'EPA Export Aggregation'!$A:$A,$B12,'EPA Export Aggregation'!$D:$D,$A$1)*IF($A12="CH4",About!$D$58,IF($A12="N2O",About!$D$59,1))</f>
        <v>0.52139310332769995</v>
      </c>
      <c r="O12">
        <f>SUMIFS('EPA Export Aggregation'!R:R,'EPA Export Aggregation'!$A:$A,$B12,'EPA Export Aggregation'!$D:$D,$A$1)*IF($A12="CH4",About!$D$58,IF($A12="N2O",About!$D$59,1))</f>
        <v>0.52145776522679999</v>
      </c>
      <c r="P12">
        <f>SUMIFS('EPA Export Aggregation'!S:S,'EPA Export Aggregation'!$A:$A,$B12,'EPA Export Aggregation'!$D:$D,$A$1)*IF($A12="CH4",About!$D$58,IF($A12="N2O",About!$D$59,1))</f>
        <v>0.5670738756782</v>
      </c>
      <c r="Q12">
        <f>SUMIFS('EPA Export Aggregation'!T:T,'EPA Export Aggregation'!$A:$A,$B12,'EPA Export Aggregation'!$D:$D,$A$1)*IF($A12="CH4",About!$D$58,IF($A12="N2O",About!$D$59,1))</f>
        <v>0.64633929959479997</v>
      </c>
      <c r="R12">
        <f>SUMIFS('EPA Export Aggregation'!U:U,'EPA Export Aggregation'!$A:$A,$B12,'EPA Export Aggregation'!$D:$D,$A$1)*IF($A12="CH4",About!$D$58,IF($A12="N2O",About!$D$59,1))</f>
        <v>0.62344396493580001</v>
      </c>
      <c r="S12">
        <f>SUMIFS('EPA Export Aggregation'!V:V,'EPA Export Aggregation'!$A:$A,$B12,'EPA Export Aggregation'!$D:$D,$A$1)*IF($A12="CH4",About!$D$58,IF($A12="N2O",About!$D$59,1))</f>
        <v>0.67432700861259998</v>
      </c>
      <c r="T12">
        <f>SUMIFS('EPA Export Aggregation'!W:W,'EPA Export Aggregation'!$A:$A,$B12,'EPA Export Aggregation'!$D:$D,$A$1)*IF($A12="CH4",About!$D$58,IF($A12="N2O",About!$D$59,1))</f>
        <v>0.83724893214789997</v>
      </c>
      <c r="U12">
        <f>SUMIFS('EPA Export Aggregation'!X:X,'EPA Export Aggregation'!$A:$A,$B12,'EPA Export Aggregation'!$D:$D,$A$1)*IF($A12="CH4",About!$D$58,IF($A12="N2O",About!$D$59,1))</f>
        <v>0.64881081249890005</v>
      </c>
      <c r="V12">
        <f>SUMIFS('EPA Export Aggregation'!Y:Y,'EPA Export Aggregation'!$A:$A,$B12,'EPA Export Aggregation'!$D:$D,$A$1)*IF($A12="CH4",About!$D$58,IF($A12="N2O",About!$D$59,1))</f>
        <v>0.56782598515560001</v>
      </c>
      <c r="W12">
        <f>SUMIFS('EPA Export Aggregation'!Z:Z,'EPA Export Aggregation'!$A:$A,$B12,'EPA Export Aggregation'!$D:$D,$A$1)*IF($A12="CH4",About!$D$58,IF($A12="N2O",About!$D$59,1))</f>
        <v>0.62265312799450001</v>
      </c>
      <c r="X12">
        <f>SUMIFS('EPA Export Aggregation'!AA:AA,'EPA Export Aggregation'!$A:$A,$B12,'EPA Export Aggregation'!$D:$D,$A$1)*IF($A12="CH4",About!$D$58,IF($A12="N2O",About!$D$59,1))</f>
        <v>0.67666455329639996</v>
      </c>
      <c r="Y12">
        <f>SUMIFS('EPA Export Aggregation'!AB:AB,'EPA Export Aggregation'!$A:$A,$B12,'EPA Export Aggregation'!$D:$D,$A$1)*IF($A12="CH4",About!$D$58,IF($A12="N2O",About!$D$59,1))</f>
        <v>0.65944487544990005</v>
      </c>
      <c r="Z12">
        <f>SUMIFS('EPA Export Aggregation'!AC:AC,'EPA Export Aggregation'!$A:$A,$B12,'EPA Export Aggregation'!$D:$D,$A$1)*IF($A12="CH4",About!$D$58,IF($A12="N2O",About!$D$59,1))</f>
        <v>0.65540357062879995</v>
      </c>
      <c r="AA12">
        <f>SUMIFS('EPA Export Aggregation'!AD:AD,'EPA Export Aggregation'!$A:$A,$B12,'EPA Export Aggregation'!$D:$D,$A$1)*IF($A12="CH4",About!$D$58,IF($A12="N2O",About!$D$59,1))</f>
        <v>0.6652258036041</v>
      </c>
      <c r="AB12">
        <f>SUMIFS('EPA Export Aggregation'!AE:AE,'EPA Export Aggregation'!$A:$A,$B12,'EPA Export Aggregation'!$D:$D,$A$1)*IF($A12="CH4",About!$D$58,IF($A12="N2O",About!$D$59,1))</f>
        <v>0.61754399109140001</v>
      </c>
      <c r="AC12">
        <f>SUMIFS('EPA Export Aggregation'!AF:AF,'EPA Export Aggregation'!$A:$A,$B12,'EPA Export Aggregation'!$D:$D,$A$1)*IF($A12="CH4",About!$D$58,IF($A12="N2O",About!$D$59,1))</f>
        <v>0.58636668522260005</v>
      </c>
      <c r="AD12">
        <f>SUMIFS('EPA Export Aggregation'!AG:AG,'EPA Export Aggregation'!$A:$A,$B12,'EPA Export Aggregation'!$D:$D,$A$1)*IF($A12="CH4",About!$D$58,IF($A12="N2O",About!$D$59,1))</f>
        <v>0.55925591505219996</v>
      </c>
      <c r="AE12">
        <f>SUMIFS('EPA Export Aggregation'!AH:AH,'EPA Export Aggregation'!$A:$A,$B12,'EPA Export Aggregation'!$D:$D,$A$1)*IF($A12="CH4",About!$D$58,IF($A12="N2O",About!$D$59,1))</f>
        <v>0.59657016063029999</v>
      </c>
      <c r="AF12">
        <f>SUMIFS('EPA Export Aggregation'!AI:AI,'EPA Export Aggregation'!$A:$A,$B12,'EPA Export Aggregation'!$D:$D,$A$1)*IF($A12="CH4",About!$D$58,IF($A12="N2O",About!$D$59,1))</f>
        <v>0.53539742362440002</v>
      </c>
      <c r="AG12">
        <f>SUMIFS('EPA Export Aggregation'!AJ:AJ,'EPA Export Aggregation'!$A:$A,$B12,'EPA Export Aggregation'!$D:$D,$A$1)*IF($A12="CH4",About!$D$58,IF($A12="N2O",About!$D$59,1))</f>
        <v>0.49884767727149998</v>
      </c>
      <c r="AH12">
        <f>SUMIFS('EPA Export Aggregation'!AK:AK,'EPA Export Aggregation'!$A:$A,$B12,'EPA Export Aggregation'!$D:$D,$A$1)*IF($A12="CH4",About!$D$58,IF($A12="N2O",About!$D$59,1))</f>
        <v>0.53953492326420005</v>
      </c>
    </row>
    <row r="13" spans="1:34" x14ac:dyDescent="0.25">
      <c r="A13" s="119" t="s">
        <v>479</v>
      </c>
      <c r="B13" s="120" t="s">
        <v>1971</v>
      </c>
      <c r="C13">
        <f>SUMIFS('EPA Export Aggregation'!F:F,'EPA Export Aggregation'!$A:$A,$B13,'EPA Export Aggregation'!$D:$D,$A$1)*IF($A13="CH4",About!$D$58,IF($A13="N2O",About!$D$59,1))</f>
        <v>4.4078975505199999E-2</v>
      </c>
      <c r="D13">
        <f>SUMIFS('EPA Export Aggregation'!G:G,'EPA Export Aggregation'!$A:$A,$B13,'EPA Export Aggregation'!$D:$D,$A$1)*IF($A13="CH4",About!$D$58,IF($A13="N2O",About!$D$59,1))</f>
        <v>3.9287197077399999E-2</v>
      </c>
      <c r="E13">
        <f>SUMIFS('EPA Export Aggregation'!H:H,'EPA Export Aggregation'!$A:$A,$B13,'EPA Export Aggregation'!$D:$D,$A$1)*IF($A13="CH4",About!$D$58,IF($A13="N2O",About!$D$59,1))</f>
        <v>3.8526486769400001E-2</v>
      </c>
      <c r="F13">
        <f>SUMIFS('EPA Export Aggregation'!I:I,'EPA Export Aggregation'!$A:$A,$B13,'EPA Export Aggregation'!$D:$D,$A$1)*IF($A13="CH4",About!$D$58,IF($A13="N2O",About!$D$59,1))</f>
        <v>3.5607262446400001E-2</v>
      </c>
      <c r="G13">
        <f>SUMIFS('EPA Export Aggregation'!J:J,'EPA Export Aggregation'!$A:$A,$B13,'EPA Export Aggregation'!$D:$D,$A$1)*IF($A13="CH4",About!$D$58,IF($A13="N2O",About!$D$59,1))</f>
        <v>3.7147392524300001E-2</v>
      </c>
      <c r="H13">
        <f>SUMIFS('EPA Export Aggregation'!K:K,'EPA Export Aggregation'!$A:$A,$B13,'EPA Export Aggregation'!$D:$D,$A$1)*IF($A13="CH4",About!$D$58,IF($A13="N2O",About!$D$59,1))</f>
        <v>4.9577667133199999E-2</v>
      </c>
      <c r="I13">
        <f>SUMIFS('EPA Export Aggregation'!L:L,'EPA Export Aggregation'!$A:$A,$B13,'EPA Export Aggregation'!$D:$D,$A$1)*IF($A13="CH4",About!$D$58,IF($A13="N2O",About!$D$59,1))</f>
        <v>5.3031979460600003E-2</v>
      </c>
      <c r="J13">
        <f>SUMIFS('EPA Export Aggregation'!M:M,'EPA Export Aggregation'!$A:$A,$B13,'EPA Export Aggregation'!$D:$D,$A$1)*IF($A13="CH4",About!$D$58,IF($A13="N2O",About!$D$59,1))</f>
        <v>5.0558259188900001E-2</v>
      </c>
      <c r="K13">
        <f>SUMIFS('EPA Export Aggregation'!N:N,'EPA Export Aggregation'!$A:$A,$B13,'EPA Export Aggregation'!$D:$D,$A$1)*IF($A13="CH4",About!$D$58,IF($A13="N2O",About!$D$59,1))</f>
        <v>5.08940005648E-2</v>
      </c>
      <c r="L13">
        <f>SUMIFS('EPA Export Aggregation'!O:O,'EPA Export Aggregation'!$A:$A,$B13,'EPA Export Aggregation'!$D:$D,$A$1)*IF($A13="CH4",About!$D$58,IF($A13="N2O",About!$D$59,1))</f>
        <v>5.5246593932200001E-2</v>
      </c>
      <c r="M13">
        <f>SUMIFS('EPA Export Aggregation'!P:P,'EPA Export Aggregation'!$A:$A,$B13,'EPA Export Aggregation'!$D:$D,$A$1)*IF($A13="CH4",About!$D$58,IF($A13="N2O",About!$D$59,1))</f>
        <v>3.6363358055400002E-2</v>
      </c>
      <c r="N13">
        <f>SUMIFS('EPA Export Aggregation'!Q:Q,'EPA Export Aggregation'!$A:$A,$B13,'EPA Export Aggregation'!$D:$D,$A$1)*IF($A13="CH4",About!$D$58,IF($A13="N2O",About!$D$59,1))</f>
        <v>3.7247933101400003E-2</v>
      </c>
      <c r="O13">
        <f>SUMIFS('EPA Export Aggregation'!R:R,'EPA Export Aggregation'!$A:$A,$B13,'EPA Export Aggregation'!$D:$D,$A$1)*IF($A13="CH4",About!$D$58,IF($A13="N2O",About!$D$59,1))</f>
        <v>3.88498355441E-2</v>
      </c>
      <c r="P13">
        <f>SUMIFS('EPA Export Aggregation'!S:S,'EPA Export Aggregation'!$A:$A,$B13,'EPA Export Aggregation'!$D:$D,$A$1)*IF($A13="CH4",About!$D$58,IF($A13="N2O",About!$D$59,1))</f>
        <v>2.9972749495900002E-2</v>
      </c>
      <c r="Q13">
        <f>SUMIFS('EPA Export Aggregation'!T:T,'EPA Export Aggregation'!$A:$A,$B13,'EPA Export Aggregation'!$D:$D,$A$1)*IF($A13="CH4",About!$D$58,IF($A13="N2O",About!$D$59,1))</f>
        <v>4.0920555333700002E-2</v>
      </c>
      <c r="R13">
        <f>SUMIFS('EPA Export Aggregation'!U:U,'EPA Export Aggregation'!$A:$A,$B13,'EPA Export Aggregation'!$D:$D,$A$1)*IF($A13="CH4",About!$D$58,IF($A13="N2O",About!$D$59,1))</f>
        <v>4.5305571203499997E-2</v>
      </c>
      <c r="S13">
        <f>SUMIFS('EPA Export Aggregation'!V:V,'EPA Export Aggregation'!$A:$A,$B13,'EPA Export Aggregation'!$D:$D,$A$1)*IF($A13="CH4",About!$D$58,IF($A13="N2O",About!$D$59,1))</f>
        <v>5.1711117357E-2</v>
      </c>
      <c r="T13">
        <f>SUMIFS('EPA Export Aggregation'!W:W,'EPA Export Aggregation'!$A:$A,$B13,'EPA Export Aggregation'!$D:$D,$A$1)*IF($A13="CH4",About!$D$58,IF($A13="N2O",About!$D$59,1))</f>
        <v>4.7242080499900002E-2</v>
      </c>
      <c r="U13">
        <f>SUMIFS('EPA Export Aggregation'!X:X,'EPA Export Aggregation'!$A:$A,$B13,'EPA Export Aggregation'!$D:$D,$A$1)*IF($A13="CH4",About!$D$58,IF($A13="N2O",About!$D$59,1))</f>
        <v>4.0008488008500001E-2</v>
      </c>
      <c r="V13">
        <f>SUMIFS('EPA Export Aggregation'!Y:Y,'EPA Export Aggregation'!$A:$A,$B13,'EPA Export Aggregation'!$D:$D,$A$1)*IF($A13="CH4",About!$D$58,IF($A13="N2O",About!$D$59,1))</f>
        <v>5.1422973009900001E-2</v>
      </c>
      <c r="W13">
        <f>SUMIFS('EPA Export Aggregation'!Z:Z,'EPA Export Aggregation'!$A:$A,$B13,'EPA Export Aggregation'!$D:$D,$A$1)*IF($A13="CH4",About!$D$58,IF($A13="N2O",About!$D$59,1))</f>
        <v>6.2797429222500006E-2</v>
      </c>
      <c r="X13">
        <f>SUMIFS('EPA Export Aggregation'!AA:AA,'EPA Export Aggregation'!$A:$A,$B13,'EPA Export Aggregation'!$D:$D,$A$1)*IF($A13="CH4",About!$D$58,IF($A13="N2O",About!$D$59,1))</f>
        <v>5.7176009042000001E-2</v>
      </c>
      <c r="Y13">
        <f>SUMIFS('EPA Export Aggregation'!AB:AB,'EPA Export Aggregation'!$A:$A,$B13,'EPA Export Aggregation'!$D:$D,$A$1)*IF($A13="CH4",About!$D$58,IF($A13="N2O",About!$D$59,1))</f>
        <v>5.2223554558500002E-2</v>
      </c>
      <c r="Z13">
        <f>SUMIFS('EPA Export Aggregation'!AC:AC,'EPA Export Aggregation'!$A:$A,$B13,'EPA Export Aggregation'!$D:$D,$A$1)*IF($A13="CH4",About!$D$58,IF($A13="N2O",About!$D$59,1))</f>
        <v>6.3153529499399993E-2</v>
      </c>
      <c r="AA13">
        <f>SUMIFS('EPA Export Aggregation'!AD:AD,'EPA Export Aggregation'!$A:$A,$B13,'EPA Export Aggregation'!$D:$D,$A$1)*IF($A13="CH4",About!$D$58,IF($A13="N2O",About!$D$59,1))</f>
        <v>7.2239671347400003E-2</v>
      </c>
      <c r="AB13">
        <f>SUMIFS('EPA Export Aggregation'!AE:AE,'EPA Export Aggregation'!$A:$A,$B13,'EPA Export Aggregation'!$D:$D,$A$1)*IF($A13="CH4",About!$D$58,IF($A13="N2O",About!$D$59,1))</f>
        <v>6.8963237873000002E-2</v>
      </c>
      <c r="AC13">
        <f>SUMIFS('EPA Export Aggregation'!AF:AF,'EPA Export Aggregation'!$A:$A,$B13,'EPA Export Aggregation'!$D:$D,$A$1)*IF($A13="CH4",About!$D$58,IF($A13="N2O",About!$D$59,1))</f>
        <v>6.0619281254999997E-2</v>
      </c>
      <c r="AD13">
        <f>SUMIFS('EPA Export Aggregation'!AG:AG,'EPA Export Aggregation'!$A:$A,$B13,'EPA Export Aggregation'!$D:$D,$A$1)*IF($A13="CH4",About!$D$58,IF($A13="N2O",About!$D$59,1))</f>
        <v>5.4582909805600002E-2</v>
      </c>
      <c r="AE13">
        <f>SUMIFS('EPA Export Aggregation'!AH:AH,'EPA Export Aggregation'!$A:$A,$B13,'EPA Export Aggregation'!$D:$D,$A$1)*IF($A13="CH4",About!$D$58,IF($A13="N2O",About!$D$59,1))</f>
        <v>4.0181813874499997E-2</v>
      </c>
      <c r="AF13">
        <f>SUMIFS('EPA Export Aggregation'!AI:AI,'EPA Export Aggregation'!$A:$A,$B13,'EPA Export Aggregation'!$D:$D,$A$1)*IF($A13="CH4",About!$D$58,IF($A13="N2O",About!$D$59,1))</f>
        <v>4.5553420651900003E-2</v>
      </c>
      <c r="AG13">
        <f>SUMIFS('EPA Export Aggregation'!AJ:AJ,'EPA Export Aggregation'!$A:$A,$B13,'EPA Export Aggregation'!$D:$D,$A$1)*IF($A13="CH4",About!$D$58,IF($A13="N2O",About!$D$59,1))</f>
        <v>4.4853495189299999E-2</v>
      </c>
      <c r="AH13">
        <f>SUMIFS('EPA Export Aggregation'!AK:AK,'EPA Export Aggregation'!$A:$A,$B13,'EPA Export Aggregation'!$D:$D,$A$1)*IF($A13="CH4",About!$D$58,IF($A13="N2O",About!$D$59,1))</f>
        <v>4.2252451264999998E-2</v>
      </c>
    </row>
    <row r="14" spans="1:34" x14ac:dyDescent="0.25">
      <c r="A14" s="119" t="s">
        <v>479</v>
      </c>
      <c r="B14" s="120" t="s">
        <v>1972</v>
      </c>
      <c r="C14">
        <f>SUMIFS('EPA Export Aggregation'!F:F,'EPA Export Aggregation'!$A:$A,$B14,'EPA Export Aggregation'!$D:$D,$A$1)*IF($A14="CH4",About!$D$58,IF($A14="N2O",About!$D$59,1))</f>
        <v>3.6494129793700002E-2</v>
      </c>
      <c r="D14">
        <f>SUMIFS('EPA Export Aggregation'!G:G,'EPA Export Aggregation'!$A:$A,$B14,'EPA Export Aggregation'!$D:$D,$A$1)*IF($A14="CH4",About!$D$58,IF($A14="N2O",About!$D$59,1))</f>
        <v>3.4655123694199999E-2</v>
      </c>
      <c r="E14">
        <f>SUMIFS('EPA Export Aggregation'!H:H,'EPA Export Aggregation'!$A:$A,$B14,'EPA Export Aggregation'!$D:$D,$A$1)*IF($A14="CH4",About!$D$58,IF($A14="N2O",About!$D$59,1))</f>
        <v>7.0062006913599997E-2</v>
      </c>
      <c r="F14">
        <f>SUMIFS('EPA Export Aggregation'!I:I,'EPA Export Aggregation'!$A:$A,$B14,'EPA Export Aggregation'!$D:$D,$A$1)*IF($A14="CH4",About!$D$58,IF($A14="N2O",About!$D$59,1))</f>
        <v>6.9952793734600005E-2</v>
      </c>
      <c r="G14">
        <f>SUMIFS('EPA Export Aggregation'!J:J,'EPA Export Aggregation'!$A:$A,$B14,'EPA Export Aggregation'!$D:$D,$A$1)*IF($A14="CH4",About!$D$58,IF($A14="N2O",About!$D$59,1))</f>
        <v>7.2134980054200007E-2</v>
      </c>
      <c r="H14">
        <f>SUMIFS('EPA Export Aggregation'!K:K,'EPA Export Aggregation'!$A:$A,$B14,'EPA Export Aggregation'!$D:$D,$A$1)*IF($A14="CH4",About!$D$58,IF($A14="N2O",About!$D$59,1))</f>
        <v>0.10293845503559999</v>
      </c>
      <c r="I14">
        <f>SUMIFS('EPA Export Aggregation'!L:L,'EPA Export Aggregation'!$A:$A,$B14,'EPA Export Aggregation'!$D:$D,$A$1)*IF($A14="CH4",About!$D$58,IF($A14="N2O",About!$D$59,1))</f>
        <v>0.1014253662452</v>
      </c>
      <c r="J14">
        <f>SUMIFS('EPA Export Aggregation'!M:M,'EPA Export Aggregation'!$A:$A,$B14,'EPA Export Aggregation'!$D:$D,$A$1)*IF($A14="CH4",About!$D$58,IF($A14="N2O",About!$D$59,1))</f>
        <v>0.1057719017372</v>
      </c>
      <c r="K14">
        <f>SUMIFS('EPA Export Aggregation'!N:N,'EPA Export Aggregation'!$A:$A,$B14,'EPA Export Aggregation'!$D:$D,$A$1)*IF($A14="CH4",About!$D$58,IF($A14="N2O",About!$D$59,1))</f>
        <v>0.1039147020317</v>
      </c>
      <c r="L14">
        <f>SUMIFS('EPA Export Aggregation'!O:O,'EPA Export Aggregation'!$A:$A,$B14,'EPA Export Aggregation'!$D:$D,$A$1)*IF($A14="CH4",About!$D$58,IF($A14="N2O",About!$D$59,1))</f>
        <v>0.10008340025869999</v>
      </c>
      <c r="M14">
        <f>SUMIFS('EPA Export Aggregation'!P:P,'EPA Export Aggregation'!$A:$A,$B14,'EPA Export Aggregation'!$D:$D,$A$1)*IF($A14="CH4",About!$D$58,IF($A14="N2O",About!$D$59,1))</f>
        <v>8.8732245962799994E-2</v>
      </c>
      <c r="N14">
        <f>SUMIFS('EPA Export Aggregation'!Q:Q,'EPA Export Aggregation'!$A:$A,$B14,'EPA Export Aggregation'!$D:$D,$A$1)*IF($A14="CH4",About!$D$58,IF($A14="N2O",About!$D$59,1))</f>
        <v>8.3458224018999994E-2</v>
      </c>
      <c r="O14">
        <f>SUMIFS('EPA Export Aggregation'!R:R,'EPA Export Aggregation'!$A:$A,$B14,'EPA Export Aggregation'!$D:$D,$A$1)*IF($A14="CH4",About!$D$58,IF($A14="N2O",About!$D$59,1))</f>
        <v>8.1040354759600003E-2</v>
      </c>
      <c r="P14">
        <f>SUMIFS('EPA Export Aggregation'!S:S,'EPA Export Aggregation'!$A:$A,$B14,'EPA Export Aggregation'!$D:$D,$A$1)*IF($A14="CH4",About!$D$58,IF($A14="N2O",About!$D$59,1))</f>
        <v>7.7810014221899995E-2</v>
      </c>
      <c r="Q14">
        <f>SUMIFS('EPA Export Aggregation'!T:T,'EPA Export Aggregation'!$A:$A,$B14,'EPA Export Aggregation'!$D:$D,$A$1)*IF($A14="CH4",About!$D$58,IF($A14="N2O",About!$D$59,1))</f>
        <v>7.6475597919800006E-2</v>
      </c>
      <c r="R14">
        <f>SUMIFS('EPA Export Aggregation'!U:U,'EPA Export Aggregation'!$A:$A,$B14,'EPA Export Aggregation'!$D:$D,$A$1)*IF($A14="CH4",About!$D$58,IF($A14="N2O",About!$D$59,1))</f>
        <v>7.3536315264099997E-2</v>
      </c>
      <c r="S14">
        <f>SUMIFS('EPA Export Aggregation'!V:V,'EPA Export Aggregation'!$A:$A,$B14,'EPA Export Aggregation'!$D:$D,$A$1)*IF($A14="CH4",About!$D$58,IF($A14="N2O",About!$D$59,1))</f>
        <v>7.1947306373600001E-2</v>
      </c>
      <c r="T14">
        <f>SUMIFS('EPA Export Aggregation'!W:W,'EPA Export Aggregation'!$A:$A,$B14,'EPA Export Aggregation'!$D:$D,$A$1)*IF($A14="CH4",About!$D$58,IF($A14="N2O",About!$D$59,1))</f>
        <v>6.9096579009500003E-2</v>
      </c>
      <c r="U14">
        <f>SUMIFS('EPA Export Aggregation'!X:X,'EPA Export Aggregation'!$A:$A,$B14,'EPA Export Aggregation'!$D:$D,$A$1)*IF($A14="CH4",About!$D$58,IF($A14="N2O",About!$D$59,1))</f>
        <v>6.4224260125100005E-2</v>
      </c>
      <c r="V14">
        <f>SUMIFS('EPA Export Aggregation'!Y:Y,'EPA Export Aggregation'!$A:$A,$B14,'EPA Export Aggregation'!$D:$D,$A$1)*IF($A14="CH4",About!$D$58,IF($A14="N2O",About!$D$59,1))</f>
        <v>5.5251895479600001E-2</v>
      </c>
      <c r="W14">
        <f>SUMIFS('EPA Export Aggregation'!Z:Z,'EPA Export Aggregation'!$A:$A,$B14,'EPA Export Aggregation'!$D:$D,$A$1)*IF($A14="CH4",About!$D$58,IF($A14="N2O",About!$D$59,1))</f>
        <v>7.6867695585000007E-2</v>
      </c>
      <c r="X14">
        <f>SUMIFS('EPA Export Aggregation'!AA:AA,'EPA Export Aggregation'!$A:$A,$B14,'EPA Export Aggregation'!$D:$D,$A$1)*IF($A14="CH4",About!$D$58,IF($A14="N2O",About!$D$59,1))</f>
        <v>7.6073285640400001E-2</v>
      </c>
      <c r="Y14">
        <f>SUMIFS('EPA Export Aggregation'!AB:AB,'EPA Export Aggregation'!$A:$A,$B14,'EPA Export Aggregation'!$D:$D,$A$1)*IF($A14="CH4",About!$D$58,IF($A14="N2O",About!$D$59,1))</f>
        <v>6.7133996232699999E-2</v>
      </c>
      <c r="Z14">
        <f>SUMIFS('EPA Export Aggregation'!AC:AC,'EPA Export Aggregation'!$A:$A,$B14,'EPA Export Aggregation'!$D:$D,$A$1)*IF($A14="CH4",About!$D$58,IF($A14="N2O",About!$D$59,1))</f>
        <v>7.6451680123300003E-2</v>
      </c>
      <c r="AA14">
        <f>SUMIFS('EPA Export Aggregation'!AD:AD,'EPA Export Aggregation'!$A:$A,$B14,'EPA Export Aggregation'!$D:$D,$A$1)*IF($A14="CH4",About!$D$58,IF($A14="N2O",About!$D$59,1))</f>
        <v>8.0722006447899994E-2</v>
      </c>
      <c r="AB14">
        <f>SUMIFS('EPA Export Aggregation'!AE:AE,'EPA Export Aggregation'!$A:$A,$B14,'EPA Export Aggregation'!$D:$D,$A$1)*IF($A14="CH4",About!$D$58,IF($A14="N2O",About!$D$59,1))</f>
        <v>8.9395534481500005E-2</v>
      </c>
      <c r="AC14">
        <f>SUMIFS('EPA Export Aggregation'!AF:AF,'EPA Export Aggregation'!$A:$A,$B14,'EPA Export Aggregation'!$D:$D,$A$1)*IF($A14="CH4",About!$D$58,IF($A14="N2O",About!$D$59,1))</f>
        <v>9.2665339425400006E-2</v>
      </c>
      <c r="AD14">
        <f>SUMIFS('EPA Export Aggregation'!AG:AG,'EPA Export Aggregation'!$A:$A,$B14,'EPA Export Aggregation'!$D:$D,$A$1)*IF($A14="CH4",About!$D$58,IF($A14="N2O",About!$D$59,1))</f>
        <v>8.8582025442900003E-2</v>
      </c>
      <c r="AE14">
        <f>SUMIFS('EPA Export Aggregation'!AH:AH,'EPA Export Aggregation'!$A:$A,$B14,'EPA Export Aggregation'!$D:$D,$A$1)*IF($A14="CH4",About!$D$58,IF($A14="N2O",About!$D$59,1))</f>
        <v>8.8640234826599995E-2</v>
      </c>
      <c r="AF14">
        <f>SUMIFS('EPA Export Aggregation'!AI:AI,'EPA Export Aggregation'!$A:$A,$B14,'EPA Export Aggregation'!$D:$D,$A$1)*IF($A14="CH4",About!$D$58,IF($A14="N2O",About!$D$59,1))</f>
        <v>9.9206681079999998E-2</v>
      </c>
      <c r="AG14">
        <f>SUMIFS('EPA Export Aggregation'!AJ:AJ,'EPA Export Aggregation'!$A:$A,$B14,'EPA Export Aggregation'!$D:$D,$A$1)*IF($A14="CH4",About!$D$58,IF($A14="N2O",About!$D$59,1))</f>
        <v>9.7626035106500003E-2</v>
      </c>
      <c r="AH14">
        <f>SUMIFS('EPA Export Aggregation'!AK:AK,'EPA Export Aggregation'!$A:$A,$B14,'EPA Export Aggregation'!$D:$D,$A$1)*IF($A14="CH4",About!$D$58,IF($A14="N2O",About!$D$59,1))</f>
        <v>9.7696588350900004E-2</v>
      </c>
    </row>
    <row r="15" spans="1:34" x14ac:dyDescent="0.25">
      <c r="A15" s="119" t="s">
        <v>479</v>
      </c>
      <c r="B15" s="120" t="s">
        <v>1973</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1974</v>
      </c>
      <c r="C16">
        <f>SUMIFS('EPA Export Aggregation'!F:F,'EPA Export Aggregation'!$A:$A,$B16,'EPA Export Aggregation'!$D:$D,$A$1)*IF($A16="CH4",About!$D$58,IF($A16="N2O",About!$D$59,1))</f>
        <v>2.8478333106800001E-2</v>
      </c>
      <c r="D16">
        <f>SUMIFS('EPA Export Aggregation'!G:G,'EPA Export Aggregation'!$A:$A,$B16,'EPA Export Aggregation'!$D:$D,$A$1)*IF($A16="CH4",About!$D$58,IF($A16="N2O",About!$D$59,1))</f>
        <v>2.8396811227799999E-2</v>
      </c>
      <c r="E16">
        <f>SUMIFS('EPA Export Aggregation'!H:H,'EPA Export Aggregation'!$A:$A,$B16,'EPA Export Aggregation'!$D:$D,$A$1)*IF($A16="CH4",About!$D$58,IF($A16="N2O",About!$D$59,1))</f>
        <v>2.8226428147799999E-2</v>
      </c>
      <c r="F16">
        <f>SUMIFS('EPA Export Aggregation'!I:I,'EPA Export Aggregation'!$A:$A,$B16,'EPA Export Aggregation'!$D:$D,$A$1)*IF($A16="CH4",About!$D$58,IF($A16="N2O",About!$D$59,1))</f>
        <v>2.8325524816500001E-2</v>
      </c>
      <c r="G16">
        <f>SUMIFS('EPA Export Aggregation'!J:J,'EPA Export Aggregation'!$A:$A,$B16,'EPA Export Aggregation'!$D:$D,$A$1)*IF($A16="CH4",About!$D$58,IF($A16="N2O",About!$D$59,1))</f>
        <v>2.8376083644199999E-2</v>
      </c>
      <c r="H16">
        <f>SUMIFS('EPA Export Aggregation'!K:K,'EPA Export Aggregation'!$A:$A,$B16,'EPA Export Aggregation'!$D:$D,$A$1)*IF($A16="CH4",About!$D$58,IF($A16="N2O",About!$D$59,1))</f>
        <v>2.83394631669E-2</v>
      </c>
      <c r="I16">
        <f>SUMIFS('EPA Export Aggregation'!L:L,'EPA Export Aggregation'!$A:$A,$B16,'EPA Export Aggregation'!$D:$D,$A$1)*IF($A16="CH4",About!$D$58,IF($A16="N2O",About!$D$59,1))</f>
        <v>2.84184618819E-2</v>
      </c>
      <c r="J16">
        <f>SUMIFS('EPA Export Aggregation'!M:M,'EPA Export Aggregation'!$A:$A,$B16,'EPA Export Aggregation'!$D:$D,$A$1)*IF($A16="CH4",About!$D$58,IF($A16="N2O",About!$D$59,1))</f>
        <v>2.8242343638399999E-2</v>
      </c>
      <c r="K16">
        <f>SUMIFS('EPA Export Aggregation'!N:N,'EPA Export Aggregation'!$A:$A,$B16,'EPA Export Aggregation'!$D:$D,$A$1)*IF($A16="CH4",About!$D$58,IF($A16="N2O",About!$D$59,1))</f>
        <v>2.8027162184999999E-2</v>
      </c>
      <c r="L16">
        <f>SUMIFS('EPA Export Aggregation'!O:O,'EPA Export Aggregation'!$A:$A,$B16,'EPA Export Aggregation'!$D:$D,$A$1)*IF($A16="CH4",About!$D$58,IF($A16="N2O",About!$D$59,1))</f>
        <v>2.7852169781799999E-2</v>
      </c>
      <c r="M16">
        <f>SUMIFS('EPA Export Aggregation'!P:P,'EPA Export Aggregation'!$A:$A,$B16,'EPA Export Aggregation'!$D:$D,$A$1)*IF($A16="CH4",About!$D$58,IF($A16="N2O",About!$D$59,1))</f>
        <v>2.7734713161900001E-2</v>
      </c>
      <c r="N16">
        <f>SUMIFS('EPA Export Aggregation'!Q:Q,'EPA Export Aggregation'!$A:$A,$B16,'EPA Export Aggregation'!$D:$D,$A$1)*IF($A16="CH4",About!$D$58,IF($A16="N2O",About!$D$59,1))</f>
        <v>1.6706188331600001E-2</v>
      </c>
      <c r="O16">
        <f>SUMIFS('EPA Export Aggregation'!R:R,'EPA Export Aggregation'!$A:$A,$B16,'EPA Export Aggregation'!$D:$D,$A$1)*IF($A16="CH4",About!$D$58,IF($A16="N2O",About!$D$59,1))</f>
        <v>1.9539232315099998E-2</v>
      </c>
      <c r="P16">
        <f>SUMIFS('EPA Export Aggregation'!S:S,'EPA Export Aggregation'!$A:$A,$B16,'EPA Export Aggregation'!$D:$D,$A$1)*IF($A16="CH4",About!$D$58,IF($A16="N2O",About!$D$59,1))</f>
        <v>2.54057316893E-2</v>
      </c>
      <c r="Q16">
        <f>SUMIFS('EPA Export Aggregation'!T:T,'EPA Export Aggregation'!$A:$A,$B16,'EPA Export Aggregation'!$D:$D,$A$1)*IF($A16="CH4",About!$D$58,IF($A16="N2O",About!$D$59,1))</f>
        <v>2.33789798195E-2</v>
      </c>
      <c r="R16">
        <f>SUMIFS('EPA Export Aggregation'!U:U,'EPA Export Aggregation'!$A:$A,$B16,'EPA Export Aggregation'!$D:$D,$A$1)*IF($A16="CH4",About!$D$58,IF($A16="N2O",About!$D$59,1))</f>
        <v>2.54393444829E-2</v>
      </c>
      <c r="S16">
        <f>SUMIFS('EPA Export Aggregation'!V:V,'EPA Export Aggregation'!$A:$A,$B16,'EPA Export Aggregation'!$D:$D,$A$1)*IF($A16="CH4",About!$D$58,IF($A16="N2O",About!$D$59,1))</f>
        <v>3.24090977029E-2</v>
      </c>
      <c r="T16">
        <f>SUMIFS('EPA Export Aggregation'!W:W,'EPA Export Aggregation'!$A:$A,$B16,'EPA Export Aggregation'!$D:$D,$A$1)*IF($A16="CH4",About!$D$58,IF($A16="N2O",About!$D$59,1))</f>
        <v>3.5305651999099998E-2</v>
      </c>
      <c r="U16">
        <f>SUMIFS('EPA Export Aggregation'!X:X,'EPA Export Aggregation'!$A:$A,$B16,'EPA Export Aggregation'!$D:$D,$A$1)*IF($A16="CH4",About!$D$58,IF($A16="N2O",About!$D$59,1))</f>
        <v>3.3555431406699997E-2</v>
      </c>
      <c r="V16">
        <f>SUMIFS('EPA Export Aggregation'!Y:Y,'EPA Export Aggregation'!$A:$A,$B16,'EPA Export Aggregation'!$D:$D,$A$1)*IF($A16="CH4",About!$D$58,IF($A16="N2O",About!$D$59,1))</f>
        <v>3.2728077993099999E-2</v>
      </c>
      <c r="W16">
        <f>SUMIFS('EPA Export Aggregation'!Z:Z,'EPA Export Aggregation'!$A:$A,$B16,'EPA Export Aggregation'!$D:$D,$A$1)*IF($A16="CH4",About!$D$58,IF($A16="N2O",About!$D$59,1))</f>
        <v>8.0341212586700003E-2</v>
      </c>
      <c r="X16">
        <f>SUMIFS('EPA Export Aggregation'!AA:AA,'EPA Export Aggregation'!$A:$A,$B16,'EPA Export Aggregation'!$D:$D,$A$1)*IF($A16="CH4",About!$D$58,IF($A16="N2O",About!$D$59,1))</f>
        <v>7.3806581251099998E-2</v>
      </c>
      <c r="Y16">
        <f>SUMIFS('EPA Export Aggregation'!AB:AB,'EPA Export Aggregation'!$A:$A,$B16,'EPA Export Aggregation'!$D:$D,$A$1)*IF($A16="CH4",About!$D$58,IF($A16="N2O",About!$D$59,1))</f>
        <v>7.2327752437199994E-2</v>
      </c>
      <c r="Z16">
        <f>SUMIFS('EPA Export Aggregation'!AC:AC,'EPA Export Aggregation'!$A:$A,$B16,'EPA Export Aggregation'!$D:$D,$A$1)*IF($A16="CH4",About!$D$58,IF($A16="N2O",About!$D$59,1))</f>
        <v>7.5079472987400003E-2</v>
      </c>
      <c r="AA16">
        <f>SUMIFS('EPA Export Aggregation'!AD:AD,'EPA Export Aggregation'!$A:$A,$B16,'EPA Export Aggregation'!$D:$D,$A$1)*IF($A16="CH4",About!$D$58,IF($A16="N2O",About!$D$59,1))</f>
        <v>7.9813038982600004E-2</v>
      </c>
      <c r="AB16">
        <f>SUMIFS('EPA Export Aggregation'!AE:AE,'EPA Export Aggregation'!$A:$A,$B16,'EPA Export Aggregation'!$D:$D,$A$1)*IF($A16="CH4",About!$D$58,IF($A16="N2O",About!$D$59,1))</f>
        <v>8.7706738309799998E-2</v>
      </c>
      <c r="AC16">
        <f>SUMIFS('EPA Export Aggregation'!AF:AF,'EPA Export Aggregation'!$A:$A,$B16,'EPA Export Aggregation'!$D:$D,$A$1)*IF($A16="CH4",About!$D$58,IF($A16="N2O",About!$D$59,1))</f>
        <v>8.1983245939799998E-2</v>
      </c>
      <c r="AD16">
        <f>SUMIFS('EPA Export Aggregation'!AG:AG,'EPA Export Aggregation'!$A:$A,$B16,'EPA Export Aggregation'!$D:$D,$A$1)*IF($A16="CH4",About!$D$58,IF($A16="N2O",About!$D$59,1))</f>
        <v>8.0689169021299995E-2</v>
      </c>
      <c r="AE16">
        <f>SUMIFS('EPA Export Aggregation'!AH:AH,'EPA Export Aggregation'!$A:$A,$B16,'EPA Export Aggregation'!$D:$D,$A$1)*IF($A16="CH4",About!$D$58,IF($A16="N2O",About!$D$59,1))</f>
        <v>7.2614718505200002E-2</v>
      </c>
      <c r="AF16">
        <f>SUMIFS('EPA Export Aggregation'!AI:AI,'EPA Export Aggregation'!$A:$A,$B16,'EPA Export Aggregation'!$D:$D,$A$1)*IF($A16="CH4",About!$D$58,IF($A16="N2O",About!$D$59,1))</f>
        <v>8.5464928095500006E-2</v>
      </c>
      <c r="AG16">
        <f>SUMIFS('EPA Export Aggregation'!AJ:AJ,'EPA Export Aggregation'!$A:$A,$B16,'EPA Export Aggregation'!$D:$D,$A$1)*IF($A16="CH4",About!$D$58,IF($A16="N2O",About!$D$59,1))</f>
        <v>8.73765929567E-2</v>
      </c>
      <c r="AH16">
        <f>SUMIFS('EPA Export Aggregation'!AK:AK,'EPA Export Aggregation'!$A:$A,$B16,'EPA Export Aggregation'!$D:$D,$A$1)*IF($A16="CH4",About!$D$58,IF($A16="N2O",About!$D$59,1))</f>
        <v>8.7683899287400002E-2</v>
      </c>
    </row>
    <row r="17" spans="1:34" x14ac:dyDescent="0.25">
      <c r="A17" s="119" t="s">
        <v>479</v>
      </c>
      <c r="B17" s="120" t="s">
        <v>1975</v>
      </c>
      <c r="C17">
        <f>SUMIFS('EPA Export Aggregation'!F:F,'EPA Export Aggregation'!$A:$A,$B17,'EPA Export Aggregation'!$D:$D,$A$1)*IF($A17="CH4",About!$D$58,IF($A17="N2O",About!$D$59,1))</f>
        <v>0.1325668496819</v>
      </c>
      <c r="D17">
        <f>SUMIFS('EPA Export Aggregation'!G:G,'EPA Export Aggregation'!$A:$A,$B17,'EPA Export Aggregation'!$D:$D,$A$1)*IF($A17="CH4",About!$D$58,IF($A17="N2O",About!$D$59,1))</f>
        <v>4.1340807719599998E-2</v>
      </c>
      <c r="E17">
        <f>SUMIFS('EPA Export Aggregation'!H:H,'EPA Export Aggregation'!$A:$A,$B17,'EPA Export Aggregation'!$D:$D,$A$1)*IF($A17="CH4",About!$D$58,IF($A17="N2O",About!$D$59,1))</f>
        <v>5.5242656755200001E-2</v>
      </c>
      <c r="F17">
        <f>SUMIFS('EPA Export Aggregation'!I:I,'EPA Export Aggregation'!$A:$A,$B17,'EPA Export Aggregation'!$D:$D,$A$1)*IF($A17="CH4",About!$D$58,IF($A17="N2O",About!$D$59,1))</f>
        <v>4.1097819038100003E-2</v>
      </c>
      <c r="G17">
        <f>SUMIFS('EPA Export Aggregation'!J:J,'EPA Export Aggregation'!$A:$A,$B17,'EPA Export Aggregation'!$D:$D,$A$1)*IF($A17="CH4",About!$D$58,IF($A17="N2O",About!$D$59,1))</f>
        <v>7.2360321877999997E-2</v>
      </c>
      <c r="H17">
        <f>SUMIFS('EPA Export Aggregation'!K:K,'EPA Export Aggregation'!$A:$A,$B17,'EPA Export Aggregation'!$D:$D,$A$1)*IF($A17="CH4",About!$D$58,IF($A17="N2O",About!$D$59,1))</f>
        <v>7.5008991501800001E-2</v>
      </c>
      <c r="I17">
        <f>SUMIFS('EPA Export Aggregation'!L:L,'EPA Export Aggregation'!$A:$A,$B17,'EPA Export Aggregation'!$D:$D,$A$1)*IF($A17="CH4",About!$D$58,IF($A17="N2O",About!$D$59,1))</f>
        <v>0.10564104210359999</v>
      </c>
      <c r="J17">
        <f>SUMIFS('EPA Export Aggregation'!M:M,'EPA Export Aggregation'!$A:$A,$B17,'EPA Export Aggregation'!$D:$D,$A$1)*IF($A17="CH4",About!$D$58,IF($A17="N2O",About!$D$59,1))</f>
        <v>7.3429999461100001E-2</v>
      </c>
      <c r="K17">
        <f>SUMIFS('EPA Export Aggregation'!N:N,'EPA Export Aggregation'!$A:$A,$B17,'EPA Export Aggregation'!$D:$D,$A$1)*IF($A17="CH4",About!$D$58,IF($A17="N2O",About!$D$59,1))</f>
        <v>7.6623022588300005E-2</v>
      </c>
      <c r="L17">
        <f>SUMIFS('EPA Export Aggregation'!O:O,'EPA Export Aggregation'!$A:$A,$B17,'EPA Export Aggregation'!$D:$D,$A$1)*IF($A17="CH4",About!$D$58,IF($A17="N2O",About!$D$59,1))</f>
        <v>5.53418436498E-2</v>
      </c>
      <c r="M17">
        <f>SUMIFS('EPA Export Aggregation'!P:P,'EPA Export Aggregation'!$A:$A,$B17,'EPA Export Aggregation'!$D:$D,$A$1)*IF($A17="CH4",About!$D$58,IF($A17="N2O",About!$D$59,1))</f>
        <v>6.9764549618300004E-2</v>
      </c>
      <c r="N17">
        <f>SUMIFS('EPA Export Aggregation'!Q:Q,'EPA Export Aggregation'!$A:$A,$B17,'EPA Export Aggregation'!$D:$D,$A$1)*IF($A17="CH4",About!$D$58,IF($A17="N2O",About!$D$59,1))</f>
        <v>7.3894803009000004E-2</v>
      </c>
      <c r="O17">
        <f>SUMIFS('EPA Export Aggregation'!R:R,'EPA Export Aggregation'!$A:$A,$B17,'EPA Export Aggregation'!$D:$D,$A$1)*IF($A17="CH4",About!$D$58,IF($A17="N2O",About!$D$59,1))</f>
        <v>7.7152887364600006E-2</v>
      </c>
      <c r="P17">
        <f>SUMIFS('EPA Export Aggregation'!S:S,'EPA Export Aggregation'!$A:$A,$B17,'EPA Export Aggregation'!$D:$D,$A$1)*IF($A17="CH4",About!$D$58,IF($A17="N2O",About!$D$59,1))</f>
        <v>6.4696952763600005E-2</v>
      </c>
      <c r="Q17">
        <f>SUMIFS('EPA Export Aggregation'!T:T,'EPA Export Aggregation'!$A:$A,$B17,'EPA Export Aggregation'!$D:$D,$A$1)*IF($A17="CH4",About!$D$58,IF($A17="N2O",About!$D$59,1))</f>
        <v>5.2716097411899997E-2</v>
      </c>
      <c r="R17">
        <f>SUMIFS('EPA Export Aggregation'!U:U,'EPA Export Aggregation'!$A:$A,$B17,'EPA Export Aggregation'!$D:$D,$A$1)*IF($A17="CH4",About!$D$58,IF($A17="N2O",About!$D$59,1))</f>
        <v>5.8250058255099997E-2</v>
      </c>
      <c r="S17">
        <f>SUMIFS('EPA Export Aggregation'!V:V,'EPA Export Aggregation'!$A:$A,$B17,'EPA Export Aggregation'!$D:$D,$A$1)*IF($A17="CH4",About!$D$58,IF($A17="N2O",About!$D$59,1))</f>
        <v>3.6973952265700001E-2</v>
      </c>
      <c r="T17">
        <f>SUMIFS('EPA Export Aggregation'!W:W,'EPA Export Aggregation'!$A:$A,$B17,'EPA Export Aggregation'!$D:$D,$A$1)*IF($A17="CH4",About!$D$58,IF($A17="N2O",About!$D$59,1))</f>
        <v>3.5678160560999997E-2</v>
      </c>
      <c r="U17">
        <f>SUMIFS('EPA Export Aggregation'!X:X,'EPA Export Aggregation'!$A:$A,$B17,'EPA Export Aggregation'!$D:$D,$A$1)*IF($A17="CH4",About!$D$58,IF($A17="N2O",About!$D$59,1))</f>
        <v>3.3194571136400002E-2</v>
      </c>
      <c r="V17">
        <f>SUMIFS('EPA Export Aggregation'!Y:Y,'EPA Export Aggregation'!$A:$A,$B17,'EPA Export Aggregation'!$D:$D,$A$1)*IF($A17="CH4",About!$D$58,IF($A17="N2O",About!$D$59,1))</f>
        <v>4.0973766701099999E-2</v>
      </c>
      <c r="W17">
        <f>SUMIFS('EPA Export Aggregation'!Z:Z,'EPA Export Aggregation'!$A:$A,$B17,'EPA Export Aggregation'!$D:$D,$A$1)*IF($A17="CH4",About!$D$58,IF($A17="N2O",About!$D$59,1))</f>
        <v>3.9572265761600001E-2</v>
      </c>
      <c r="X17">
        <f>SUMIFS('EPA Export Aggregation'!AA:AA,'EPA Export Aggregation'!$A:$A,$B17,'EPA Export Aggregation'!$D:$D,$A$1)*IF($A17="CH4",About!$D$58,IF($A17="N2O",About!$D$59,1))</f>
        <v>2.7711946388600001E-2</v>
      </c>
      <c r="Y17">
        <f>SUMIFS('EPA Export Aggregation'!AB:AB,'EPA Export Aggregation'!$A:$A,$B17,'EPA Export Aggregation'!$D:$D,$A$1)*IF($A17="CH4",About!$D$58,IF($A17="N2O",About!$D$59,1))</f>
        <v>3.0487980978800001E-2</v>
      </c>
      <c r="Z17">
        <f>SUMIFS('EPA Export Aggregation'!AC:AC,'EPA Export Aggregation'!$A:$A,$B17,'EPA Export Aggregation'!$D:$D,$A$1)*IF($A17="CH4",About!$D$58,IF($A17="N2O",About!$D$59,1))</f>
        <v>3.02477805357E-2</v>
      </c>
      <c r="AA17">
        <f>SUMIFS('EPA Export Aggregation'!AD:AD,'EPA Export Aggregation'!$A:$A,$B17,'EPA Export Aggregation'!$D:$D,$A$1)*IF($A17="CH4",About!$D$58,IF($A17="N2O",About!$D$59,1))</f>
        <v>2.5298457307100002E-2</v>
      </c>
      <c r="AB17">
        <f>SUMIFS('EPA Export Aggregation'!AE:AE,'EPA Export Aggregation'!$A:$A,$B17,'EPA Export Aggregation'!$D:$D,$A$1)*IF($A17="CH4",About!$D$58,IF($A17="N2O",About!$D$59,1))</f>
        <v>3.0769067687699998E-2</v>
      </c>
      <c r="AC17">
        <f>SUMIFS('EPA Export Aggregation'!AF:AF,'EPA Export Aggregation'!$A:$A,$B17,'EPA Export Aggregation'!$D:$D,$A$1)*IF($A17="CH4",About!$D$58,IF($A17="N2O",About!$D$59,1))</f>
        <v>3.0232162211700001E-2</v>
      </c>
      <c r="AD17">
        <f>SUMIFS('EPA Export Aggregation'!AG:AG,'EPA Export Aggregation'!$A:$A,$B17,'EPA Export Aggregation'!$D:$D,$A$1)*IF($A17="CH4",About!$D$58,IF($A17="N2O",About!$D$59,1))</f>
        <v>2.68913258116E-2</v>
      </c>
      <c r="AE17">
        <f>SUMIFS('EPA Export Aggregation'!AH:AH,'EPA Export Aggregation'!$A:$A,$B17,'EPA Export Aggregation'!$D:$D,$A$1)*IF($A17="CH4",About!$D$58,IF($A17="N2O",About!$D$59,1))</f>
        <v>2.70112438537E-2</v>
      </c>
      <c r="AF17">
        <f>SUMIFS('EPA Export Aggregation'!AI:AI,'EPA Export Aggregation'!$A:$A,$B17,'EPA Export Aggregation'!$D:$D,$A$1)*IF($A17="CH4",About!$D$58,IF($A17="N2O",About!$D$59,1))</f>
        <v>2.9490458151500001E-2</v>
      </c>
      <c r="AG17">
        <f>SUMIFS('EPA Export Aggregation'!AJ:AJ,'EPA Export Aggregation'!$A:$A,$B17,'EPA Export Aggregation'!$D:$D,$A$1)*IF($A17="CH4",About!$D$58,IF($A17="N2O",About!$D$59,1))</f>
        <v>2.75313163163E-2</v>
      </c>
      <c r="AH17">
        <f>SUMIFS('EPA Export Aggregation'!AK:AK,'EPA Export Aggregation'!$A:$A,$B17,'EPA Export Aggregation'!$D:$D,$A$1)*IF($A17="CH4",About!$D$58,IF($A17="N2O",About!$D$59,1))</f>
        <v>3.1160982232900002E-2</v>
      </c>
    </row>
    <row r="18" spans="1:34" x14ac:dyDescent="0.25">
      <c r="A18" s="119" t="s">
        <v>479</v>
      </c>
      <c r="B18" s="120" t="s">
        <v>1976</v>
      </c>
      <c r="C18" s="121">
        <f>SUMIFS('EPA Export Aggregation'!F:F,'EPA Export Aggregation'!$A:$A,$B18,'EPA Export Aggregation'!$D:$D,$A$1)*IF($A18="CH4",About!$D$58,IF($A18="N2O",About!$D$59,1))</f>
        <v>0</v>
      </c>
      <c r="D18" s="121">
        <f>SUMIFS('EPA Export Aggregation'!G:G,'EPA Export Aggregation'!$A:$A,$B18,'EPA Export Aggregation'!$D:$D,$A$1)*IF($A18="CH4",About!$D$58,IF($A18="N2O",About!$D$59,1))</f>
        <v>0</v>
      </c>
      <c r="E18" s="121">
        <f>SUMIFS('EPA Export Aggregation'!H:H,'EPA Export Aggregation'!$A:$A,$B18,'EPA Export Aggregation'!$D:$D,$A$1)*IF($A18="CH4",About!$D$58,IF($A18="N2O",About!$D$59,1))</f>
        <v>0</v>
      </c>
      <c r="F18" s="121">
        <f>SUMIFS('EPA Export Aggregation'!I:I,'EPA Export Aggregation'!$A:$A,$B18,'EPA Export Aggregation'!$D:$D,$A$1)*IF($A18="CH4",About!$D$58,IF($A18="N2O",About!$D$59,1))</f>
        <v>0</v>
      </c>
      <c r="G18" s="121">
        <f>SUMIFS('EPA Export Aggregation'!J:J,'EPA Export Aggregation'!$A:$A,$B18,'EPA Export Aggregation'!$D:$D,$A$1)*IF($A18="CH4",About!$D$58,IF($A18="N2O",About!$D$59,1))</f>
        <v>0</v>
      </c>
      <c r="H18" s="121">
        <f>SUMIFS('EPA Export Aggregation'!K:K,'EPA Export Aggregation'!$A:$A,$B18,'EPA Export Aggregation'!$D:$D,$A$1)*IF($A18="CH4",About!$D$58,IF($A18="N2O",About!$D$59,1))</f>
        <v>0</v>
      </c>
      <c r="I18" s="121">
        <f>SUMIFS('EPA Export Aggregation'!L:L,'EPA Export Aggregation'!$A:$A,$B18,'EPA Export Aggregation'!$D:$D,$A$1)*IF($A18="CH4",About!$D$58,IF($A18="N2O",About!$D$59,1))</f>
        <v>0</v>
      </c>
      <c r="J18" s="121">
        <f>SUMIFS('EPA Export Aggregation'!M:M,'EPA Export Aggregation'!$A:$A,$B18,'EPA Export Aggregation'!$D:$D,$A$1)*IF($A18="CH4",About!$D$58,IF($A18="N2O",About!$D$59,1))</f>
        <v>0</v>
      </c>
      <c r="K18" s="121">
        <f>SUMIFS('EPA Export Aggregation'!N:N,'EPA Export Aggregation'!$A:$A,$B18,'EPA Export Aggregation'!$D:$D,$A$1)*IF($A18="CH4",About!$D$58,IF($A18="N2O",About!$D$59,1))</f>
        <v>0</v>
      </c>
      <c r="L18" s="121">
        <f>SUMIFS('EPA Export Aggregation'!O:O,'EPA Export Aggregation'!$A:$A,$B18,'EPA Export Aggregation'!$D:$D,$A$1)*IF($A18="CH4",About!$D$58,IF($A18="N2O",About!$D$59,1))</f>
        <v>0</v>
      </c>
      <c r="M18" s="121">
        <f>SUMIFS('EPA Export Aggregation'!P:P,'EPA Export Aggregation'!$A:$A,$B18,'EPA Export Aggregation'!$D:$D,$A$1)*IF($A18="CH4",About!$D$58,IF($A18="N2O",About!$D$59,1))</f>
        <v>0</v>
      </c>
      <c r="N18" s="121">
        <f>SUMIFS('EPA Export Aggregation'!Q:Q,'EPA Export Aggregation'!$A:$A,$B18,'EPA Export Aggregation'!$D:$D,$A$1)*IF($A18="CH4",About!$D$58,IF($A18="N2O",About!$D$59,1))</f>
        <v>0</v>
      </c>
      <c r="O18" s="121">
        <f>SUMIFS('EPA Export Aggregation'!R:R,'EPA Export Aggregation'!$A:$A,$B18,'EPA Export Aggregation'!$D:$D,$A$1)*IF($A18="CH4",About!$D$58,IF($A18="N2O",About!$D$59,1))</f>
        <v>0</v>
      </c>
      <c r="P18" s="121">
        <f>SUMIFS('EPA Export Aggregation'!S:S,'EPA Export Aggregation'!$A:$A,$B18,'EPA Export Aggregation'!$D:$D,$A$1)*IF($A18="CH4",About!$D$58,IF($A18="N2O",About!$D$59,1))</f>
        <v>0</v>
      </c>
      <c r="Q18" s="121">
        <f>SUMIFS('EPA Export Aggregation'!T:T,'EPA Export Aggregation'!$A:$A,$B18,'EPA Export Aggregation'!$D:$D,$A$1)*IF($A18="CH4",About!$D$58,IF($A18="N2O",About!$D$59,1))</f>
        <v>0</v>
      </c>
      <c r="R18" s="121">
        <f>SUMIFS('EPA Export Aggregation'!U:U,'EPA Export Aggregation'!$A:$A,$B18,'EPA Export Aggregation'!$D:$D,$A$1)*IF($A18="CH4",About!$D$58,IF($A18="N2O",About!$D$59,1))</f>
        <v>0</v>
      </c>
      <c r="S18" s="121">
        <f>SUMIFS('EPA Export Aggregation'!V:V,'EPA Export Aggregation'!$A:$A,$B18,'EPA Export Aggregation'!$D:$D,$A$1)*IF($A18="CH4",About!$D$58,IF($A18="N2O",About!$D$59,1))</f>
        <v>0</v>
      </c>
      <c r="T18" s="121">
        <f>SUMIFS('EPA Export Aggregation'!W:W,'EPA Export Aggregation'!$A:$A,$B18,'EPA Export Aggregation'!$D:$D,$A$1)*IF($A18="CH4",About!$D$58,IF($A18="N2O",About!$D$59,1))</f>
        <v>0</v>
      </c>
      <c r="U18" s="121">
        <f>SUMIFS('EPA Export Aggregation'!X:X,'EPA Export Aggregation'!$A:$A,$B18,'EPA Export Aggregation'!$D:$D,$A$1)*IF($A18="CH4",About!$D$58,IF($A18="N2O",About!$D$59,1))</f>
        <v>0</v>
      </c>
      <c r="V18" s="121">
        <f>SUMIFS('EPA Export Aggregation'!Y:Y,'EPA Export Aggregation'!$A:$A,$B18,'EPA Export Aggregation'!$D:$D,$A$1)*IF($A18="CH4",About!$D$58,IF($A18="N2O",About!$D$59,1))</f>
        <v>0</v>
      </c>
      <c r="W18" s="121">
        <f>SUMIFS('EPA Export Aggregation'!Z:Z,'EPA Export Aggregation'!$A:$A,$B18,'EPA Export Aggregation'!$D:$D,$A$1)*IF($A18="CH4",About!$D$58,IF($A18="N2O",About!$D$59,1))</f>
        <v>0</v>
      </c>
      <c r="X18" s="121">
        <f>SUMIFS('EPA Export Aggregation'!AA:AA,'EPA Export Aggregation'!$A:$A,$B18,'EPA Export Aggregation'!$D:$D,$A$1)*IF($A18="CH4",About!$D$58,IF($A18="N2O",About!$D$59,1))</f>
        <v>0</v>
      </c>
      <c r="Y18" s="121">
        <f>SUMIFS('EPA Export Aggregation'!AB:AB,'EPA Export Aggregation'!$A:$A,$B18,'EPA Export Aggregation'!$D:$D,$A$1)*IF($A18="CH4",About!$D$58,IF($A18="N2O",About!$D$59,1))</f>
        <v>0</v>
      </c>
      <c r="Z18" s="121">
        <f>SUMIFS('EPA Export Aggregation'!AC:AC,'EPA Export Aggregation'!$A:$A,$B18,'EPA Export Aggregation'!$D:$D,$A$1)*IF($A18="CH4",About!$D$58,IF($A18="N2O",About!$D$59,1))</f>
        <v>0</v>
      </c>
      <c r="AA18" s="121">
        <f>SUMIFS('EPA Export Aggregation'!AD:AD,'EPA Export Aggregation'!$A:$A,$B18,'EPA Export Aggregation'!$D:$D,$A$1)*IF($A18="CH4",About!$D$58,IF($A18="N2O",About!$D$59,1))</f>
        <v>0</v>
      </c>
      <c r="AB18" s="121">
        <f>SUMIFS('EPA Export Aggregation'!AE:AE,'EPA Export Aggregation'!$A:$A,$B18,'EPA Export Aggregation'!$D:$D,$A$1)*IF($A18="CH4",About!$D$58,IF($A18="N2O",About!$D$59,1))</f>
        <v>0</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1977</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1978</v>
      </c>
      <c r="C20">
        <f>SUMIFS('EPA Export Aggregation'!F:F,'EPA Export Aggregation'!$A:$A,$B20,'EPA Export Aggregation'!$D:$D,$A$1)*IF($A20="CH4",About!$D$58,IF($A20="N2O",About!$D$59,1))</f>
        <v>1.7378994856984999</v>
      </c>
      <c r="D20">
        <f>SUMIFS('EPA Export Aggregation'!G:G,'EPA Export Aggregation'!$A:$A,$B20,'EPA Export Aggregation'!$D:$D,$A$1)*IF($A20="CH4",About!$D$58,IF($A20="N2O",About!$D$59,1))</f>
        <v>1.5802981626027</v>
      </c>
      <c r="E20">
        <f>SUMIFS('EPA Export Aggregation'!H:H,'EPA Export Aggregation'!$A:$A,$B20,'EPA Export Aggregation'!$D:$D,$A$1)*IF($A20="CH4",About!$D$58,IF($A20="N2O",About!$D$59,1))</f>
        <v>1.6126593519885</v>
      </c>
      <c r="F20">
        <f>SUMIFS('EPA Export Aggregation'!I:I,'EPA Export Aggregation'!$A:$A,$B20,'EPA Export Aggregation'!$D:$D,$A$1)*IF($A20="CH4",About!$D$58,IF($A20="N2O",About!$D$59,1))</f>
        <v>1.5549360740958</v>
      </c>
      <c r="G20">
        <f>SUMIFS('EPA Export Aggregation'!J:J,'EPA Export Aggregation'!$A:$A,$B20,'EPA Export Aggregation'!$D:$D,$A$1)*IF($A20="CH4",About!$D$58,IF($A20="N2O",About!$D$59,1))</f>
        <v>1.5666101077687999</v>
      </c>
      <c r="H20">
        <f>SUMIFS('EPA Export Aggregation'!K:K,'EPA Export Aggregation'!$A:$A,$B20,'EPA Export Aggregation'!$D:$D,$A$1)*IF($A20="CH4",About!$D$58,IF($A20="N2O",About!$D$59,1))</f>
        <v>1.6335015600674001</v>
      </c>
      <c r="I20">
        <f>SUMIFS('EPA Export Aggregation'!L:L,'EPA Export Aggregation'!$A:$A,$B20,'EPA Export Aggregation'!$D:$D,$A$1)*IF($A20="CH4",About!$D$58,IF($A20="N2O",About!$D$59,1))</f>
        <v>1.6129325357902</v>
      </c>
      <c r="J20">
        <f>SUMIFS('EPA Export Aggregation'!M:M,'EPA Export Aggregation'!$A:$A,$B20,'EPA Export Aggregation'!$D:$D,$A$1)*IF($A20="CH4",About!$D$58,IF($A20="N2O",About!$D$59,1))</f>
        <v>1.6447030860341001</v>
      </c>
      <c r="K20">
        <f>SUMIFS('EPA Export Aggregation'!N:N,'EPA Export Aggregation'!$A:$A,$B20,'EPA Export Aggregation'!$D:$D,$A$1)*IF($A20="CH4",About!$D$58,IF($A20="N2O",About!$D$59,1))</f>
        <v>1.8139430634382001</v>
      </c>
      <c r="L20">
        <f>SUMIFS('EPA Export Aggregation'!O:O,'EPA Export Aggregation'!$A:$A,$B20,'EPA Export Aggregation'!$D:$D,$A$1)*IF($A20="CH4",About!$D$58,IF($A20="N2O",About!$D$59,1))</f>
        <v>1.9581058224404999</v>
      </c>
      <c r="M20">
        <f>SUMIFS('EPA Export Aggregation'!P:P,'EPA Export Aggregation'!$A:$A,$B20,'EPA Export Aggregation'!$D:$D,$A$1)*IF($A20="CH4",About!$D$58,IF($A20="N2O",About!$D$59,1))</f>
        <v>2.1102332026866</v>
      </c>
      <c r="N20">
        <f>SUMIFS('EPA Export Aggregation'!Q:Q,'EPA Export Aggregation'!$A:$A,$B20,'EPA Export Aggregation'!$D:$D,$A$1)*IF($A20="CH4",About!$D$58,IF($A20="N2O",About!$D$59,1))</f>
        <v>1.7722127487567001</v>
      </c>
      <c r="O20">
        <f>SUMIFS('EPA Export Aggregation'!R:R,'EPA Export Aggregation'!$A:$A,$B20,'EPA Export Aggregation'!$D:$D,$A$1)*IF($A20="CH4",About!$D$58,IF($A20="N2O",About!$D$59,1))</f>
        <v>1.8550511233863001</v>
      </c>
      <c r="P20">
        <f>SUMIFS('EPA Export Aggregation'!S:S,'EPA Export Aggregation'!$A:$A,$B20,'EPA Export Aggregation'!$D:$D,$A$1)*IF($A20="CH4",About!$D$58,IF($A20="N2O",About!$D$59,1))</f>
        <v>1.8088350902635999</v>
      </c>
      <c r="Q20">
        <f>SUMIFS('EPA Export Aggregation'!T:T,'EPA Export Aggregation'!$A:$A,$B20,'EPA Export Aggregation'!$D:$D,$A$1)*IF($A20="CH4",About!$D$58,IF($A20="N2O",About!$D$59,1))</f>
        <v>1.6956197281395</v>
      </c>
      <c r="R20">
        <f>SUMIFS('EPA Export Aggregation'!U:U,'EPA Export Aggregation'!$A:$A,$B20,'EPA Export Aggregation'!$D:$D,$A$1)*IF($A20="CH4",About!$D$58,IF($A20="N2O",About!$D$59,1))</f>
        <v>1.4658416423883001</v>
      </c>
      <c r="S20">
        <f>SUMIFS('EPA Export Aggregation'!V:V,'EPA Export Aggregation'!$A:$A,$B20,'EPA Export Aggregation'!$D:$D,$A$1)*IF($A20="CH4",About!$D$58,IF($A20="N2O",About!$D$59,1))</f>
        <v>1.570790240517</v>
      </c>
      <c r="T20">
        <f>SUMIFS('EPA Export Aggregation'!W:W,'EPA Export Aggregation'!$A:$A,$B20,'EPA Export Aggregation'!$D:$D,$A$1)*IF($A20="CH4",About!$D$58,IF($A20="N2O",About!$D$59,1))</f>
        <v>1.6266921607311</v>
      </c>
      <c r="U20">
        <f>SUMIFS('EPA Export Aggregation'!X:X,'EPA Export Aggregation'!$A:$A,$B20,'EPA Export Aggregation'!$D:$D,$A$1)*IF($A20="CH4",About!$D$58,IF($A20="N2O",About!$D$59,1))</f>
        <v>1.4311606188366</v>
      </c>
      <c r="V20">
        <f>SUMIFS('EPA Export Aggregation'!Y:Y,'EPA Export Aggregation'!$A:$A,$B20,'EPA Export Aggregation'!$D:$D,$A$1)*IF($A20="CH4",About!$D$58,IF($A20="N2O",About!$D$59,1))</f>
        <v>0.91001674325860005</v>
      </c>
      <c r="W20">
        <f>SUMIFS('EPA Export Aggregation'!Z:Z,'EPA Export Aggregation'!$A:$A,$B20,'EPA Export Aggregation'!$D:$D,$A$1)*IF($A20="CH4",About!$D$58,IF($A20="N2O",About!$D$59,1))</f>
        <v>5.5585975123400001E-2</v>
      </c>
      <c r="X20">
        <f>SUMIFS('EPA Export Aggregation'!AA:AA,'EPA Export Aggregation'!$A:$A,$B20,'EPA Export Aggregation'!$D:$D,$A$1)*IF($A20="CH4",About!$D$58,IF($A20="N2O",About!$D$59,1))</f>
        <v>5.8745726462100002E-2</v>
      </c>
      <c r="Y20">
        <f>SUMIFS('EPA Export Aggregation'!AB:AB,'EPA Export Aggregation'!$A:$A,$B20,'EPA Export Aggregation'!$D:$D,$A$1)*IF($A20="CH4",About!$D$58,IF($A20="N2O",About!$D$59,1))</f>
        <v>5.4376417068599997E-2</v>
      </c>
      <c r="Z20">
        <f>SUMIFS('EPA Export Aggregation'!AC:AC,'EPA Export Aggregation'!$A:$A,$B20,'EPA Export Aggregation'!$D:$D,$A$1)*IF($A20="CH4",About!$D$58,IF($A20="N2O",About!$D$59,1))</f>
        <v>5.0895153521199998E-2</v>
      </c>
      <c r="AA20">
        <f>SUMIFS('EPA Export Aggregation'!AD:AD,'EPA Export Aggregation'!$A:$A,$B20,'EPA Export Aggregation'!$D:$D,$A$1)*IF($A20="CH4",About!$D$58,IF($A20="N2O",About!$D$59,1))</f>
        <v>6.2651525981000003E-2</v>
      </c>
      <c r="AB20">
        <f>SUMIFS('EPA Export Aggregation'!AE:AE,'EPA Export Aggregation'!$A:$A,$B20,'EPA Export Aggregation'!$D:$D,$A$1)*IF($A20="CH4",About!$D$58,IF($A20="N2O",About!$D$59,1))</f>
        <v>5.7820150796499999E-2</v>
      </c>
      <c r="AC20">
        <f>SUMIFS('EPA Export Aggregation'!AF:AF,'EPA Export Aggregation'!$A:$A,$B20,'EPA Export Aggregation'!$D:$D,$A$1)*IF($A20="CH4",About!$D$58,IF($A20="N2O",About!$D$59,1))</f>
        <v>6.2449480214900002E-2</v>
      </c>
      <c r="AD20">
        <f>SUMIFS('EPA Export Aggregation'!AG:AG,'EPA Export Aggregation'!$A:$A,$B20,'EPA Export Aggregation'!$D:$D,$A$1)*IF($A20="CH4",About!$D$58,IF($A20="N2O",About!$D$59,1))</f>
        <v>5.3499579538800003E-2</v>
      </c>
      <c r="AE20">
        <f>SUMIFS('EPA Export Aggregation'!AH:AH,'EPA Export Aggregation'!$A:$A,$B20,'EPA Export Aggregation'!$D:$D,$A$1)*IF($A20="CH4",About!$D$58,IF($A20="N2O",About!$D$59,1))</f>
        <v>4.3799565637E-2</v>
      </c>
      <c r="AF20">
        <f>SUMIFS('EPA Export Aggregation'!AI:AI,'EPA Export Aggregation'!$A:$A,$B20,'EPA Export Aggregation'!$D:$D,$A$1)*IF($A20="CH4",About!$D$58,IF($A20="N2O",About!$D$59,1))</f>
        <v>3.7511640295400002E-2</v>
      </c>
      <c r="AG20">
        <f>SUMIFS('EPA Export Aggregation'!AJ:AJ,'EPA Export Aggregation'!$A:$A,$B20,'EPA Export Aggregation'!$D:$D,$A$1)*IF($A20="CH4",About!$D$58,IF($A20="N2O",About!$D$59,1))</f>
        <v>5.8575189494099997E-2</v>
      </c>
      <c r="AH20">
        <f>SUMIFS('EPA Export Aggregation'!AK:AK,'EPA Export Aggregation'!$A:$A,$B20,'EPA Export Aggregation'!$D:$D,$A$1)*IF($A20="CH4",About!$D$58,IF($A20="N2O",About!$D$59,1))</f>
        <v>5.6850364086599998E-2</v>
      </c>
    </row>
    <row r="21" spans="1:34" x14ac:dyDescent="0.25">
      <c r="A21" s="119" t="s">
        <v>479</v>
      </c>
      <c r="B21" s="120" t="s">
        <v>1979</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1980</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1981</v>
      </c>
      <c r="C23">
        <f>SUMIFS('EPA Export Aggregation'!F:F,'EPA Export Aggregation'!$A:$A,$B23,'EPA Export Aggregation'!$D:$D,$A$1)*IF($A23="CH4",About!$D$58,IF($A23="N2O",About!$D$59,1))</f>
        <v>7.3218245818299998E-2</v>
      </c>
      <c r="D23">
        <f>SUMIFS('EPA Export Aggregation'!G:G,'EPA Export Aggregation'!$A:$A,$B23,'EPA Export Aggregation'!$D:$D,$A$1)*IF($A23="CH4",About!$D$58,IF($A23="N2O",About!$D$59,1))</f>
        <v>6.7662551837600005E-2</v>
      </c>
      <c r="E23">
        <f>SUMIFS('EPA Export Aggregation'!H:H,'EPA Export Aggregation'!$A:$A,$B23,'EPA Export Aggregation'!$D:$D,$A$1)*IF($A23="CH4",About!$D$58,IF($A23="N2O",About!$D$59,1))</f>
        <v>7.45367329449E-2</v>
      </c>
      <c r="F23">
        <f>SUMIFS('EPA Export Aggregation'!I:I,'EPA Export Aggregation'!$A:$A,$B23,'EPA Export Aggregation'!$D:$D,$A$1)*IF($A23="CH4",About!$D$58,IF($A23="N2O",About!$D$59,1))</f>
        <v>8.80355809081E-2</v>
      </c>
      <c r="G23">
        <f>SUMIFS('EPA Export Aggregation'!J:J,'EPA Export Aggregation'!$A:$A,$B23,'EPA Export Aggregation'!$D:$D,$A$1)*IF($A23="CH4",About!$D$58,IF($A23="N2O",About!$D$59,1))</f>
        <v>8.2030683679800001E-2</v>
      </c>
      <c r="H23">
        <f>SUMIFS('EPA Export Aggregation'!K:K,'EPA Export Aggregation'!$A:$A,$B23,'EPA Export Aggregation'!$D:$D,$A$1)*IF($A23="CH4",About!$D$58,IF($A23="N2O",About!$D$59,1))</f>
        <v>8.16108935855E-2</v>
      </c>
      <c r="I23">
        <f>SUMIFS('EPA Export Aggregation'!L:L,'EPA Export Aggregation'!$A:$A,$B23,'EPA Export Aggregation'!$D:$D,$A$1)*IF($A23="CH4",About!$D$58,IF($A23="N2O",About!$D$59,1))</f>
        <v>7.3812454244900003E-2</v>
      </c>
      <c r="J23">
        <f>SUMIFS('EPA Export Aggregation'!M:M,'EPA Export Aggregation'!$A:$A,$B23,'EPA Export Aggregation'!$D:$D,$A$1)*IF($A23="CH4",About!$D$58,IF($A23="N2O",About!$D$59,1))</f>
        <v>7.4808632496599997E-2</v>
      </c>
      <c r="K23">
        <f>SUMIFS('EPA Export Aggregation'!N:N,'EPA Export Aggregation'!$A:$A,$B23,'EPA Export Aggregation'!$D:$D,$A$1)*IF($A23="CH4",About!$D$58,IF($A23="N2O",About!$D$59,1))</f>
        <v>9.1653936023300006E-2</v>
      </c>
      <c r="L23">
        <f>SUMIFS('EPA Export Aggregation'!O:O,'EPA Export Aggregation'!$A:$A,$B23,'EPA Export Aggregation'!$D:$D,$A$1)*IF($A23="CH4",About!$D$58,IF($A23="N2O",About!$D$59,1))</f>
        <v>8.7559119685800005E-2</v>
      </c>
      <c r="M23">
        <f>SUMIFS('EPA Export Aggregation'!P:P,'EPA Export Aggregation'!$A:$A,$B23,'EPA Export Aggregation'!$D:$D,$A$1)*IF($A23="CH4",About!$D$58,IF($A23="N2O",About!$D$59,1))</f>
        <v>7.9393329310899999E-2</v>
      </c>
      <c r="N23">
        <f>SUMIFS('EPA Export Aggregation'!Q:Q,'EPA Export Aggregation'!$A:$A,$B23,'EPA Export Aggregation'!$D:$D,$A$1)*IF($A23="CH4",About!$D$58,IF($A23="N2O",About!$D$59,1))</f>
        <v>7.6131880590599998E-2</v>
      </c>
      <c r="O23">
        <f>SUMIFS('EPA Export Aggregation'!R:R,'EPA Export Aggregation'!$A:$A,$B23,'EPA Export Aggregation'!$D:$D,$A$1)*IF($A23="CH4",About!$D$58,IF($A23="N2O",About!$D$59,1))</f>
        <v>6.9034117428299999E-2</v>
      </c>
      <c r="P23">
        <f>SUMIFS('EPA Export Aggregation'!S:S,'EPA Export Aggregation'!$A:$A,$B23,'EPA Export Aggregation'!$D:$D,$A$1)*IF($A23="CH4",About!$D$58,IF($A23="N2O",About!$D$59,1))</f>
        <v>6.6230040546500002E-2</v>
      </c>
      <c r="Q23">
        <f>SUMIFS('EPA Export Aggregation'!T:T,'EPA Export Aggregation'!$A:$A,$B23,'EPA Export Aggregation'!$D:$D,$A$1)*IF($A23="CH4",About!$D$58,IF($A23="N2O",About!$D$59,1))</f>
        <v>6.8187016576699996E-2</v>
      </c>
      <c r="R23">
        <f>SUMIFS('EPA Export Aggregation'!U:U,'EPA Export Aggregation'!$A:$A,$B23,'EPA Export Aggregation'!$D:$D,$A$1)*IF($A23="CH4",About!$D$58,IF($A23="N2O",About!$D$59,1))</f>
        <v>6.7593408115100007E-2</v>
      </c>
      <c r="S23">
        <f>SUMIFS('EPA Export Aggregation'!V:V,'EPA Export Aggregation'!$A:$A,$B23,'EPA Export Aggregation'!$D:$D,$A$1)*IF($A23="CH4",About!$D$58,IF($A23="N2O",About!$D$59,1))</f>
        <v>6.4870883653300002E-2</v>
      </c>
      <c r="T23">
        <f>SUMIFS('EPA Export Aggregation'!W:W,'EPA Export Aggregation'!$A:$A,$B23,'EPA Export Aggregation'!$D:$D,$A$1)*IF($A23="CH4",About!$D$58,IF($A23="N2O",About!$D$59,1))</f>
        <v>9.0822176155800002E-2</v>
      </c>
      <c r="U23">
        <f>SUMIFS('EPA Export Aggregation'!X:X,'EPA Export Aggregation'!$A:$A,$B23,'EPA Export Aggregation'!$D:$D,$A$1)*IF($A23="CH4",About!$D$58,IF($A23="N2O",About!$D$59,1))</f>
        <v>7.4388284800200002E-2</v>
      </c>
      <c r="V23">
        <f>SUMIFS('EPA Export Aggregation'!Y:Y,'EPA Export Aggregation'!$A:$A,$B23,'EPA Export Aggregation'!$D:$D,$A$1)*IF($A23="CH4",About!$D$58,IF($A23="N2O",About!$D$59,1))</f>
        <v>6.24927169681E-2</v>
      </c>
      <c r="W23">
        <f>SUMIFS('EPA Export Aggregation'!Z:Z,'EPA Export Aggregation'!$A:$A,$B23,'EPA Export Aggregation'!$D:$D,$A$1)*IF($A23="CH4",About!$D$58,IF($A23="N2O",About!$D$59,1))</f>
        <v>8.5876710229399994E-2</v>
      </c>
      <c r="X23">
        <f>SUMIFS('EPA Export Aggregation'!AA:AA,'EPA Export Aggregation'!$A:$A,$B23,'EPA Export Aggregation'!$D:$D,$A$1)*IF($A23="CH4",About!$D$58,IF($A23="N2O",About!$D$59,1))</f>
        <v>9.2068487658000006E-2</v>
      </c>
      <c r="Y23">
        <f>SUMIFS('EPA Export Aggregation'!AB:AB,'EPA Export Aggregation'!$A:$A,$B23,'EPA Export Aggregation'!$D:$D,$A$1)*IF($A23="CH4",About!$D$58,IF($A23="N2O",About!$D$59,1))</f>
        <v>8.6735424921199997E-2</v>
      </c>
      <c r="Z23">
        <f>SUMIFS('EPA Export Aggregation'!AC:AC,'EPA Export Aggregation'!$A:$A,$B23,'EPA Export Aggregation'!$D:$D,$A$1)*IF($A23="CH4",About!$D$58,IF($A23="N2O",About!$D$59,1))</f>
        <v>8.1693699728800001E-2</v>
      </c>
      <c r="AA23">
        <f>SUMIFS('EPA Export Aggregation'!AD:AD,'EPA Export Aggregation'!$A:$A,$B23,'EPA Export Aggregation'!$D:$D,$A$1)*IF($A23="CH4",About!$D$58,IF($A23="N2O",About!$D$59,1))</f>
        <v>3.2287790072999999E-2</v>
      </c>
      <c r="AB23">
        <f>SUMIFS('EPA Export Aggregation'!AE:AE,'EPA Export Aggregation'!$A:$A,$B23,'EPA Export Aggregation'!$D:$D,$A$1)*IF($A23="CH4",About!$D$58,IF($A23="N2O",About!$D$59,1))</f>
        <v>8.2141241626000006E-2</v>
      </c>
      <c r="AC23">
        <f>SUMIFS('EPA Export Aggregation'!AF:AF,'EPA Export Aggregation'!$A:$A,$B23,'EPA Export Aggregation'!$D:$D,$A$1)*IF($A23="CH4",About!$D$58,IF($A23="N2O",About!$D$59,1))</f>
        <v>9.3453667401599994E-2</v>
      </c>
      <c r="AD23">
        <f>SUMIFS('EPA Export Aggregation'!AG:AG,'EPA Export Aggregation'!$A:$A,$B23,'EPA Export Aggregation'!$D:$D,$A$1)*IF($A23="CH4",About!$D$58,IF($A23="N2O",About!$D$59,1))</f>
        <v>9.0924253889399995E-2</v>
      </c>
      <c r="AE23">
        <f>SUMIFS('EPA Export Aggregation'!AH:AH,'EPA Export Aggregation'!$A:$A,$B23,'EPA Export Aggregation'!$D:$D,$A$1)*IF($A23="CH4",About!$D$58,IF($A23="N2O",About!$D$59,1))</f>
        <v>0.10743802380420001</v>
      </c>
      <c r="AF23">
        <f>SUMIFS('EPA Export Aggregation'!AI:AI,'EPA Export Aggregation'!$A:$A,$B23,'EPA Export Aggregation'!$D:$D,$A$1)*IF($A23="CH4",About!$D$58,IF($A23="N2O",About!$D$59,1))</f>
        <v>0.10799526722159999</v>
      </c>
      <c r="AG23">
        <f>SUMIFS('EPA Export Aggregation'!AJ:AJ,'EPA Export Aggregation'!$A:$A,$B23,'EPA Export Aggregation'!$D:$D,$A$1)*IF($A23="CH4",About!$D$58,IF($A23="N2O",About!$D$59,1))</f>
        <v>0.1022196327547</v>
      </c>
      <c r="AH23">
        <f>SUMIFS('EPA Export Aggregation'!AK:AK,'EPA Export Aggregation'!$A:$A,$B23,'EPA Export Aggregation'!$D:$D,$A$1)*IF($A23="CH4",About!$D$58,IF($A23="N2O",About!$D$59,1))</f>
        <v>8.7670767474999994E-2</v>
      </c>
    </row>
    <row r="24" spans="1:34" x14ac:dyDescent="0.25">
      <c r="A24" s="119" t="s">
        <v>479</v>
      </c>
      <c r="B24" s="120" t="s">
        <v>1982</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1983</v>
      </c>
      <c r="C25">
        <f>SUMIFS('EPA Export Aggregation'!F:F,'EPA Export Aggregation'!$A:$A,$B25,'EPA Export Aggregation'!$D:$D,$A$1)*IF($A25="CH4",About!$D$58,IF($A25="N2O",About!$D$59,1))</f>
        <v>0</v>
      </c>
      <c r="D25">
        <f>SUMIFS('EPA Export Aggregation'!G:G,'EPA Export Aggregation'!$A:$A,$B25,'EPA Export Aggregation'!$D:$D,$A$1)*IF($A25="CH4",About!$D$58,IF($A25="N2O",About!$D$59,1))</f>
        <v>0</v>
      </c>
      <c r="E25">
        <f>SUMIFS('EPA Export Aggregation'!H:H,'EPA Export Aggregation'!$A:$A,$B25,'EPA Export Aggregation'!$D:$D,$A$1)*IF($A25="CH4",About!$D$58,IF($A25="N2O",About!$D$59,1))</f>
        <v>0</v>
      </c>
      <c r="F25">
        <f>SUMIFS('EPA Export Aggregation'!I:I,'EPA Export Aggregation'!$A:$A,$B25,'EPA Export Aggregation'!$D:$D,$A$1)*IF($A25="CH4",About!$D$58,IF($A25="N2O",About!$D$59,1))</f>
        <v>0</v>
      </c>
      <c r="G25">
        <f>SUMIFS('EPA Export Aggregation'!J:J,'EPA Export Aggregation'!$A:$A,$B25,'EPA Export Aggregation'!$D:$D,$A$1)*IF($A25="CH4",About!$D$58,IF($A25="N2O",About!$D$59,1))</f>
        <v>0</v>
      </c>
      <c r="H25">
        <f>SUMIFS('EPA Export Aggregation'!K:K,'EPA Export Aggregation'!$A:$A,$B25,'EPA Export Aggregation'!$D:$D,$A$1)*IF($A25="CH4",About!$D$58,IF($A25="N2O",About!$D$59,1))</f>
        <v>0</v>
      </c>
      <c r="I25">
        <f>SUMIFS('EPA Export Aggregation'!L:L,'EPA Export Aggregation'!$A:$A,$B25,'EPA Export Aggregation'!$D:$D,$A$1)*IF($A25="CH4",About!$D$58,IF($A25="N2O",About!$D$59,1))</f>
        <v>0</v>
      </c>
      <c r="J25">
        <f>SUMIFS('EPA Export Aggregation'!M:M,'EPA Export Aggregation'!$A:$A,$B25,'EPA Export Aggregation'!$D:$D,$A$1)*IF($A25="CH4",About!$D$58,IF($A25="N2O",About!$D$59,1))</f>
        <v>0</v>
      </c>
      <c r="K25">
        <f>SUMIFS('EPA Export Aggregation'!N:N,'EPA Export Aggregation'!$A:$A,$B25,'EPA Export Aggregation'!$D:$D,$A$1)*IF($A25="CH4",About!$D$58,IF($A25="N2O",About!$D$59,1))</f>
        <v>0</v>
      </c>
      <c r="L25">
        <f>SUMIFS('EPA Export Aggregation'!O:O,'EPA Export Aggregation'!$A:$A,$B25,'EPA Export Aggregation'!$D:$D,$A$1)*IF($A25="CH4",About!$D$58,IF($A25="N2O",About!$D$59,1))</f>
        <v>0</v>
      </c>
      <c r="M25">
        <f>SUMIFS('EPA Export Aggregation'!P:P,'EPA Export Aggregation'!$A:$A,$B25,'EPA Export Aggregation'!$D:$D,$A$1)*IF($A25="CH4",About!$D$58,IF($A25="N2O",About!$D$59,1))</f>
        <v>0</v>
      </c>
      <c r="N25">
        <f>SUMIFS('EPA Export Aggregation'!Q:Q,'EPA Export Aggregation'!$A:$A,$B25,'EPA Export Aggregation'!$D:$D,$A$1)*IF($A25="CH4",About!$D$58,IF($A25="N2O",About!$D$59,1))</f>
        <v>0</v>
      </c>
      <c r="O25">
        <f>SUMIFS('EPA Export Aggregation'!R:R,'EPA Export Aggregation'!$A:$A,$B25,'EPA Export Aggregation'!$D:$D,$A$1)*IF($A25="CH4",About!$D$58,IF($A25="N2O",About!$D$59,1))</f>
        <v>0</v>
      </c>
      <c r="P25">
        <f>SUMIFS('EPA Export Aggregation'!S:S,'EPA Export Aggregation'!$A:$A,$B25,'EPA Export Aggregation'!$D:$D,$A$1)*IF($A25="CH4",About!$D$58,IF($A25="N2O",About!$D$59,1))</f>
        <v>0</v>
      </c>
      <c r="Q25">
        <f>SUMIFS('EPA Export Aggregation'!T:T,'EPA Export Aggregation'!$A:$A,$B25,'EPA Export Aggregation'!$D:$D,$A$1)*IF($A25="CH4",About!$D$58,IF($A25="N2O",About!$D$59,1))</f>
        <v>0</v>
      </c>
      <c r="R25">
        <f>SUMIFS('EPA Export Aggregation'!U:U,'EPA Export Aggregation'!$A:$A,$B25,'EPA Export Aggregation'!$D:$D,$A$1)*IF($A25="CH4",About!$D$58,IF($A25="N2O",About!$D$59,1))</f>
        <v>0</v>
      </c>
      <c r="S25">
        <f>SUMIFS('EPA Export Aggregation'!V:V,'EPA Export Aggregation'!$A:$A,$B25,'EPA Export Aggregation'!$D:$D,$A$1)*IF($A25="CH4",About!$D$58,IF($A25="N2O",About!$D$59,1))</f>
        <v>0</v>
      </c>
      <c r="T25">
        <f>SUMIFS('EPA Export Aggregation'!W:W,'EPA Export Aggregation'!$A:$A,$B25,'EPA Export Aggregation'!$D:$D,$A$1)*IF($A25="CH4",About!$D$58,IF($A25="N2O",About!$D$59,1))</f>
        <v>0</v>
      </c>
      <c r="U25">
        <f>SUMIFS('EPA Export Aggregation'!X:X,'EPA Export Aggregation'!$A:$A,$B25,'EPA Export Aggregation'!$D:$D,$A$1)*IF($A25="CH4",About!$D$58,IF($A25="N2O",About!$D$59,1))</f>
        <v>0</v>
      </c>
      <c r="V25">
        <f>SUMIFS('EPA Export Aggregation'!Y:Y,'EPA Export Aggregation'!$A:$A,$B25,'EPA Export Aggregation'!$D:$D,$A$1)*IF($A25="CH4",About!$D$58,IF($A25="N2O",About!$D$59,1))</f>
        <v>0</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1984</v>
      </c>
      <c r="C26">
        <f>SUMIFS('EPA Export Aggregation'!F:F,'EPA Export Aggregation'!$A:$A,$B26,'EPA Export Aggregation'!$D:$D,$A$1)*IF($A26="CH4",About!$D$58,IF($A26="N2O",About!$D$59,1))</f>
        <v>5.1511183E-4</v>
      </c>
      <c r="D26">
        <f>SUMIFS('EPA Export Aggregation'!G:G,'EPA Export Aggregation'!$A:$A,$B26,'EPA Export Aggregation'!$D:$D,$A$1)*IF($A26="CH4",About!$D$58,IF($A26="N2O",About!$D$59,1))</f>
        <v>3.8025772179999998E-4</v>
      </c>
      <c r="E26">
        <f>SUMIFS('EPA Export Aggregation'!H:H,'EPA Export Aggregation'!$A:$A,$B26,'EPA Export Aggregation'!$D:$D,$A$1)*IF($A26="CH4",About!$D$58,IF($A26="N2O",About!$D$59,1))</f>
        <v>4.6001207539999998E-4</v>
      </c>
      <c r="F26">
        <f>SUMIFS('EPA Export Aggregation'!I:I,'EPA Export Aggregation'!$A:$A,$B26,'EPA Export Aggregation'!$D:$D,$A$1)*IF($A26="CH4",About!$D$58,IF($A26="N2O",About!$D$59,1))</f>
        <v>5.0607229250000001E-4</v>
      </c>
      <c r="G26">
        <f>SUMIFS('EPA Export Aggregation'!J:J,'EPA Export Aggregation'!$A:$A,$B26,'EPA Export Aggregation'!$D:$D,$A$1)*IF($A26="CH4",About!$D$58,IF($A26="N2O",About!$D$59,1))</f>
        <v>5.2226776679999999E-4</v>
      </c>
      <c r="H26">
        <f>SUMIFS('EPA Export Aggregation'!K:K,'EPA Export Aggregation'!$A:$A,$B26,'EPA Export Aggregation'!$D:$D,$A$1)*IF($A26="CH4",About!$D$58,IF($A26="N2O",About!$D$59,1))</f>
        <v>6.9751289070000004E-4</v>
      </c>
      <c r="I26">
        <f>SUMIFS('EPA Export Aggregation'!L:L,'EPA Export Aggregation'!$A:$A,$B26,'EPA Export Aggregation'!$D:$D,$A$1)*IF($A26="CH4",About!$D$58,IF($A26="N2O",About!$D$59,1))</f>
        <v>7.6859536200000003E-4</v>
      </c>
      <c r="J26">
        <f>SUMIFS('EPA Export Aggregation'!M:M,'EPA Export Aggregation'!$A:$A,$B26,'EPA Export Aggregation'!$D:$D,$A$1)*IF($A26="CH4",About!$D$58,IF($A26="N2O",About!$D$59,1))</f>
        <v>9.4298371699999995E-4</v>
      </c>
      <c r="K26">
        <f>SUMIFS('EPA Export Aggregation'!N:N,'EPA Export Aggregation'!$A:$A,$B26,'EPA Export Aggregation'!$D:$D,$A$1)*IF($A26="CH4",About!$D$58,IF($A26="N2O",About!$D$59,1))</f>
        <v>1.0601423087000001E-3</v>
      </c>
      <c r="L26">
        <f>SUMIFS('EPA Export Aggregation'!O:O,'EPA Export Aggregation'!$A:$A,$B26,'EPA Export Aggregation'!$D:$D,$A$1)*IF($A26="CH4",About!$D$58,IF($A26="N2O",About!$D$59,1))</f>
        <v>6.8079690820000002E-4</v>
      </c>
      <c r="M26">
        <f>SUMIFS('EPA Export Aggregation'!P:P,'EPA Export Aggregation'!$A:$A,$B26,'EPA Export Aggregation'!$D:$D,$A$1)*IF($A26="CH4",About!$D$58,IF($A26="N2O",About!$D$59,1))</f>
        <v>7.3591271090000002E-4</v>
      </c>
      <c r="N26">
        <f>SUMIFS('EPA Export Aggregation'!Q:Q,'EPA Export Aggregation'!$A:$A,$B26,'EPA Export Aggregation'!$D:$D,$A$1)*IF($A26="CH4",About!$D$58,IF($A26="N2O",About!$D$59,1))</f>
        <v>5.2955799380000003E-4</v>
      </c>
      <c r="O26">
        <f>SUMIFS('EPA Export Aggregation'!R:R,'EPA Export Aggregation'!$A:$A,$B26,'EPA Export Aggregation'!$D:$D,$A$1)*IF($A26="CH4",About!$D$58,IF($A26="N2O",About!$D$59,1))</f>
        <v>6.1638841700000001E-4</v>
      </c>
      <c r="P26">
        <f>SUMIFS('EPA Export Aggregation'!S:S,'EPA Export Aggregation'!$A:$A,$B26,'EPA Export Aggregation'!$D:$D,$A$1)*IF($A26="CH4",About!$D$58,IF($A26="N2O",About!$D$59,1))</f>
        <v>6.4619119719999999E-4</v>
      </c>
      <c r="Q26">
        <f>SUMIFS('EPA Export Aggregation'!T:T,'EPA Export Aggregation'!$A:$A,$B26,'EPA Export Aggregation'!$D:$D,$A$1)*IF($A26="CH4",About!$D$58,IF($A26="N2O",About!$D$59,1))</f>
        <v>7.7242299939999997E-4</v>
      </c>
      <c r="R26">
        <f>SUMIFS('EPA Export Aggregation'!U:U,'EPA Export Aggregation'!$A:$A,$B26,'EPA Export Aggregation'!$D:$D,$A$1)*IF($A26="CH4",About!$D$58,IF($A26="N2O",About!$D$59,1))</f>
        <v>7.3528086410000004E-4</v>
      </c>
      <c r="S26">
        <f>SUMIFS('EPA Export Aggregation'!V:V,'EPA Export Aggregation'!$A:$A,$B26,'EPA Export Aggregation'!$D:$D,$A$1)*IF($A26="CH4",About!$D$58,IF($A26="N2O",About!$D$59,1))</f>
        <v>6.64176418E-4</v>
      </c>
      <c r="T26">
        <f>SUMIFS('EPA Export Aggregation'!W:W,'EPA Export Aggregation'!$A:$A,$B26,'EPA Export Aggregation'!$D:$D,$A$1)*IF($A26="CH4",About!$D$58,IF($A26="N2O",About!$D$59,1))</f>
        <v>5.9353543389999998E-4</v>
      </c>
      <c r="U26">
        <f>SUMIFS('EPA Export Aggregation'!X:X,'EPA Export Aggregation'!$A:$A,$B26,'EPA Export Aggregation'!$D:$D,$A$1)*IF($A26="CH4",About!$D$58,IF($A26="N2O",About!$D$59,1))</f>
        <v>4.7577894570000002E-4</v>
      </c>
      <c r="V26">
        <f>SUMIFS('EPA Export Aggregation'!Y:Y,'EPA Export Aggregation'!$A:$A,$B26,'EPA Export Aggregation'!$D:$D,$A$1)*IF($A26="CH4",About!$D$58,IF($A26="N2O",About!$D$59,1))</f>
        <v>3.0156878729999998E-4</v>
      </c>
      <c r="W26">
        <f>SUMIFS('EPA Export Aggregation'!Z:Z,'EPA Export Aggregation'!$A:$A,$B26,'EPA Export Aggregation'!$D:$D,$A$1)*IF($A26="CH4",About!$D$58,IF($A26="N2O",About!$D$59,1))</f>
        <v>5.0270079240000002E-4</v>
      </c>
      <c r="X26">
        <f>SUMIFS('EPA Export Aggregation'!AA:AA,'EPA Export Aggregation'!$A:$A,$B26,'EPA Export Aggregation'!$D:$D,$A$1)*IF($A26="CH4",About!$D$58,IF($A26="N2O",About!$D$59,1))</f>
        <v>4.4055872170000002E-4</v>
      </c>
      <c r="Y26">
        <f>SUMIFS('EPA Export Aggregation'!AB:AB,'EPA Export Aggregation'!$A:$A,$B26,'EPA Export Aggregation'!$D:$D,$A$1)*IF($A26="CH4",About!$D$58,IF($A26="N2O",About!$D$59,1))</f>
        <v>3.6709498430000001E-4</v>
      </c>
      <c r="Z26">
        <f>SUMIFS('EPA Export Aggregation'!AC:AC,'EPA Export Aggregation'!$A:$A,$B26,'EPA Export Aggregation'!$D:$D,$A$1)*IF($A26="CH4",About!$D$58,IF($A26="N2O",About!$D$59,1))</f>
        <v>4.271717416E-4</v>
      </c>
      <c r="AA26">
        <f>SUMIFS('EPA Export Aggregation'!AD:AD,'EPA Export Aggregation'!$A:$A,$B26,'EPA Export Aggregation'!$D:$D,$A$1)*IF($A26="CH4",About!$D$58,IF($A26="N2O",About!$D$59,1))</f>
        <v>4.4428368730000002E-4</v>
      </c>
      <c r="AB26">
        <f>SUMIFS('EPA Export Aggregation'!AE:AE,'EPA Export Aggregation'!$A:$A,$B26,'EPA Export Aggregation'!$D:$D,$A$1)*IF($A26="CH4",About!$D$58,IF($A26="N2O",About!$D$59,1))</f>
        <v>4.7920099149999999E-4</v>
      </c>
      <c r="AC26">
        <f>SUMIFS('EPA Export Aggregation'!AF:AF,'EPA Export Aggregation'!$A:$A,$B26,'EPA Export Aggregation'!$D:$D,$A$1)*IF($A26="CH4",About!$D$58,IF($A26="N2O",About!$D$59,1))</f>
        <v>4.3801513070000002E-4</v>
      </c>
      <c r="AD26">
        <f>SUMIFS('EPA Export Aggregation'!AG:AG,'EPA Export Aggregation'!$A:$A,$B26,'EPA Export Aggregation'!$D:$D,$A$1)*IF($A26="CH4",About!$D$58,IF($A26="N2O",About!$D$59,1))</f>
        <v>4.9716144020000002E-4</v>
      </c>
      <c r="AE26">
        <f>SUMIFS('EPA Export Aggregation'!AH:AH,'EPA Export Aggregation'!$A:$A,$B26,'EPA Export Aggregation'!$D:$D,$A$1)*IF($A26="CH4",About!$D$58,IF($A26="N2O",About!$D$59,1))</f>
        <v>5.0643775359999999E-4</v>
      </c>
      <c r="AF26">
        <f>SUMIFS('EPA Export Aggregation'!AI:AI,'EPA Export Aggregation'!$A:$A,$B26,'EPA Export Aggregation'!$D:$D,$A$1)*IF($A26="CH4",About!$D$58,IF($A26="N2O",About!$D$59,1))</f>
        <v>4.5325530549999998E-4</v>
      </c>
      <c r="AG26">
        <f>SUMIFS('EPA Export Aggregation'!AJ:AJ,'EPA Export Aggregation'!$A:$A,$B26,'EPA Export Aggregation'!$D:$D,$A$1)*IF($A26="CH4",About!$D$58,IF($A26="N2O",About!$D$59,1))</f>
        <v>3.3398327560000001E-4</v>
      </c>
      <c r="AH26">
        <f>SUMIFS('EPA Export Aggregation'!AK:AK,'EPA Export Aggregation'!$A:$A,$B26,'EPA Export Aggregation'!$D:$D,$A$1)*IF($A26="CH4",About!$D$58,IF($A26="N2O",About!$D$59,1))</f>
        <v>4.2744643729999998E-4</v>
      </c>
    </row>
    <row r="27" spans="1:34" x14ac:dyDescent="0.25">
      <c r="A27" s="119" t="s">
        <v>479</v>
      </c>
      <c r="B27" s="120" t="s">
        <v>1985</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1986</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1987</v>
      </c>
      <c r="C29">
        <f>SUMIFS('EPA Export Aggregation'!F:F,'EPA Export Aggregation'!$A:$A,$B29,'EPA Export Aggregation'!$D:$D,$A$1)*IF($A29="CH4",About!$D$58,IF($A29="N2O",About!$D$59,1))</f>
        <v>7.1966906813000003E-3</v>
      </c>
      <c r="D29">
        <f>SUMIFS('EPA Export Aggregation'!G:G,'EPA Export Aggregation'!$A:$A,$B29,'EPA Export Aggregation'!$D:$D,$A$1)*IF($A29="CH4",About!$D$58,IF($A29="N2O",About!$D$59,1))</f>
        <v>7.2319424027999998E-3</v>
      </c>
      <c r="E29">
        <f>SUMIFS('EPA Export Aggregation'!H:H,'EPA Export Aggregation'!$A:$A,$B29,'EPA Export Aggregation'!$D:$D,$A$1)*IF($A29="CH4",About!$D$58,IF($A29="N2O",About!$D$59,1))</f>
        <v>7.3084753135000003E-3</v>
      </c>
      <c r="F29">
        <f>SUMIFS('EPA Export Aggregation'!I:I,'EPA Export Aggregation'!$A:$A,$B29,'EPA Export Aggregation'!$D:$D,$A$1)*IF($A29="CH4",About!$D$58,IF($A29="N2O",About!$D$59,1))</f>
        <v>7.4922848510999996E-3</v>
      </c>
      <c r="G29">
        <f>SUMIFS('EPA Export Aggregation'!J:J,'EPA Export Aggregation'!$A:$A,$B29,'EPA Export Aggregation'!$D:$D,$A$1)*IF($A29="CH4",About!$D$58,IF($A29="N2O",About!$D$59,1))</f>
        <v>7.6691377967999996E-3</v>
      </c>
      <c r="H29">
        <f>SUMIFS('EPA Export Aggregation'!K:K,'EPA Export Aggregation'!$A:$A,$B29,'EPA Export Aggregation'!$D:$D,$A$1)*IF($A29="CH4",About!$D$58,IF($A29="N2O",About!$D$59,1))</f>
        <v>7.5354053340999996E-3</v>
      </c>
      <c r="I29">
        <f>SUMIFS('EPA Export Aggregation'!L:L,'EPA Export Aggregation'!$A:$A,$B29,'EPA Export Aggregation'!$D:$D,$A$1)*IF($A29="CH4",About!$D$58,IF($A29="N2O",About!$D$59,1))</f>
        <v>7.6756728071000003E-3</v>
      </c>
      <c r="J29">
        <f>SUMIFS('EPA Export Aggregation'!M:M,'EPA Export Aggregation'!$A:$A,$B29,'EPA Export Aggregation'!$D:$D,$A$1)*IF($A29="CH4",About!$D$58,IF($A29="N2O",About!$D$59,1))</f>
        <v>8.5245178592999998E-3</v>
      </c>
      <c r="K29">
        <f>SUMIFS('EPA Export Aggregation'!N:N,'EPA Export Aggregation'!$A:$A,$B29,'EPA Export Aggregation'!$D:$D,$A$1)*IF($A29="CH4",About!$D$58,IF($A29="N2O",About!$D$59,1))</f>
        <v>8.6565903268000007E-3</v>
      </c>
      <c r="L29">
        <f>SUMIFS('EPA Export Aggregation'!O:O,'EPA Export Aggregation'!$A:$A,$B29,'EPA Export Aggregation'!$D:$D,$A$1)*IF($A29="CH4",About!$D$58,IF($A29="N2O",About!$D$59,1))</f>
        <v>7.4510597281999998E-3</v>
      </c>
      <c r="M29">
        <f>SUMIFS('EPA Export Aggregation'!P:P,'EPA Export Aggregation'!$A:$A,$B29,'EPA Export Aggregation'!$D:$D,$A$1)*IF($A29="CH4",About!$D$58,IF($A29="N2O",About!$D$59,1))</f>
        <v>7.4859017259000004E-3</v>
      </c>
      <c r="N29">
        <f>SUMIFS('EPA Export Aggregation'!Q:Q,'EPA Export Aggregation'!$A:$A,$B29,'EPA Export Aggregation'!$D:$D,$A$1)*IF($A29="CH4",About!$D$58,IF($A29="N2O",About!$D$59,1))</f>
        <v>7.4933458347000003E-3</v>
      </c>
      <c r="O29">
        <f>SUMIFS('EPA Export Aggregation'!R:R,'EPA Export Aggregation'!$A:$A,$B29,'EPA Export Aggregation'!$D:$D,$A$1)*IF($A29="CH4",About!$D$58,IF($A29="N2O",About!$D$59,1))</f>
        <v>7.4373014528000001E-3</v>
      </c>
      <c r="P29">
        <f>SUMIFS('EPA Export Aggregation'!S:S,'EPA Export Aggregation'!$A:$A,$B29,'EPA Export Aggregation'!$D:$D,$A$1)*IF($A29="CH4",About!$D$58,IF($A29="N2O",About!$D$59,1))</f>
        <v>7.5051878644000003E-3</v>
      </c>
      <c r="Q29">
        <f>SUMIFS('EPA Export Aggregation'!T:T,'EPA Export Aggregation'!$A:$A,$B29,'EPA Export Aggregation'!$D:$D,$A$1)*IF($A29="CH4",About!$D$58,IF($A29="N2O",About!$D$59,1))</f>
        <v>7.4849306124000004E-3</v>
      </c>
      <c r="R29">
        <f>SUMIFS('EPA Export Aggregation'!U:U,'EPA Export Aggregation'!$A:$A,$B29,'EPA Export Aggregation'!$D:$D,$A$1)*IF($A29="CH4",About!$D$58,IF($A29="N2O",About!$D$59,1))</f>
        <v>7.2348966695999998E-3</v>
      </c>
      <c r="S29">
        <f>SUMIFS('EPA Export Aggregation'!V:V,'EPA Export Aggregation'!$A:$A,$B29,'EPA Export Aggregation'!$D:$D,$A$1)*IF($A29="CH4",About!$D$58,IF($A29="N2O",About!$D$59,1))</f>
        <v>7.7992268295000002E-3</v>
      </c>
      <c r="T29">
        <f>SUMIFS('EPA Export Aggregation'!W:W,'EPA Export Aggregation'!$A:$A,$B29,'EPA Export Aggregation'!$D:$D,$A$1)*IF($A29="CH4",About!$D$58,IF($A29="N2O",About!$D$59,1))</f>
        <v>7.4922019886999999E-3</v>
      </c>
      <c r="U29">
        <f>SUMIFS('EPA Export Aggregation'!X:X,'EPA Export Aggregation'!$A:$A,$B29,'EPA Export Aggregation'!$D:$D,$A$1)*IF($A29="CH4",About!$D$58,IF($A29="N2O",About!$D$59,1))</f>
        <v>7.1647813412E-3</v>
      </c>
      <c r="V29">
        <f>SUMIFS('EPA Export Aggregation'!Y:Y,'EPA Export Aggregation'!$A:$A,$B29,'EPA Export Aggregation'!$D:$D,$A$1)*IF($A29="CH4",About!$D$58,IF($A29="N2O",About!$D$59,1))</f>
        <v>6.9574440697000002E-3</v>
      </c>
      <c r="W29">
        <f>SUMIFS('EPA Export Aggregation'!Z:Z,'EPA Export Aggregation'!$A:$A,$B29,'EPA Export Aggregation'!$D:$D,$A$1)*IF($A29="CH4",About!$D$58,IF($A29="N2O",About!$D$59,1))</f>
        <v>8.5954930642000004E-3</v>
      </c>
      <c r="X29">
        <f>SUMIFS('EPA Export Aggregation'!AA:AA,'EPA Export Aggregation'!$A:$A,$B29,'EPA Export Aggregation'!$D:$D,$A$1)*IF($A29="CH4",About!$D$58,IF($A29="N2O",About!$D$59,1))</f>
        <v>6.4246382996000001E-3</v>
      </c>
      <c r="Y29">
        <f>SUMIFS('EPA Export Aggregation'!AB:AB,'EPA Export Aggregation'!$A:$A,$B29,'EPA Export Aggregation'!$D:$D,$A$1)*IF($A29="CH4",About!$D$58,IF($A29="N2O",About!$D$59,1))</f>
        <v>6.4728910352999996E-3</v>
      </c>
      <c r="Z29">
        <f>SUMIFS('EPA Export Aggregation'!AC:AC,'EPA Export Aggregation'!$A:$A,$B29,'EPA Export Aggregation'!$D:$D,$A$1)*IF($A29="CH4",About!$D$58,IF($A29="N2O",About!$D$59,1))</f>
        <v>7.0043513847999998E-3</v>
      </c>
      <c r="AA29">
        <f>SUMIFS('EPA Export Aggregation'!AD:AD,'EPA Export Aggregation'!$A:$A,$B29,'EPA Export Aggregation'!$D:$D,$A$1)*IF($A29="CH4",About!$D$58,IF($A29="N2O",About!$D$59,1))</f>
        <v>7.1181816413000004E-3</v>
      </c>
      <c r="AB29">
        <f>SUMIFS('EPA Export Aggregation'!AE:AE,'EPA Export Aggregation'!$A:$A,$B29,'EPA Export Aggregation'!$D:$D,$A$1)*IF($A29="CH4",About!$D$58,IF($A29="N2O",About!$D$59,1))</f>
        <v>8.3716522182999999E-3</v>
      </c>
      <c r="AC29">
        <f>SUMIFS('EPA Export Aggregation'!AF:AF,'EPA Export Aggregation'!$A:$A,$B29,'EPA Export Aggregation'!$D:$D,$A$1)*IF($A29="CH4",About!$D$58,IF($A29="N2O",About!$D$59,1))</f>
        <v>7.8224891703E-3</v>
      </c>
      <c r="AD29">
        <f>SUMIFS('EPA Export Aggregation'!AG:AG,'EPA Export Aggregation'!$A:$A,$B29,'EPA Export Aggregation'!$D:$D,$A$1)*IF($A29="CH4",About!$D$58,IF($A29="N2O",About!$D$59,1))</f>
        <v>7.5268965774000001E-3</v>
      </c>
      <c r="AE29">
        <f>SUMIFS('EPA Export Aggregation'!AH:AH,'EPA Export Aggregation'!$A:$A,$B29,'EPA Export Aggregation'!$D:$D,$A$1)*IF($A29="CH4",About!$D$58,IF($A29="N2O",About!$D$59,1))</f>
        <v>2.483795213E-3</v>
      </c>
      <c r="AF29">
        <f>SUMIFS('EPA Export Aggregation'!AI:AI,'EPA Export Aggregation'!$A:$A,$B29,'EPA Export Aggregation'!$D:$D,$A$1)*IF($A29="CH4",About!$D$58,IF($A29="N2O",About!$D$59,1))</f>
        <v>0</v>
      </c>
      <c r="AG29">
        <f>SUMIFS('EPA Export Aggregation'!AJ:AJ,'EPA Export Aggregation'!$A:$A,$B29,'EPA Export Aggregation'!$D:$D,$A$1)*IF($A29="CH4",About!$D$58,IF($A29="N2O",About!$D$59,1))</f>
        <v>0</v>
      </c>
      <c r="AH29">
        <f>SUMIFS('EPA Export Aggregation'!AK:AK,'EPA Export Aggregation'!$A:$A,$B29,'EPA Export Aggregation'!$D:$D,$A$1)*IF($A29="CH4",About!$D$58,IF($A29="N2O",About!$D$59,1))</f>
        <v>0</v>
      </c>
    </row>
    <row r="30" spans="1:34" x14ac:dyDescent="0.25">
      <c r="A30" s="119" t="s">
        <v>479</v>
      </c>
      <c r="B30" s="120" t="s">
        <v>1988</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1989</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1990</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1991</v>
      </c>
      <c r="C33">
        <f>SUMIFS('EPA Export Aggregation'!F:F,'EPA Export Aggregation'!$A:$A,$B33,'EPA Export Aggregation'!$D:$D,$A$1)*IF($A33="CH4",About!$D$58,IF($A33="N2O",About!$D$59,1))</f>
        <v>0.14913212504359999</v>
      </c>
      <c r="D33">
        <f>SUMIFS('EPA Export Aggregation'!G:G,'EPA Export Aggregation'!$A:$A,$B33,'EPA Export Aggregation'!$D:$D,$A$1)*IF($A33="CH4",About!$D$58,IF($A33="N2O",About!$D$59,1))</f>
        <v>0.15930055768429999</v>
      </c>
      <c r="E33">
        <f>SUMIFS('EPA Export Aggregation'!H:H,'EPA Export Aggregation'!$A:$A,$B33,'EPA Export Aggregation'!$D:$D,$A$1)*IF($A33="CH4",About!$D$58,IF($A33="N2O",About!$D$59,1))</f>
        <v>0.1410709290953</v>
      </c>
      <c r="F33">
        <f>SUMIFS('EPA Export Aggregation'!I:I,'EPA Export Aggregation'!$A:$A,$B33,'EPA Export Aggregation'!$D:$D,$A$1)*IF($A33="CH4",About!$D$58,IF($A33="N2O",About!$D$59,1))</f>
        <v>0.12088911984630001</v>
      </c>
      <c r="G33" s="121">
        <f>SUMIFS('EPA Export Aggregation'!J:J,'EPA Export Aggregation'!$A:$A,$B33,'EPA Export Aggregation'!$D:$D,$A$1)*IF($A33="CH4",About!$D$58,IF($A33="N2O",About!$D$59,1))</f>
        <v>0.12217366131600001</v>
      </c>
      <c r="H33">
        <f>SUMIFS('EPA Export Aggregation'!K:K,'EPA Export Aggregation'!$A:$A,$B33,'EPA Export Aggregation'!$D:$D,$A$1)*IF($A33="CH4",About!$D$58,IF($A33="N2O",About!$D$59,1))</f>
        <v>0.12972915779300001</v>
      </c>
      <c r="I33">
        <f>SUMIFS('EPA Export Aggregation'!L:L,'EPA Export Aggregation'!$A:$A,$B33,'EPA Export Aggregation'!$D:$D,$A$1)*IF($A33="CH4",About!$D$58,IF($A33="N2O",About!$D$59,1))</f>
        <v>0.12456599900239999</v>
      </c>
      <c r="J33">
        <f>SUMIFS('EPA Export Aggregation'!M:M,'EPA Export Aggregation'!$A:$A,$B33,'EPA Export Aggregation'!$D:$D,$A$1)*IF($A33="CH4",About!$D$58,IF($A33="N2O",About!$D$59,1))</f>
        <v>0.14533263048379999</v>
      </c>
      <c r="K33">
        <f>SUMIFS('EPA Export Aggregation'!N:N,'EPA Export Aggregation'!$A:$A,$B33,'EPA Export Aggregation'!$D:$D,$A$1)*IF($A33="CH4",About!$D$58,IF($A33="N2O",About!$D$59,1))</f>
        <v>0.14252273894119999</v>
      </c>
      <c r="L33">
        <f>SUMIFS('EPA Export Aggregation'!O:O,'EPA Export Aggregation'!$A:$A,$B33,'EPA Export Aggregation'!$D:$D,$A$1)*IF($A33="CH4",About!$D$58,IF($A33="N2O",About!$D$59,1))</f>
        <v>0.1328721786125</v>
      </c>
      <c r="M33">
        <f>SUMIFS('EPA Export Aggregation'!P:P,'EPA Export Aggregation'!$A:$A,$B33,'EPA Export Aggregation'!$D:$D,$A$1)*IF($A33="CH4",About!$D$58,IF($A33="N2O",About!$D$59,1))</f>
        <v>9.9505339075999996E-2</v>
      </c>
      <c r="N33">
        <f>SUMIFS('EPA Export Aggregation'!Q:Q,'EPA Export Aggregation'!$A:$A,$B33,'EPA Export Aggregation'!$D:$D,$A$1)*IF($A33="CH4",About!$D$58,IF($A33="N2O",About!$D$59,1))</f>
        <v>8.6970420427100001E-2</v>
      </c>
      <c r="O33" s="121">
        <f>SUMIFS('EPA Export Aggregation'!R:R,'EPA Export Aggregation'!$A:$A,$B33,'EPA Export Aggregation'!$D:$D,$A$1)*IF($A33="CH4",About!$D$58,IF($A33="N2O",About!$D$59,1))</f>
        <v>9.4000213664300003E-2</v>
      </c>
      <c r="P33" s="121">
        <f>SUMIFS('EPA Export Aggregation'!S:S,'EPA Export Aggregation'!$A:$A,$B33,'EPA Export Aggregation'!$D:$D,$A$1)*IF($A33="CH4",About!$D$58,IF($A33="N2O",About!$D$59,1))</f>
        <v>0.1244915627487</v>
      </c>
      <c r="Q33">
        <f>SUMIFS('EPA Export Aggregation'!T:T,'EPA Export Aggregation'!$A:$A,$B33,'EPA Export Aggregation'!$D:$D,$A$1)*IF($A33="CH4",About!$D$58,IF($A33="N2O",About!$D$59,1))</f>
        <v>0.12514971595409999</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0.10695644147860001</v>
      </c>
      <c r="U33">
        <f>SUMIFS('EPA Export Aggregation'!X:X,'EPA Export Aggregation'!$A:$A,$B33,'EPA Export Aggregation'!$D:$D,$A$1)*IF($A33="CH4",About!$D$58,IF($A33="N2O",About!$D$59,1))</f>
        <v>0.17854827846769999</v>
      </c>
      <c r="V33" s="121">
        <f>SUMIFS('EPA Export Aggregation'!Y:Y,'EPA Export Aggregation'!$A:$A,$B33,'EPA Export Aggregation'!$D:$D,$A$1)*IF($A33="CH4",About!$D$58,IF($A33="N2O",About!$D$59,1))</f>
        <v>0.37170496882990001</v>
      </c>
      <c r="W33">
        <f>SUMIFS('EPA Export Aggregation'!Z:Z,'EPA Export Aggregation'!$A:$A,$B33,'EPA Export Aggregation'!$D:$D,$A$1)*IF($A33="CH4",About!$D$58,IF($A33="N2O",About!$D$59,1))</f>
        <v>0.1675514582332</v>
      </c>
      <c r="X33">
        <f>SUMIFS('EPA Export Aggregation'!AA:AA,'EPA Export Aggregation'!$A:$A,$B33,'EPA Export Aggregation'!$D:$D,$A$1)*IF($A33="CH4",About!$D$58,IF($A33="N2O",About!$D$59,1))</f>
        <v>0.155947990708</v>
      </c>
      <c r="Y33" s="121">
        <f>SUMIFS('EPA Export Aggregation'!AB:AB,'EPA Export Aggregation'!$A:$A,$B33,'EPA Export Aggregation'!$D:$D,$A$1)*IF($A33="CH4",About!$D$58,IF($A33="N2O",About!$D$59,1))</f>
        <v>0.24096677748209999</v>
      </c>
      <c r="Z33">
        <f>SUMIFS('EPA Export Aggregation'!AC:AC,'EPA Export Aggregation'!$A:$A,$B33,'EPA Export Aggregation'!$D:$D,$A$1)*IF($A33="CH4",About!$D$58,IF($A33="N2O",About!$D$59,1))</f>
        <v>0.17976347987739999</v>
      </c>
      <c r="AA33" s="121">
        <f>SUMIFS('EPA Export Aggregation'!AD:AD,'EPA Export Aggregation'!$A:$A,$B33,'EPA Export Aggregation'!$D:$D,$A$1)*IF($A33="CH4",About!$D$58,IF($A33="N2O",About!$D$59,1))</f>
        <v>0.128788128084</v>
      </c>
      <c r="AB33" s="121">
        <f>SUMIFS('EPA Export Aggregation'!AE:AE,'EPA Export Aggregation'!$A:$A,$B33,'EPA Export Aggregation'!$D:$D,$A$1)*IF($A33="CH4",About!$D$58,IF($A33="N2O",About!$D$59,1))</f>
        <v>0.1599982392115</v>
      </c>
      <c r="AC33" s="121">
        <f>SUMIFS('EPA Export Aggregation'!AF:AF,'EPA Export Aggregation'!$A:$A,$B33,'EPA Export Aggregation'!$D:$D,$A$1)*IF($A33="CH4",About!$D$58,IF($A33="N2O",About!$D$59,1))</f>
        <v>0.11534803992830001</v>
      </c>
      <c r="AD33" s="121">
        <f>SUMIFS('EPA Export Aggregation'!AG:AG,'EPA Export Aggregation'!$A:$A,$B33,'EPA Export Aggregation'!$D:$D,$A$1)*IF($A33="CH4",About!$D$58,IF($A33="N2O",About!$D$59,1))</f>
        <v>0.1449764755431</v>
      </c>
      <c r="AE33" s="121">
        <f>SUMIFS('EPA Export Aggregation'!AH:AH,'EPA Export Aggregation'!$A:$A,$B33,'EPA Export Aggregation'!$D:$D,$A$1)*IF($A33="CH4",About!$D$58,IF($A33="N2O",About!$D$59,1))</f>
        <v>0.13898492526340001</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1992</v>
      </c>
      <c r="C34">
        <f>SUMIFS('EPA Export Aggregation'!F:F,'EPA Export Aggregation'!$A:$A,$B34,'EPA Export Aggregation'!$D:$D,$A$1)*IF($A34="CH4",About!$D$58,IF($A34="N2O",About!$D$59,1))</f>
        <v>8.0268934288900001E-2</v>
      </c>
      <c r="D34">
        <f>SUMIFS('EPA Export Aggregation'!G:G,'EPA Export Aggregation'!$A:$A,$B34,'EPA Export Aggregation'!$D:$D,$A$1)*IF($A34="CH4",About!$D$58,IF($A34="N2O",About!$D$59,1))</f>
        <v>7.2610036348199999E-2</v>
      </c>
      <c r="E34">
        <f>SUMIFS('EPA Export Aggregation'!H:H,'EPA Export Aggregation'!$A:$A,$B34,'EPA Export Aggregation'!$D:$D,$A$1)*IF($A34="CH4",About!$D$58,IF($A34="N2O",About!$D$59,1))</f>
        <v>7.5863192960199999E-2</v>
      </c>
      <c r="F34">
        <f>SUMIFS('EPA Export Aggregation'!I:I,'EPA Export Aggregation'!$A:$A,$B34,'EPA Export Aggregation'!$D:$D,$A$1)*IF($A34="CH4",About!$D$58,IF($A34="N2O",About!$D$59,1))</f>
        <v>7.4877666938800005E-2</v>
      </c>
      <c r="G34">
        <f>SUMIFS('EPA Export Aggregation'!J:J,'EPA Export Aggregation'!$A:$A,$B34,'EPA Export Aggregation'!$D:$D,$A$1)*IF($A34="CH4",About!$D$58,IF($A34="N2O",About!$D$59,1))</f>
        <v>7.73072149747E-2</v>
      </c>
      <c r="H34">
        <f>SUMIFS('EPA Export Aggregation'!K:K,'EPA Export Aggregation'!$A:$A,$B34,'EPA Export Aggregation'!$D:$D,$A$1)*IF($A34="CH4",About!$D$58,IF($A34="N2O",About!$D$59,1))</f>
        <v>7.7489734675999997E-2</v>
      </c>
      <c r="I34">
        <f>SUMIFS('EPA Export Aggregation'!L:L,'EPA Export Aggregation'!$A:$A,$B34,'EPA Export Aggregation'!$D:$D,$A$1)*IF($A34="CH4",About!$D$58,IF($A34="N2O",About!$D$59,1))</f>
        <v>8.3203869606E-2</v>
      </c>
      <c r="J34">
        <f>SUMIFS('EPA Export Aggregation'!M:M,'EPA Export Aggregation'!$A:$A,$B34,'EPA Export Aggregation'!$D:$D,$A$1)*IF($A34="CH4",About!$D$58,IF($A34="N2O",About!$D$59,1))</f>
        <v>9.0171031237699997E-2</v>
      </c>
      <c r="K34">
        <f>SUMIFS('EPA Export Aggregation'!N:N,'EPA Export Aggregation'!$A:$A,$B34,'EPA Export Aggregation'!$D:$D,$A$1)*IF($A34="CH4",About!$D$58,IF($A34="N2O",About!$D$59,1))</f>
        <v>8.9253670688600004E-2</v>
      </c>
      <c r="L34">
        <f>SUMIFS('EPA Export Aggregation'!O:O,'EPA Export Aggregation'!$A:$A,$B34,'EPA Export Aggregation'!$D:$D,$A$1)*IF($A34="CH4",About!$D$58,IF($A34="N2O",About!$D$59,1))</f>
        <v>8.8122261695200002E-2</v>
      </c>
      <c r="M34">
        <f>SUMIFS('EPA Export Aggregation'!P:P,'EPA Export Aggregation'!$A:$A,$B34,'EPA Export Aggregation'!$D:$D,$A$1)*IF($A34="CH4",About!$D$58,IF($A34="N2O",About!$D$59,1))</f>
        <v>8.5509418246699997E-2</v>
      </c>
      <c r="N34">
        <f>SUMIFS('EPA Export Aggregation'!Q:Q,'EPA Export Aggregation'!$A:$A,$B34,'EPA Export Aggregation'!$D:$D,$A$1)*IF($A34="CH4",About!$D$58,IF($A34="N2O",About!$D$59,1))</f>
        <v>7.4270884997999997E-2</v>
      </c>
      <c r="O34">
        <f>SUMIFS('EPA Export Aggregation'!R:R,'EPA Export Aggregation'!$A:$A,$B34,'EPA Export Aggregation'!$D:$D,$A$1)*IF($A34="CH4",About!$D$58,IF($A34="N2O",About!$D$59,1))</f>
        <v>9.0041917203400004E-2</v>
      </c>
      <c r="P34">
        <f>SUMIFS('EPA Export Aggregation'!S:S,'EPA Export Aggregation'!$A:$A,$B34,'EPA Export Aggregation'!$D:$D,$A$1)*IF($A34="CH4",About!$D$58,IF($A34="N2O",About!$D$59,1))</f>
        <v>0.1179828845142</v>
      </c>
      <c r="Q34">
        <f>SUMIFS('EPA Export Aggregation'!T:T,'EPA Export Aggregation'!$A:$A,$B34,'EPA Export Aggregation'!$D:$D,$A$1)*IF($A34="CH4",About!$D$58,IF($A34="N2O",About!$D$59,1))</f>
        <v>0.11807396474039999</v>
      </c>
      <c r="R34">
        <f>SUMIFS('EPA Export Aggregation'!U:U,'EPA Export Aggregation'!$A:$A,$B34,'EPA Export Aggregation'!$D:$D,$A$1)*IF($A34="CH4",About!$D$58,IF($A34="N2O",About!$D$59,1))</f>
        <v>0.1153197103027</v>
      </c>
      <c r="S34">
        <f>SUMIFS('EPA Export Aggregation'!V:V,'EPA Export Aggregation'!$A:$A,$B34,'EPA Export Aggregation'!$D:$D,$A$1)*IF($A34="CH4",About!$D$58,IF($A34="N2O",About!$D$59,1))</f>
        <v>0.13081866340080001</v>
      </c>
      <c r="T34">
        <f>SUMIFS('EPA Export Aggregation'!W:W,'EPA Export Aggregation'!$A:$A,$B34,'EPA Export Aggregation'!$D:$D,$A$1)*IF($A34="CH4",About!$D$58,IF($A34="N2O",About!$D$59,1))</f>
        <v>0.1289891194775</v>
      </c>
      <c r="U34">
        <f>SUMIFS('EPA Export Aggregation'!X:X,'EPA Export Aggregation'!$A:$A,$B34,'EPA Export Aggregation'!$D:$D,$A$1)*IF($A34="CH4",About!$D$58,IF($A34="N2O",About!$D$59,1))</f>
        <v>9.6661824911499994E-2</v>
      </c>
      <c r="V34">
        <f>SUMIFS('EPA Export Aggregation'!Y:Y,'EPA Export Aggregation'!$A:$A,$B34,'EPA Export Aggregation'!$D:$D,$A$1)*IF($A34="CH4",About!$D$58,IF($A34="N2O",About!$D$59,1))</f>
        <v>0.1040428611691</v>
      </c>
      <c r="W34">
        <f>SUMIFS('EPA Export Aggregation'!Z:Z,'EPA Export Aggregation'!$A:$A,$B34,'EPA Export Aggregation'!$D:$D,$A$1)*IF($A34="CH4",About!$D$58,IF($A34="N2O",About!$D$59,1))</f>
        <v>0.13068983144329999</v>
      </c>
      <c r="X34">
        <f>SUMIFS('EPA Export Aggregation'!AA:AA,'EPA Export Aggregation'!$A:$A,$B34,'EPA Export Aggregation'!$D:$D,$A$1)*IF($A34="CH4",About!$D$58,IF($A34="N2O",About!$D$59,1))</f>
        <v>0.16401539605070001</v>
      </c>
      <c r="Y34">
        <f>SUMIFS('EPA Export Aggregation'!AB:AB,'EPA Export Aggregation'!$A:$A,$B34,'EPA Export Aggregation'!$D:$D,$A$1)*IF($A34="CH4",About!$D$58,IF($A34="N2O",About!$D$59,1))</f>
        <v>0.19205474166139999</v>
      </c>
      <c r="Z34">
        <f>SUMIFS('EPA Export Aggregation'!AC:AC,'EPA Export Aggregation'!$A:$A,$B34,'EPA Export Aggregation'!$D:$D,$A$1)*IF($A34="CH4",About!$D$58,IF($A34="N2O",About!$D$59,1))</f>
        <v>0.20195719386739999</v>
      </c>
      <c r="AA34">
        <f>SUMIFS('EPA Export Aggregation'!AD:AD,'EPA Export Aggregation'!$A:$A,$B34,'EPA Export Aggregation'!$D:$D,$A$1)*IF($A34="CH4",About!$D$58,IF($A34="N2O",About!$D$59,1))</f>
        <v>0.19966404330340001</v>
      </c>
      <c r="AB34">
        <f>SUMIFS('EPA Export Aggregation'!AE:AE,'EPA Export Aggregation'!$A:$A,$B34,'EPA Export Aggregation'!$D:$D,$A$1)*IF($A34="CH4",About!$D$58,IF($A34="N2O",About!$D$59,1))</f>
        <v>0.20021831370769999</v>
      </c>
      <c r="AC34">
        <f>SUMIFS('EPA Export Aggregation'!AF:AF,'EPA Export Aggregation'!$A:$A,$B34,'EPA Export Aggregation'!$D:$D,$A$1)*IF($A34="CH4",About!$D$58,IF($A34="N2O",About!$D$59,1))</f>
        <v>0.1939146474342</v>
      </c>
      <c r="AD34">
        <f>SUMIFS('EPA Export Aggregation'!AG:AG,'EPA Export Aggregation'!$A:$A,$B34,'EPA Export Aggregation'!$D:$D,$A$1)*IF($A34="CH4",About!$D$58,IF($A34="N2O",About!$D$59,1))</f>
        <v>0.17306925960710001</v>
      </c>
      <c r="AE34">
        <f>SUMIFS('EPA Export Aggregation'!AH:AH,'EPA Export Aggregation'!$A:$A,$B34,'EPA Export Aggregation'!$D:$D,$A$1)*IF($A34="CH4",About!$D$58,IF($A34="N2O",About!$D$59,1))</f>
        <v>0.17640178263440001</v>
      </c>
      <c r="AF34">
        <f>SUMIFS('EPA Export Aggregation'!AI:AI,'EPA Export Aggregation'!$A:$A,$B34,'EPA Export Aggregation'!$D:$D,$A$1)*IF($A34="CH4",About!$D$58,IF($A34="N2O",About!$D$59,1))</f>
        <v>0.17210535320770001</v>
      </c>
      <c r="AG34">
        <f>SUMIFS('EPA Export Aggregation'!AJ:AJ,'EPA Export Aggregation'!$A:$A,$B34,'EPA Export Aggregation'!$D:$D,$A$1)*IF($A34="CH4",About!$D$58,IF($A34="N2O",About!$D$59,1))</f>
        <v>0.16780892378100001</v>
      </c>
      <c r="AH34">
        <f>SUMIFS('EPA Export Aggregation'!AK:AK,'EPA Export Aggregation'!$A:$A,$B34,'EPA Export Aggregation'!$D:$D,$A$1)*IF($A34="CH4",About!$D$58,IF($A34="N2O",About!$D$59,1))</f>
        <v>0.16351249435429999</v>
      </c>
    </row>
    <row r="35" spans="1:34" x14ac:dyDescent="0.25">
      <c r="A35" s="119"/>
      <c r="B35" s="120" t="s">
        <v>1993</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1994</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1995</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1996</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1997</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1998</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1999</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2000</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2001</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2002</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2003</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2004</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2005</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2006</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2007</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2008</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2009</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2010</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2011</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2012</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2013</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2014</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2015</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2016</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2017</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2018</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2019</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2020</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2021</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2022</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2023</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2024</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2025</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2026</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2027</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2028</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2029</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2030</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2031</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2032</v>
      </c>
      <c r="B74" s="120" t="s">
        <v>2033</v>
      </c>
      <c r="C74">
        <f>SUMIFS('EPA Export Aggregation'!F:F,'EPA Export Aggregation'!$A:$A,$B74,'EPA Export Aggregation'!$D:$D,$A$1)*IF($A74="CH4",About!$D$58,IF($A74="N2O",About!$D$59,1))</f>
        <v>4.8905328038E-3</v>
      </c>
      <c r="D74">
        <f>SUMIFS('EPA Export Aggregation'!G:G,'EPA Export Aggregation'!$A:$A,$B74,'EPA Export Aggregation'!$D:$D,$A$1)*IF($A74="CH4",About!$D$58,IF($A74="N2O",About!$D$59,1))</f>
        <v>1.02783480194E-2</v>
      </c>
      <c r="E74">
        <f>SUMIFS('EPA Export Aggregation'!H:H,'EPA Export Aggregation'!$A:$A,$B74,'EPA Export Aggregation'!$D:$D,$A$1)*IF($A74="CH4",About!$D$58,IF($A74="N2O",About!$D$59,1))</f>
        <v>3.4818985075000003E-2</v>
      </c>
      <c r="F74">
        <f>SUMIFS('EPA Export Aggregation'!I:I,'EPA Export Aggregation'!$A:$A,$B74,'EPA Export Aggregation'!$D:$D,$A$1)*IF($A74="CH4",About!$D$58,IF($A74="N2O",About!$D$59,1))</f>
        <v>0.12091281663360001</v>
      </c>
      <c r="G74">
        <f>SUMIFS('EPA Export Aggregation'!J:J,'EPA Export Aggregation'!$A:$A,$B74,'EPA Export Aggregation'!$D:$D,$A$1)*IF($A74="CH4",About!$D$58,IF($A74="N2O",About!$D$59,1))</f>
        <v>0.29784444083359995</v>
      </c>
      <c r="H74">
        <f>SUMIFS('EPA Export Aggregation'!K:K,'EPA Export Aggregation'!$A:$A,$B74,'EPA Export Aggregation'!$D:$D,$A$1)*IF($A74="CH4",About!$D$58,IF($A74="N2O",About!$D$59,1))</f>
        <v>0.65129400362079992</v>
      </c>
      <c r="I74">
        <f>SUMIFS('EPA Export Aggregation'!L:L,'EPA Export Aggregation'!$A:$A,$B74,'EPA Export Aggregation'!$D:$D,$A$1)*IF($A74="CH4",About!$D$58,IF($A74="N2O",About!$D$59,1))</f>
        <v>0.90626313235999989</v>
      </c>
      <c r="J74">
        <f>SUMIFS('EPA Export Aggregation'!M:M,'EPA Export Aggregation'!$A:$A,$B74,'EPA Export Aggregation'!$D:$D,$A$1)*IF($A74="CH4",About!$D$58,IF($A74="N2O",About!$D$59,1))</f>
        <v>1.1473569747763002</v>
      </c>
      <c r="K74">
        <f>SUMIFS('EPA Export Aggregation'!N:N,'EPA Export Aggregation'!$A:$A,$B74,'EPA Export Aggregation'!$D:$D,$A$1)*IF($A74="CH4",About!$D$58,IF($A74="N2O",About!$D$59,1))</f>
        <v>1.3161917986679001</v>
      </c>
      <c r="L74">
        <f>SUMIFS('EPA Export Aggregation'!O:O,'EPA Export Aggregation'!$A:$A,$B74,'EPA Export Aggregation'!$D:$D,$A$1)*IF($A74="CH4",About!$D$58,IF($A74="N2O",About!$D$59,1))</f>
        <v>1.4926861737890003</v>
      </c>
      <c r="M74">
        <f>SUMIFS('EPA Export Aggregation'!P:P,'EPA Export Aggregation'!$A:$A,$B74,'EPA Export Aggregation'!$D:$D,$A$1)*IF($A74="CH4",About!$D$58,IF($A74="N2O",About!$D$59,1))</f>
        <v>1.6456591924733999</v>
      </c>
      <c r="N74">
        <f>SUMIFS('EPA Export Aggregation'!Q:Q,'EPA Export Aggregation'!$A:$A,$B74,'EPA Export Aggregation'!$D:$D,$A$1)*IF($A74="CH4",About!$D$58,IF($A74="N2O",About!$D$59,1))</f>
        <v>1.7903192617678001</v>
      </c>
      <c r="O74">
        <f>SUMIFS('EPA Export Aggregation'!R:R,'EPA Export Aggregation'!$A:$A,$B74,'EPA Export Aggregation'!$D:$D,$A$1)*IF($A74="CH4",About!$D$58,IF($A74="N2O",About!$D$59,1))</f>
        <v>1.8936392917484999</v>
      </c>
      <c r="P74">
        <f>SUMIFS('EPA Export Aggregation'!S:S,'EPA Export Aggregation'!$A:$A,$B74,'EPA Export Aggregation'!$D:$D,$A$1)*IF($A74="CH4",About!$D$58,IF($A74="N2O",About!$D$59,1))</f>
        <v>1.9856778229148999</v>
      </c>
      <c r="Q74">
        <f>SUMIFS('EPA Export Aggregation'!T:T,'EPA Export Aggregation'!$A:$A,$B74,'EPA Export Aggregation'!$D:$D,$A$1)*IF($A74="CH4",About!$D$58,IF($A74="N2O",About!$D$59,1))</f>
        <v>2.0656582837430002</v>
      </c>
      <c r="R74">
        <f>SUMIFS('EPA Export Aggregation'!U:U,'EPA Export Aggregation'!$A:$A,$B74,'EPA Export Aggregation'!$D:$D,$A$1)*IF($A74="CH4",About!$D$58,IF($A74="N2O",About!$D$59,1))</f>
        <v>2.1547047124271996</v>
      </c>
      <c r="S74">
        <f>SUMIFS('EPA Export Aggregation'!V:V,'EPA Export Aggregation'!$A:$A,$B74,'EPA Export Aggregation'!$D:$D,$A$1)*IF($A74="CH4",About!$D$58,IF($A74="N2O",About!$D$59,1))</f>
        <v>2.2828175657292</v>
      </c>
      <c r="T74">
        <f>SUMIFS('EPA Export Aggregation'!W:W,'EPA Export Aggregation'!$A:$A,$B74,'EPA Export Aggregation'!$D:$D,$A$1)*IF($A74="CH4",About!$D$58,IF($A74="N2O",About!$D$59,1))</f>
        <v>2.4281714046219993</v>
      </c>
      <c r="U74">
        <f>SUMIFS('EPA Export Aggregation'!X:X,'EPA Export Aggregation'!$A:$A,$B74,'EPA Export Aggregation'!$D:$D,$A$1)*IF($A74="CH4",About!$D$58,IF($A74="N2O",About!$D$59,1))</f>
        <v>2.5893480026738001</v>
      </c>
      <c r="V74">
        <f>SUMIFS('EPA Export Aggregation'!Y:Y,'EPA Export Aggregation'!$A:$A,$B74,'EPA Export Aggregation'!$D:$D,$A$1)*IF($A74="CH4",About!$D$58,IF($A74="N2O",About!$D$59,1))</f>
        <v>2.7527558801784009</v>
      </c>
      <c r="W74">
        <f>SUMIFS('EPA Export Aggregation'!Z:Z,'EPA Export Aggregation'!$A:$A,$B74,'EPA Export Aggregation'!$D:$D,$A$1)*IF($A74="CH4",About!$D$58,IF($A74="N2O",About!$D$59,1))</f>
        <v>3.0375400912003001</v>
      </c>
      <c r="X74">
        <f>SUMIFS('EPA Export Aggregation'!AA:AA,'EPA Export Aggregation'!$A:$A,$B74,'EPA Export Aggregation'!$D:$D,$A$1)*IF($A74="CH4",About!$D$58,IF($A74="N2O",About!$D$59,1))</f>
        <v>3.0996572102946995</v>
      </c>
      <c r="Y74">
        <f>SUMIFS('EPA Export Aggregation'!AB:AB,'EPA Export Aggregation'!$A:$A,$B74,'EPA Export Aggregation'!$D:$D,$A$1)*IF($A74="CH4",About!$D$58,IF($A74="N2O",About!$D$59,1))</f>
        <v>3.2166193500892004</v>
      </c>
      <c r="Z74">
        <f>SUMIFS('EPA Export Aggregation'!AC:AC,'EPA Export Aggregation'!$A:$A,$B74,'EPA Export Aggregation'!$D:$D,$A$1)*IF($A74="CH4",About!$D$58,IF($A74="N2O",About!$D$59,1))</f>
        <v>3.1848261157041007</v>
      </c>
      <c r="AA74">
        <f>SUMIFS('EPA Export Aggregation'!AD:AD,'EPA Export Aggregation'!$A:$A,$B74,'EPA Export Aggregation'!$D:$D,$A$1)*IF($A74="CH4",About!$D$58,IF($A74="N2O",About!$D$59,1))</f>
        <v>2.8822673259032006</v>
      </c>
      <c r="AB74">
        <f>SUMIFS('EPA Export Aggregation'!AE:AE,'EPA Export Aggregation'!$A:$A,$B74,'EPA Export Aggregation'!$D:$D,$A$1)*IF($A74="CH4",About!$D$58,IF($A74="N2O",About!$D$59,1))</f>
        <v>3.1147911511646003</v>
      </c>
      <c r="AC74">
        <f>SUMIFS('EPA Export Aggregation'!AF:AF,'EPA Export Aggregation'!$A:$A,$B74,'EPA Export Aggregation'!$D:$D,$A$1)*IF($A74="CH4",About!$D$58,IF($A74="N2O",About!$D$59,1))</f>
        <v>2.9165010729156</v>
      </c>
      <c r="AD74">
        <f>SUMIFS('EPA Export Aggregation'!AG:AG,'EPA Export Aggregation'!$A:$A,$B74,'EPA Export Aggregation'!$D:$D,$A$1)*IF($A74="CH4",About!$D$58,IF($A74="N2O",About!$D$59,1))</f>
        <v>3.1458064937899999</v>
      </c>
      <c r="AE74">
        <f>SUMIFS('EPA Export Aggregation'!AH:AH,'EPA Export Aggregation'!$A:$A,$B74,'EPA Export Aggregation'!$D:$D,$A$1)*IF($A74="CH4",About!$D$58,IF($A74="N2O",About!$D$59,1))</f>
        <v>2.7094644683738998</v>
      </c>
      <c r="AF74">
        <f>SUMIFS('EPA Export Aggregation'!AI:AI,'EPA Export Aggregation'!$A:$A,$B74,'EPA Export Aggregation'!$D:$D,$A$1)*IF($A74="CH4",About!$D$58,IF($A74="N2O",About!$D$59,1))</f>
        <v>2.7608126007845004</v>
      </c>
      <c r="AG74">
        <f>SUMIFS('EPA Export Aggregation'!AJ:AJ,'EPA Export Aggregation'!$A:$A,$B74,'EPA Export Aggregation'!$D:$D,$A$1)*IF($A74="CH4",About!$D$58,IF($A74="N2O",About!$D$59,1))</f>
        <v>2.5756047312891988</v>
      </c>
      <c r="AH74">
        <f>SUMIFS('EPA Export Aggregation'!AK:AK,'EPA Export Aggregation'!$A:$A,$B74,'EPA Export Aggregation'!$D:$D,$A$1)*IF($A74="CH4",About!$D$58,IF($A74="N2O",About!$D$59,1))</f>
        <v>2.6394211578329001</v>
      </c>
    </row>
    <row r="75" spans="1:34" x14ac:dyDescent="0.25">
      <c r="A75" s="119" t="s">
        <v>2032</v>
      </c>
      <c r="B75" s="120" t="s">
        <v>2034</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2032</v>
      </c>
      <c r="B76" s="120" t="s">
        <v>2035</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2032</v>
      </c>
      <c r="B77" s="120" t="s">
        <v>2036</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2032</v>
      </c>
      <c r="B78" s="120" t="s">
        <v>2037</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2032</v>
      </c>
      <c r="B79" s="120" t="s">
        <v>2038</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2032</v>
      </c>
      <c r="B80" s="120" t="s">
        <v>2039</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2032</v>
      </c>
      <c r="B81" s="120" t="s">
        <v>2040</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2032</v>
      </c>
      <c r="B82" s="120" t="s">
        <v>2041</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2032</v>
      </c>
      <c r="B83" s="120" t="s">
        <v>2042</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2032</v>
      </c>
      <c r="B84" s="120" t="s">
        <v>2043</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2032</v>
      </c>
      <c r="B85" s="120" t="s">
        <v>2044</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2032</v>
      </c>
      <c r="B86" s="120" t="s">
        <v>2045</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2032</v>
      </c>
      <c r="B87" s="120" t="s">
        <v>2046</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2025-03-24T20:05:09Z</dcterms:modified>
</cp:coreProperties>
</file>