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bldgs\CiDESCTY\"/>
    </mc:Choice>
  </mc:AlternateContent>
  <xr:revisionPtr revIDLastSave="0" documentId="8_{1E3D6431-EDEB-465D-BFC2-31F67B33D3A6}"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X8" i="25" s="1"/>
  <c r="W89" i="22"/>
  <c r="U89" i="22"/>
  <c r="S89" i="22"/>
  <c r="Q89" i="22"/>
  <c r="O89" i="22"/>
  <c r="M89" i="22"/>
  <c r="K89" i="22"/>
  <c r="I89" i="22"/>
  <c r="H8" i="25" s="1"/>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Z8" i="18"/>
  <c r="T8" i="18"/>
  <c r="R8" i="18"/>
  <c r="AA8" i="17"/>
  <c r="Z8" i="17"/>
  <c r="K8" i="17"/>
  <c r="J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C8" i="18"/>
  <c r="M8" i="19"/>
  <c r="R8" i="23"/>
  <c r="I8" i="17"/>
  <c r="S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G8" i="7" s="1"/>
  <c r="P8" i="19"/>
  <c r="X8" i="19"/>
  <c r="W8" i="7" s="1"/>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14" l="1"/>
  <c r="S53" i="14"/>
  <c r="AC8" i="6"/>
  <c r="K8" i="6"/>
  <c r="I8" i="6"/>
  <c r="U8" i="10"/>
  <c r="C8" i="7"/>
  <c r="M8" i="7"/>
  <c r="AC8" i="10"/>
  <c r="K8" i="10"/>
  <c r="C8" i="6"/>
  <c r="Q8" i="10"/>
  <c r="G8" i="6"/>
  <c r="M8" i="6"/>
  <c r="O8" i="6"/>
  <c r="E8" i="7"/>
  <c r="C8" i="10"/>
  <c r="AE8" i="7"/>
  <c r="M8" i="10"/>
  <c r="W8" i="10"/>
  <c r="AA8" i="7"/>
  <c r="E8" i="6"/>
  <c r="AA8" i="6"/>
  <c r="Y8" i="7"/>
  <c r="E8" i="10"/>
  <c r="Q8" i="7"/>
  <c r="AE8" i="6"/>
  <c r="S30" i="22"/>
  <c r="AE8" i="10"/>
  <c r="S53" i="22"/>
  <c r="AA8" i="10"/>
  <c r="G8" i="10"/>
  <c r="S8" i="7"/>
  <c r="O8" i="10"/>
  <c r="U8" i="7"/>
  <c r="O8" i="7"/>
  <c r="AC8" i="7"/>
  <c r="I8" i="7"/>
  <c r="W8" i="6"/>
  <c r="U8" i="6"/>
  <c r="S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<sst xmlns="http://schemas.openxmlformats.org/spreadsheetml/2006/main" count="55111" uniqueCount="1381">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</sst>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1320</v>
      </c>
      <c r="C1" s="71">
        <v>45686</v>
      </c>
      <c r="D1" s="13"/>
      <c r="E1" s="13"/>
      <c r="F1" s="72" t="s">
        <v>59</v>
      </c>
      <c r="G1" s="72" t="s">
        <v>59</v>
      </c>
    </row>
    <row r="2" spans="1:7" x14ac:dyDescent="0.75">
      <c r="B2" t="str">
        <f>LOOKUP(B1,F2:G51,G2:G51)</f>
        <v>WI</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b">
        <f>IF(A53=About!$B$1,SUM('BDESC-rural-residential'!$AF$8,'BDESC-urban-residential'!$AF$8,'BDESC-commercial'!$AF$8)='REEDS calc'!Q53,"NA")</f>
        <v>1</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b">
        <f>IF(A53=About!$B$1,SUM('DESC-rural-residential'!$AF$8,'DESC-urban-residential'!$AF$8,'DESC-commercial'!$AF$8)='REEDS calc-noIRA'!Q53,"NA")</f>
        <v>1</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WISCONSIN</v>
      </c>
    </row>
    <row r="3" spans="1:7" x14ac:dyDescent="0.65">
      <c r="A3" s="52" t="s">
        <v>1327</v>
      </c>
      <c r="B3" s="52">
        <v>0.59</v>
      </c>
      <c r="C3" s="52">
        <v>0.41</v>
      </c>
      <c r="F3" s="52" t="s">
        <v>10</v>
      </c>
      <c r="G3" s="52">
        <f>SUMIFS(B:B,A:A,G2)</f>
        <v>0.70199999999999996</v>
      </c>
    </row>
    <row r="4" spans="1:7" x14ac:dyDescent="0.65">
      <c r="A4" s="52" t="s">
        <v>1328</v>
      </c>
      <c r="B4" s="52">
        <v>0.66</v>
      </c>
      <c r="C4" s="52">
        <v>0.33999999999999903</v>
      </c>
      <c r="F4" s="52" t="s">
        <v>11</v>
      </c>
      <c r="G4" s="52">
        <f>SUMIFS(C:C,A:A,G2)</f>
        <v>0.29799999999999899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14.454717600521466</v>
      </c>
      <c r="C8" s="65">
        <f>INDEX('REEDS calc'!$C$64:$AG$113,MATCH(About!$B$2,'REEDS calc'!$B$64:$B$113,0),MATCH(C$1,'REEDS calc'!$C$63:$AG$63,0))*SUMIFS('res v com'!$E$3:$E$52,'res v com'!$B$3:$B$52,About!$B$2)*SUMIFS('Urban and Rural'!$C$2:$C$53,'Urban and Rural'!$A$2:$A$53,About!$B$1)</f>
        <v>14.454717600521466</v>
      </c>
      <c r="D8" s="65">
        <f>INDEX('REEDS calc'!$C$64:$AG$113,MATCH(About!$B$2,'REEDS calc'!$B$64:$B$113,0),MATCH(D$1,'REEDS calc'!$C$63:$AG$63,0))*SUMIFS('res v com'!$E$3:$E$52,'res v com'!$B$3:$B$52,About!$B$2)*SUMIFS('Urban and Rural'!$C$2:$C$53,'Urban and Rural'!$A$2:$A$53,About!$B$1)</f>
        <v>14.454717600521466</v>
      </c>
      <c r="E8" s="65">
        <f>INDEX('REEDS calc'!$C$64:$AG$113,MATCH(About!$B$2,'REEDS calc'!$B$64:$B$113,0),MATCH(E$1,'REEDS calc'!$C$63:$AG$63,0))*SUMIFS('res v com'!$E$3:$E$52,'res v com'!$B$3:$B$52,About!$B$2)*SUMIFS('Urban and Rural'!$C$2:$C$53,'Urban and Rural'!$A$2:$A$53,About!$B$1)</f>
        <v>18.606088227239965</v>
      </c>
      <c r="F8" s="65">
        <f>INDEX('REEDS calc'!$C$64:$AG$113,MATCH(About!$B$2,'REEDS calc'!$B$64:$B$113,0),MATCH(F$1,'REEDS calc'!$C$63:$AG$63,0))*SUMIFS('res v com'!$E$3:$E$52,'res v com'!$B$3:$B$52,About!$B$2)*SUMIFS('Urban and Rural'!$C$2:$C$53,'Urban and Rural'!$A$2:$A$53,About!$B$1)</f>
        <v>22.757458853958465</v>
      </c>
      <c r="G8" s="65">
        <f>INDEX('REEDS calc'!$C$64:$AG$113,MATCH(About!$B$2,'REEDS calc'!$B$64:$B$113,0),MATCH(G$1,'REEDS calc'!$C$63:$AG$63,0))*SUMIFS('res v com'!$E$3:$E$52,'res v com'!$B$3:$B$52,About!$B$2)*SUMIFS('Urban and Rural'!$C$2:$C$53,'Urban and Rural'!$A$2:$A$53,About!$B$1)</f>
        <v>30.724237888243778</v>
      </c>
      <c r="H8" s="65">
        <f>INDEX('REEDS calc'!$C$64:$AG$113,MATCH(About!$B$2,'REEDS calc'!$B$64:$B$113,0),MATCH(H$1,'REEDS calc'!$C$63:$AG$63,0))*SUMIFS('res v com'!$E$3:$E$52,'res v com'!$B$3:$B$52,About!$B$2)*SUMIFS('Urban and Rural'!$C$2:$C$53,'Urban and Rural'!$A$2:$A$53,About!$B$1)</f>
        <v>38.691016922529087</v>
      </c>
      <c r="I8" s="65">
        <f>INDEX('REEDS calc'!$C$64:$AG$113,MATCH(About!$B$2,'REEDS calc'!$B$64:$B$113,0),MATCH(I$1,'REEDS calc'!$C$63:$AG$63,0))*SUMIFS('res v com'!$E$3:$E$52,'res v com'!$B$3:$B$52,About!$B$2)*SUMIFS('Urban and Rural'!$C$2:$C$53,'Urban and Rural'!$A$2:$A$53,About!$B$1)</f>
        <v>53.923832123162569</v>
      </c>
      <c r="J8" s="65">
        <f>INDEX('REEDS calc'!$C$64:$AG$113,MATCH(About!$B$2,'REEDS calc'!$B$64:$B$113,0),MATCH(J$1,'REEDS calc'!$C$63:$AG$63,0))*SUMIFS('res v com'!$E$3:$E$52,'res v com'!$B$3:$B$52,About!$B$2)*SUMIFS('Urban and Rural'!$C$2:$C$53,'Urban and Rural'!$A$2:$A$53,About!$B$1)</f>
        <v>69.156647323796065</v>
      </c>
      <c r="K8" s="65">
        <f>INDEX('REEDS calc'!$C$64:$AG$113,MATCH(About!$B$2,'REEDS calc'!$B$64:$B$113,0),MATCH(K$1,'REEDS calc'!$C$63:$AG$63,0))*SUMIFS('res v com'!$E$3:$E$52,'res v com'!$B$3:$B$52,About!$B$2)*SUMIFS('Urban and Rural'!$C$2:$C$53,'Urban and Rural'!$A$2:$A$53,About!$B$1)</f>
        <v>96.877701492309257</v>
      </c>
      <c r="L8" s="65">
        <f>INDEX('REEDS calc'!$C$64:$AG$113,MATCH(About!$B$2,'REEDS calc'!$B$64:$B$113,0),MATCH(L$1,'REEDS calc'!$C$63:$AG$63,0))*SUMIFS('res v com'!$E$3:$E$52,'res v com'!$B$3:$B$52,About!$B$2)*SUMIFS('Urban and Rural'!$C$2:$C$53,'Urban and Rural'!$A$2:$A$53,About!$B$1)</f>
        <v>124.59875566082243</v>
      </c>
      <c r="M8" s="65">
        <f>INDEX('REEDS calc'!$C$64:$AG$113,MATCH(About!$B$2,'REEDS calc'!$B$64:$B$113,0),MATCH(M$1,'REEDS calc'!$C$63:$AG$63,0))*SUMIFS('res v com'!$E$3:$E$52,'res v com'!$B$3:$B$52,About!$B$2)*SUMIFS('Urban and Rural'!$C$2:$C$53,'Urban and Rural'!$A$2:$A$53,About!$B$1)</f>
        <v>161.36272969652441</v>
      </c>
      <c r="N8" s="65">
        <f>INDEX('REEDS calc'!$C$64:$AG$113,MATCH(About!$B$2,'REEDS calc'!$B$64:$B$113,0),MATCH(N$1,'REEDS calc'!$C$63:$AG$63,0))*SUMIFS('res v com'!$E$3:$E$52,'res v com'!$B$3:$B$52,About!$B$2)*SUMIFS('Urban and Rural'!$C$2:$C$53,'Urban and Rural'!$A$2:$A$53,About!$B$1)</f>
        <v>198.12670373222639</v>
      </c>
      <c r="O8" s="65">
        <f>INDEX('REEDS calc'!$C$64:$AG$113,MATCH(About!$B$2,'REEDS calc'!$B$64:$B$113,0),MATCH(O$1,'REEDS calc'!$C$63:$AG$63,0))*SUMIFS('res v com'!$E$3:$E$52,'res v com'!$B$3:$B$52,About!$B$2)*SUMIFS('Urban and Rural'!$C$2:$C$53,'Urban and Rural'!$A$2:$A$53,About!$B$1)</f>
        <v>236.21708391080932</v>
      </c>
      <c r="P8" s="65">
        <f>INDEX('REEDS calc'!$C$64:$AG$113,MATCH(About!$B$2,'REEDS calc'!$B$64:$B$113,0),MATCH(P$1,'REEDS calc'!$C$63:$AG$63,0))*SUMIFS('res v com'!$E$3:$E$52,'res v com'!$B$3:$B$52,About!$B$2)*SUMIFS('Urban and Rural'!$C$2:$C$53,'Urban and Rural'!$A$2:$A$53,About!$B$1)</f>
        <v>274.30746408939228</v>
      </c>
      <c r="Q8" s="65">
        <f>INDEX('REEDS calc'!$C$64:$AG$113,MATCH(About!$B$2,'REEDS calc'!$B$64:$B$113,0),MATCH(Q$1,'REEDS calc'!$C$63:$AG$63,0))*SUMIFS('res v com'!$E$3:$E$52,'res v com'!$B$3:$B$52,About!$B$2)*SUMIFS('Urban and Rural'!$C$2:$C$53,'Urban and Rural'!$A$2:$A$53,About!$B$1)</f>
        <v>279.82164308589768</v>
      </c>
      <c r="R8" s="65">
        <f>INDEX('REEDS calc'!$C$64:$AG$113,MATCH(About!$B$2,'REEDS calc'!$B$64:$B$113,0),MATCH(R$1,'REEDS calc'!$C$63:$AG$63,0))*SUMIFS('res v com'!$E$3:$E$52,'res v com'!$B$3:$B$52,About!$B$2)*SUMIFS('Urban and Rural'!$C$2:$C$53,'Urban and Rural'!$A$2:$A$53,About!$B$1)</f>
        <v>285.33582208240296</v>
      </c>
      <c r="S8" s="65">
        <f>INDEX('REEDS calc'!$C$64:$AG$113,MATCH(About!$B$2,'REEDS calc'!$B$64:$B$113,0),MATCH(S$1,'REEDS calc'!$C$63:$AG$63,0))*SUMIFS('res v com'!$E$3:$E$52,'res v com'!$B$3:$B$52,About!$B$2)*SUMIFS('Urban and Rural'!$C$2:$C$53,'Urban and Rural'!$A$2:$A$53,About!$B$1)</f>
        <v>289.53193711302652</v>
      </c>
      <c r="T8" s="65">
        <f>INDEX('REEDS calc'!$C$64:$AG$113,MATCH(About!$B$2,'REEDS calc'!$B$64:$B$113,0),MATCH(T$1,'REEDS calc'!$C$63:$AG$63,0))*SUMIFS('res v com'!$E$3:$E$52,'res v com'!$B$3:$B$52,About!$B$2)*SUMIFS('Urban and Rural'!$C$2:$C$53,'Urban and Rural'!$A$2:$A$53,About!$B$1)</f>
        <v>293.72805214365013</v>
      </c>
      <c r="U8" s="65">
        <f>INDEX('REEDS calc'!$C$64:$AG$113,MATCH(About!$B$2,'REEDS calc'!$B$64:$B$113,0),MATCH(U$1,'REEDS calc'!$C$63:$AG$63,0))*SUMIFS('res v com'!$E$3:$E$52,'res v com'!$B$3:$B$52,About!$B$2)*SUMIFS('Urban and Rural'!$C$2:$C$53,'Urban and Rural'!$A$2:$A$53,About!$B$1)</f>
        <v>296.79797327937473</v>
      </c>
      <c r="V8" s="65">
        <f>INDEX('REEDS calc'!$C$64:$AG$113,MATCH(About!$B$2,'REEDS calc'!$B$64:$B$113,0),MATCH(V$1,'REEDS calc'!$C$63:$AG$63,0))*SUMIFS('res v com'!$E$3:$E$52,'res v com'!$B$3:$B$52,About!$B$2)*SUMIFS('Urban and Rural'!$C$2:$C$53,'Urban and Rural'!$A$2:$A$53,About!$B$1)</f>
        <v>299.86789441509933</v>
      </c>
      <c r="W8" s="65">
        <f>INDEX('REEDS calc'!$C$64:$AG$113,MATCH(About!$B$2,'REEDS calc'!$B$64:$B$113,0),MATCH(W$1,'REEDS calc'!$C$63:$AG$63,0))*SUMIFS('res v com'!$E$3:$E$52,'res v com'!$B$3:$B$52,About!$B$2)*SUMIFS('Urban and Rural'!$C$2:$C$53,'Urban and Rural'!$A$2:$A$53,About!$B$1)</f>
        <v>302.99621078981869</v>
      </c>
      <c r="X8" s="65">
        <f>INDEX('REEDS calc'!$C$64:$AG$113,MATCH(About!$B$2,'REEDS calc'!$B$64:$B$113,0),MATCH(X$1,'REEDS calc'!$C$63:$AG$63,0))*SUMIFS('res v com'!$E$3:$E$52,'res v com'!$B$3:$B$52,About!$B$2)*SUMIFS('Urban and Rural'!$C$2:$C$53,'Urban and Rural'!$A$2:$A$53,About!$B$1)</f>
        <v>306.12452716453805</v>
      </c>
      <c r="Y8" s="65">
        <f>INDEX('REEDS calc'!$C$64:$AG$113,MATCH(About!$B$2,'REEDS calc'!$B$64:$B$113,0),MATCH(Y$1,'REEDS calc'!$C$63:$AG$63,0))*SUMIFS('res v com'!$E$3:$E$52,'res v com'!$B$3:$B$52,About!$B$2)*SUMIFS('Urban and Rural'!$C$2:$C$53,'Urban and Rural'!$A$2:$A$53,About!$B$1)</f>
        <v>310.86288370011295</v>
      </c>
      <c r="Z8" s="65">
        <f>INDEX('REEDS calc'!$C$64:$AG$113,MATCH(About!$B$2,'REEDS calc'!$B$64:$B$113,0),MATCH(Z$1,'REEDS calc'!$C$63:$AG$63,0))*SUMIFS('res v com'!$E$3:$E$52,'res v com'!$B$3:$B$52,About!$B$2)*SUMIFS('Urban and Rural'!$C$2:$C$53,'Urban and Rural'!$A$2:$A$53,About!$B$1)</f>
        <v>315.6012402356879</v>
      </c>
      <c r="AA8" s="65">
        <f>INDEX('REEDS calc'!$C$64:$AG$113,MATCH(About!$B$2,'REEDS calc'!$B$64:$B$113,0),MATCH(AA$1,'REEDS calc'!$C$63:$AG$63,0))*SUMIFS('res v com'!$E$3:$E$52,'res v com'!$B$3:$B$52,About!$B$2)*SUMIFS('Urban and Rural'!$C$2:$C$53,'Urban and Rural'!$A$2:$A$53,About!$B$1)</f>
        <v>318.5960817784192</v>
      </c>
      <c r="AB8" s="65">
        <f>INDEX('REEDS calc'!$C$64:$AG$113,MATCH(About!$B$2,'REEDS calc'!$B$64:$B$113,0),MATCH(AB$1,'REEDS calc'!$C$63:$AG$63,0))*SUMIFS('res v com'!$E$3:$E$52,'res v com'!$B$3:$B$52,About!$B$2)*SUMIFS('Urban and Rural'!$C$2:$C$53,'Urban and Rural'!$A$2:$A$53,About!$B$1)</f>
        <v>321.59092332115057</v>
      </c>
      <c r="AC8" s="65">
        <f>INDEX('REEDS calc'!$C$64:$AG$113,MATCH(About!$B$2,'REEDS calc'!$B$64:$B$113,0),MATCH(AC$1,'REEDS calc'!$C$63:$AG$63,0))*SUMIFS('res v com'!$E$3:$E$52,'res v com'!$B$3:$B$52,About!$B$2)*SUMIFS('Urban and Rural'!$C$2:$C$53,'Urban and Rural'!$A$2:$A$53,About!$B$1)</f>
        <v>327.01333837066414</v>
      </c>
      <c r="AD8" s="65">
        <f>INDEX('REEDS calc'!$C$64:$AG$113,MATCH(About!$B$2,'REEDS calc'!$B$64:$B$113,0),MATCH(AD$1,'REEDS calc'!$C$63:$AG$63,0))*SUMIFS('res v com'!$E$3:$E$52,'res v com'!$B$3:$B$52,About!$B$2)*SUMIFS('Urban and Rural'!$C$2:$C$53,'Urban and Rural'!$A$2:$A$53,About!$B$1)</f>
        <v>332.43575342017766</v>
      </c>
      <c r="AE8" s="65">
        <f>INDEX('REEDS calc'!$C$64:$AG$113,MATCH(About!$B$2,'REEDS calc'!$B$64:$B$113,0),MATCH(AE$1,'REEDS calc'!$C$63:$AG$63,0))*SUMIFS('res v com'!$E$3:$E$52,'res v com'!$B$3:$B$52,About!$B$2)*SUMIFS('Urban and Rural'!$C$2:$C$53,'Urban and Rural'!$A$2:$A$53,About!$B$1)</f>
        <v>337.87485282368976</v>
      </c>
      <c r="AF8" s="65">
        <f>INDEX('REEDS calc'!$C$64:$AG$113,MATCH(About!$B$2,'REEDS calc'!$B$64:$B$113,0),MATCH(AF$1,'REEDS calc'!$C$63:$AG$63,0))*SUMIFS('res v com'!$E$3:$E$52,'res v com'!$B$3:$B$52,About!$B$2)*SUMIFS('Urban and Rural'!$C$2:$C$53,'Urban and Rural'!$A$2:$A$53,About!$B$1)</f>
        <v>343.31395222720181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34.05104615961779</v>
      </c>
      <c r="C8" s="65">
        <f>INDEX('REEDS calc'!$C$64:$AG$113,MATCH(About!$B$2,'REEDS calc'!$B$64:$B$113,0),MATCH(C$1,'REEDS calc'!$C$63:$AG$63,0))*SUMIFS('res v com'!$E$3:$E$52,'res v com'!$B$3:$B$52,About!$B$2)*SUMIFS('Urban and Rural'!$B$2:$B$53,'Urban and Rural'!$A$2:$A$53,About!$B$1)</f>
        <v>34.05104615961779</v>
      </c>
      <c r="D8" s="65">
        <f>INDEX('REEDS calc'!$C$64:$AG$113,MATCH(About!$B$2,'REEDS calc'!$B$64:$B$113,0),MATCH(D$1,'REEDS calc'!$C$63:$AG$63,0))*SUMIFS('res v com'!$E$3:$E$52,'res v com'!$B$3:$B$52,About!$B$2)*SUMIFS('Urban and Rural'!$B$2:$B$53,'Urban and Rural'!$A$2:$A$53,About!$B$1)</f>
        <v>34.05104615961779</v>
      </c>
      <c r="E8" s="65">
        <f>INDEX('REEDS calc'!$C$64:$AG$113,MATCH(About!$B$2,'REEDS calc'!$B$64:$B$113,0),MATCH(E$1,'REEDS calc'!$C$63:$AG$63,0))*SUMIFS('res v com'!$E$3:$E$52,'res v com'!$B$3:$B$52,About!$B$2)*SUMIFS('Urban and Rural'!$B$2:$B$53,'Urban and Rural'!$A$2:$A$53,About!$B$1)</f>
        <v>43.830449448062076</v>
      </c>
      <c r="F8" s="65">
        <f>INDEX('REEDS calc'!$C$64:$AG$113,MATCH(About!$B$2,'REEDS calc'!$B$64:$B$113,0),MATCH(F$1,'REEDS calc'!$C$63:$AG$63,0))*SUMIFS('res v com'!$E$3:$E$52,'res v com'!$B$3:$B$52,About!$B$2)*SUMIFS('Urban and Rural'!$B$2:$B$53,'Urban and Rural'!$A$2:$A$53,About!$B$1)</f>
        <v>53.609852736506362</v>
      </c>
      <c r="G8" s="65">
        <f>INDEX('REEDS calc'!$C$64:$AG$113,MATCH(About!$B$2,'REEDS calc'!$B$64:$B$113,0),MATCH(G$1,'REEDS calc'!$C$63:$AG$63,0))*SUMIFS('res v com'!$E$3:$E$52,'res v com'!$B$3:$B$52,About!$B$2)*SUMIFS('Urban and Rural'!$B$2:$B$53,'Urban and Rural'!$A$2:$A$53,About!$B$1)</f>
        <v>72.377231535393292</v>
      </c>
      <c r="H8" s="65">
        <f>INDEX('REEDS calc'!$C$64:$AG$113,MATCH(About!$B$2,'REEDS calc'!$B$64:$B$113,0),MATCH(H$1,'REEDS calc'!$C$63:$AG$63,0))*SUMIFS('res v com'!$E$3:$E$52,'res v com'!$B$3:$B$52,About!$B$2)*SUMIFS('Urban and Rural'!$B$2:$B$53,'Urban and Rural'!$A$2:$A$53,About!$B$1)</f>
        <v>91.14461033428023</v>
      </c>
      <c r="I8" s="65">
        <f>INDEX('REEDS calc'!$C$64:$AG$113,MATCH(About!$B$2,'REEDS calc'!$B$64:$B$113,0),MATCH(I$1,'REEDS calc'!$C$63:$AG$63,0))*SUMIFS('res v com'!$E$3:$E$52,'res v com'!$B$3:$B$52,About!$B$2)*SUMIFS('Urban and Rural'!$B$2:$B$53,'Urban and Rural'!$A$2:$A$53,About!$B$1)</f>
        <v>127.02862466597399</v>
      </c>
      <c r="J8" s="65">
        <f>INDEX('REEDS calc'!$C$64:$AG$113,MATCH(About!$B$2,'REEDS calc'!$B$64:$B$113,0),MATCH(J$1,'REEDS calc'!$C$63:$AG$63,0))*SUMIFS('res v com'!$E$3:$E$52,'res v com'!$B$3:$B$52,About!$B$2)*SUMIFS('Urban and Rural'!$B$2:$B$53,'Urban and Rural'!$A$2:$A$53,About!$B$1)</f>
        <v>162.91263899766778</v>
      </c>
      <c r="K8" s="65">
        <f>INDEX('REEDS calc'!$C$64:$AG$113,MATCH(About!$B$2,'REEDS calc'!$B$64:$B$113,0),MATCH(K$1,'REEDS calc'!$C$63:$AG$63,0))*SUMIFS('res v com'!$E$3:$E$52,'res v com'!$B$3:$B$52,About!$B$2)*SUMIFS('Urban and Rural'!$B$2:$B$53,'Urban and Rural'!$A$2:$A$53,About!$B$1)</f>
        <v>228.21525653557489</v>
      </c>
      <c r="L8" s="65">
        <f>INDEX('REEDS calc'!$C$64:$AG$113,MATCH(About!$B$2,'REEDS calc'!$B$64:$B$113,0),MATCH(L$1,'REEDS calc'!$C$63:$AG$63,0))*SUMIFS('res v com'!$E$3:$E$52,'res v com'!$B$3:$B$52,About!$B$2)*SUMIFS('Urban and Rural'!$B$2:$B$53,'Urban and Rural'!$A$2:$A$53,About!$B$1)</f>
        <v>293.51787407348201</v>
      </c>
      <c r="M8" s="65">
        <f>INDEX('REEDS calc'!$C$64:$AG$113,MATCH(About!$B$2,'REEDS calc'!$B$64:$B$113,0),MATCH(M$1,'REEDS calc'!$C$63:$AG$63,0))*SUMIFS('res v com'!$E$3:$E$52,'res v com'!$B$3:$B$52,About!$B$2)*SUMIFS('Urban and Rural'!$B$2:$B$53,'Urban and Rural'!$A$2:$A$53,About!$B$1)</f>
        <v>380.12294042604196</v>
      </c>
      <c r="N8" s="65">
        <f>INDEX('REEDS calc'!$C$64:$AG$113,MATCH(About!$B$2,'REEDS calc'!$B$64:$B$113,0),MATCH(N$1,'REEDS calc'!$C$63:$AG$63,0))*SUMIFS('res v com'!$E$3:$E$52,'res v com'!$B$3:$B$52,About!$B$2)*SUMIFS('Urban and Rural'!$B$2:$B$53,'Urban and Rural'!$A$2:$A$53,About!$B$1)</f>
        <v>466.72800677860192</v>
      </c>
      <c r="O8" s="65">
        <f>INDEX('REEDS calc'!$C$64:$AG$113,MATCH(About!$B$2,'REEDS calc'!$B$64:$B$113,0),MATCH(O$1,'REEDS calc'!$C$63:$AG$63,0))*SUMIFS('res v com'!$E$3:$E$52,'res v com'!$B$3:$B$52,About!$B$2)*SUMIFS('Urban and Rural'!$B$2:$B$53,'Urban and Rural'!$A$2:$A$53,About!$B$1)</f>
        <v>556.45769431338488</v>
      </c>
      <c r="P8" s="65">
        <f>INDEX('REEDS calc'!$C$64:$AG$113,MATCH(About!$B$2,'REEDS calc'!$B$64:$B$113,0),MATCH(P$1,'REEDS calc'!$C$63:$AG$63,0))*SUMIFS('res v com'!$E$3:$E$52,'res v com'!$B$3:$B$52,About!$B$2)*SUMIFS('Urban and Rural'!$B$2:$B$53,'Urban and Rural'!$A$2:$A$53,About!$B$1)</f>
        <v>646.18738184816789</v>
      </c>
      <c r="Q8" s="65">
        <f>INDEX('REEDS calc'!$C$64:$AG$113,MATCH(About!$B$2,'REEDS calc'!$B$64:$B$113,0),MATCH(Q$1,'REEDS calc'!$C$63:$AG$63,0))*SUMIFS('res v com'!$E$3:$E$52,'res v com'!$B$3:$B$52,About!$B$2)*SUMIFS('Urban and Rural'!$B$2:$B$53,'Urban and Rural'!$A$2:$A$53,About!$B$1)</f>
        <v>659.17715921577451</v>
      </c>
      <c r="R8" s="65">
        <f>INDEX('REEDS calc'!$C$64:$AG$113,MATCH(About!$B$2,'REEDS calc'!$B$64:$B$113,0),MATCH(R$1,'REEDS calc'!$C$63:$AG$63,0))*SUMIFS('res v com'!$E$3:$E$52,'res v com'!$B$3:$B$52,About!$B$2)*SUMIFS('Urban and Rural'!$B$2:$B$53,'Urban and Rural'!$A$2:$A$53,About!$B$1)</f>
        <v>672.16693658338102</v>
      </c>
      <c r="S8" s="65">
        <f>INDEX('REEDS calc'!$C$64:$AG$113,MATCH(About!$B$2,'REEDS calc'!$B$64:$B$113,0),MATCH(S$1,'REEDS calc'!$C$63:$AG$63,0))*SUMIFS('res v com'!$E$3:$E$52,'res v com'!$B$3:$B$52,About!$B$2)*SUMIFS('Urban and Rural'!$B$2:$B$53,'Urban and Rural'!$A$2:$A$53,About!$B$1)</f>
        <v>682.05174447431307</v>
      </c>
      <c r="T8" s="65">
        <f>INDEX('REEDS calc'!$C$64:$AG$113,MATCH(About!$B$2,'REEDS calc'!$B$64:$B$113,0),MATCH(T$1,'REEDS calc'!$C$63:$AG$63,0))*SUMIFS('res v com'!$E$3:$E$52,'res v com'!$B$3:$B$52,About!$B$2)*SUMIFS('Urban and Rural'!$B$2:$B$53,'Urban and Rural'!$A$2:$A$53,About!$B$1)</f>
        <v>691.93655236524523</v>
      </c>
      <c r="U8" s="65">
        <f>INDEX('REEDS calc'!$C$64:$AG$113,MATCH(About!$B$2,'REEDS calc'!$B$64:$B$113,0),MATCH(U$1,'REEDS calc'!$C$63:$AG$63,0))*SUMIFS('res v com'!$E$3:$E$52,'res v com'!$B$3:$B$52,About!$B$2)*SUMIFS('Urban and Rural'!$B$2:$B$53,'Urban and Rural'!$A$2:$A$53,About!$B$1)</f>
        <v>699.16838000711994</v>
      </c>
      <c r="V8" s="65">
        <f>INDEX('REEDS calc'!$C$64:$AG$113,MATCH(About!$B$2,'REEDS calc'!$B$64:$B$113,0),MATCH(V$1,'REEDS calc'!$C$63:$AG$63,0))*SUMIFS('res v com'!$E$3:$E$52,'res v com'!$B$3:$B$52,About!$B$2)*SUMIFS('Urban and Rural'!$B$2:$B$53,'Urban and Rural'!$A$2:$A$53,About!$B$1)</f>
        <v>706.40020764899464</v>
      </c>
      <c r="W8" s="65">
        <f>INDEX('REEDS calc'!$C$64:$AG$113,MATCH(About!$B$2,'REEDS calc'!$B$64:$B$113,0),MATCH(W$1,'REEDS calc'!$C$63:$AG$63,0))*SUMIFS('res v com'!$E$3:$E$52,'res v com'!$B$3:$B$52,About!$B$2)*SUMIFS('Urban and Rural'!$B$2:$B$53,'Urban and Rural'!$A$2:$A$53,About!$B$1)</f>
        <v>713.76959722970946</v>
      </c>
      <c r="X8" s="65">
        <f>INDEX('REEDS calc'!$C$64:$AG$113,MATCH(About!$B$2,'REEDS calc'!$B$64:$B$113,0),MATCH(X$1,'REEDS calc'!$C$63:$AG$63,0))*SUMIFS('res v com'!$E$3:$E$52,'res v com'!$B$3:$B$52,About!$B$2)*SUMIFS('Urban and Rural'!$B$2:$B$53,'Urban and Rural'!$A$2:$A$53,About!$B$1)</f>
        <v>721.13898681042429</v>
      </c>
      <c r="Y8" s="65">
        <f>INDEX('REEDS calc'!$C$64:$AG$113,MATCH(About!$B$2,'REEDS calc'!$B$64:$B$113,0),MATCH(Y$1,'REEDS calc'!$C$63:$AG$63,0))*SUMIFS('res v com'!$E$3:$E$52,'res v com'!$B$3:$B$52,About!$B$2)*SUMIFS('Urban and Rural'!$B$2:$B$53,'Urban and Rural'!$A$2:$A$53,About!$B$1)</f>
        <v>732.30115556201349</v>
      </c>
      <c r="Z8" s="65">
        <f>INDEX('REEDS calc'!$C$64:$AG$113,MATCH(About!$B$2,'REEDS calc'!$B$64:$B$113,0),MATCH(Z$1,'REEDS calc'!$C$63:$AG$63,0))*SUMIFS('res v com'!$E$3:$E$52,'res v com'!$B$3:$B$52,About!$B$2)*SUMIFS('Urban and Rural'!$B$2:$B$53,'Urban and Rural'!$A$2:$A$53,About!$B$1)</f>
        <v>743.46332431360281</v>
      </c>
      <c r="AA8" s="65">
        <f>INDEX('REEDS calc'!$C$64:$AG$113,MATCH(About!$B$2,'REEDS calc'!$B$64:$B$113,0),MATCH(AA$1,'REEDS calc'!$C$63:$AG$63,0))*SUMIFS('res v com'!$E$3:$E$52,'res v com'!$B$3:$B$52,About!$B$2)*SUMIFS('Urban and Rural'!$B$2:$B$53,'Urban and Rural'!$A$2:$A$53,About!$B$1)</f>
        <v>750.51828660554042</v>
      </c>
      <c r="AB8" s="65">
        <f>INDEX('REEDS calc'!$C$64:$AG$113,MATCH(About!$B$2,'REEDS calc'!$B$64:$B$113,0),MATCH(AB$1,'REEDS calc'!$C$63:$AG$63,0))*SUMIFS('res v com'!$E$3:$E$52,'res v com'!$B$3:$B$52,About!$B$2)*SUMIFS('Urban and Rural'!$B$2:$B$53,'Urban and Rural'!$A$2:$A$53,About!$B$1)</f>
        <v>757.57324889747804</v>
      </c>
      <c r="AC8" s="65">
        <f>INDEX('REEDS calc'!$C$64:$AG$113,MATCH(About!$B$2,'REEDS calc'!$B$64:$B$113,0),MATCH(AC$1,'REEDS calc'!$C$63:$AG$63,0))*SUMIFS('res v com'!$E$3:$E$52,'res v com'!$B$3:$B$52,About!$B$2)*SUMIFS('Urban and Rural'!$B$2:$B$53,'Urban and Rural'!$A$2:$A$53,About!$B$1)</f>
        <v>770.34685750405026</v>
      </c>
      <c r="AD8" s="65">
        <f>INDEX('REEDS calc'!$C$64:$AG$113,MATCH(About!$B$2,'REEDS calc'!$B$64:$B$113,0),MATCH(AD$1,'REEDS calc'!$C$63:$AG$63,0))*SUMIFS('res v com'!$E$3:$E$52,'res v com'!$B$3:$B$52,About!$B$2)*SUMIFS('Urban and Rural'!$B$2:$B$53,'Urban and Rural'!$A$2:$A$53,About!$B$1)</f>
        <v>783.12046611062249</v>
      </c>
      <c r="AE8" s="65">
        <f>INDEX('REEDS calc'!$C$64:$AG$113,MATCH(About!$B$2,'REEDS calc'!$B$64:$B$113,0),MATCH(AE$1,'REEDS calc'!$C$63:$AG$63,0))*SUMIFS('res v com'!$E$3:$E$52,'res v com'!$B$3:$B$52,About!$B$2)*SUMIFS('Urban and Rural'!$B$2:$B$53,'Urban and Rural'!$A$2:$A$53,About!$B$1)</f>
        <v>795.93337812829202</v>
      </c>
      <c r="AF8" s="65">
        <f>INDEX('REEDS calc'!$C$64:$AG$113,MATCH(About!$B$2,'REEDS calc'!$B$64:$B$113,0),MATCH(AF$1,'REEDS calc'!$C$63:$AG$63,0))*SUMIFS('res v com'!$E$3:$E$52,'res v com'!$B$3:$B$52,About!$B$2)*SUMIFS('Urban and Rural'!$B$2:$B$53,'Urban and Rural'!$A$2:$A$53,About!$B$1)</f>
        <v>808.74629014596132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38.130599876224281</v>
      </c>
      <c r="C8" s="65">
        <f>INDEX('REEDS calc'!$C$64:$AG$113,MATCH(About!$B$2,'REEDS calc'!$B$64:$B$113,0),MATCH(C$1,'REEDS calc'!$C$63:$AG$63,0))*SUMIFS('res v com'!$F$3:$F$52,'res v com'!$B$3:$B$52,About!$B$2)</f>
        <v>38.130599876224281</v>
      </c>
      <c r="D8" s="65">
        <f>INDEX('REEDS calc'!$C$64:$AG$113,MATCH(About!$B$2,'REEDS calc'!$B$64:$B$113,0),MATCH(D$1,'REEDS calc'!$C$63:$AG$63,0))*SUMIFS('res v com'!$F$3:$F$52,'res v com'!$B$3:$B$52,About!$B$2)</f>
        <v>38.130599876224281</v>
      </c>
      <c r="E8" s="65">
        <f>INDEX('REEDS calc'!$C$64:$AG$113,MATCH(About!$B$2,'REEDS calc'!$B$64:$B$113,0),MATCH(E$1,'REEDS calc'!$C$63:$AG$63,0))*SUMIFS('res v com'!$F$3:$F$52,'res v com'!$B$3:$B$52,About!$B$2)</f>
        <v>49.081644142879689</v>
      </c>
      <c r="F8" s="65">
        <f>INDEX('REEDS calc'!$C$64:$AG$113,MATCH(About!$B$2,'REEDS calc'!$B$64:$B$113,0),MATCH(F$1,'REEDS calc'!$C$63:$AG$63,0))*SUMIFS('res v com'!$F$3:$F$52,'res v com'!$B$3:$B$52,About!$B$2)</f>
        <v>60.032688409535091</v>
      </c>
      <c r="G8" s="65">
        <f>INDEX('REEDS calc'!$C$64:$AG$113,MATCH(About!$B$2,'REEDS calc'!$B$64:$B$113,0),MATCH(G$1,'REEDS calc'!$C$63:$AG$63,0))*SUMIFS('res v com'!$F$3:$F$52,'res v com'!$B$3:$B$52,About!$B$2)</f>
        <v>81.048530576362808</v>
      </c>
      <c r="H8" s="65">
        <f>INDEX('REEDS calc'!$C$64:$AG$113,MATCH(About!$B$2,'REEDS calc'!$B$64:$B$113,0),MATCH(H$1,'REEDS calc'!$C$63:$AG$63,0))*SUMIFS('res v com'!$F$3:$F$52,'res v com'!$B$3:$B$52,About!$B$2)</f>
        <v>102.06437274319052</v>
      </c>
      <c r="I8" s="65">
        <f>INDEX('REEDS calc'!$C$64:$AG$113,MATCH(About!$B$2,'REEDS calc'!$B$64:$B$113,0),MATCH(I$1,'REEDS calc'!$C$63:$AG$63,0))*SUMIFS('res v com'!$F$3:$F$52,'res v com'!$B$3:$B$52,About!$B$2)</f>
        <v>142.2475432108632</v>
      </c>
      <c r="J8" s="65">
        <f>INDEX('REEDS calc'!$C$64:$AG$113,MATCH(About!$B$2,'REEDS calc'!$B$64:$B$113,0),MATCH(J$1,'REEDS calc'!$C$63:$AG$63,0))*SUMIFS('res v com'!$F$3:$F$52,'res v com'!$B$3:$B$52,About!$B$2)</f>
        <v>182.43071367853588</v>
      </c>
      <c r="K8" s="65">
        <f>INDEX('REEDS calc'!$C$64:$AG$113,MATCH(About!$B$2,'REEDS calc'!$B$64:$B$113,0),MATCH(K$1,'REEDS calc'!$C$63:$AG$63,0))*SUMIFS('res v com'!$F$3:$F$52,'res v com'!$B$3:$B$52,About!$B$2)</f>
        <v>255.55704197211546</v>
      </c>
      <c r="L8" s="65">
        <f>INDEX('REEDS calc'!$C$64:$AG$113,MATCH(About!$B$2,'REEDS calc'!$B$64:$B$113,0),MATCH(L$1,'REEDS calc'!$C$63:$AG$63,0))*SUMIFS('res v com'!$F$3:$F$52,'res v com'!$B$3:$B$52,About!$B$2)</f>
        <v>328.68337026569503</v>
      </c>
      <c r="M8" s="65">
        <f>INDEX('REEDS calc'!$C$64:$AG$113,MATCH(About!$B$2,'REEDS calc'!$B$64:$B$113,0),MATCH(M$1,'REEDS calc'!$C$63:$AG$63,0))*SUMIFS('res v com'!$F$3:$F$52,'res v com'!$B$3:$B$52,About!$B$2)</f>
        <v>425.66432987743298</v>
      </c>
      <c r="N8" s="65">
        <f>INDEX('REEDS calc'!$C$64:$AG$113,MATCH(About!$B$2,'REEDS calc'!$B$64:$B$113,0),MATCH(N$1,'REEDS calc'!$C$63:$AG$63,0))*SUMIFS('res v com'!$F$3:$F$52,'res v com'!$B$3:$B$52,About!$B$2)</f>
        <v>522.64528948917098</v>
      </c>
      <c r="O8" s="65">
        <f>INDEX('REEDS calc'!$C$64:$AG$113,MATCH(About!$B$2,'REEDS calc'!$B$64:$B$113,0),MATCH(O$1,'REEDS calc'!$C$63:$AG$63,0))*SUMIFS('res v com'!$F$3:$F$52,'res v com'!$B$3:$B$52,About!$B$2)</f>
        <v>623.12522177580479</v>
      </c>
      <c r="P8" s="65">
        <f>INDEX('REEDS calc'!$C$64:$AG$113,MATCH(About!$B$2,'REEDS calc'!$B$64:$B$113,0),MATCH(P$1,'REEDS calc'!$C$63:$AG$63,0))*SUMIFS('res v com'!$F$3:$F$52,'res v com'!$B$3:$B$52,About!$B$2)</f>
        <v>723.60515406243871</v>
      </c>
      <c r="Q8" s="65">
        <f>INDEX('REEDS calc'!$C$64:$AG$113,MATCH(About!$B$2,'REEDS calc'!$B$64:$B$113,0),MATCH(Q$1,'REEDS calc'!$C$63:$AG$63,0))*SUMIFS('res v com'!$F$3:$F$52,'res v com'!$B$3:$B$52,About!$B$2)</f>
        <v>738.15119769832688</v>
      </c>
      <c r="R8" s="65">
        <f>INDEX('REEDS calc'!$C$64:$AG$113,MATCH(About!$B$2,'REEDS calc'!$B$64:$B$113,0),MATCH(R$1,'REEDS calc'!$C$63:$AG$63,0))*SUMIFS('res v com'!$F$3:$F$52,'res v com'!$B$3:$B$52,About!$B$2)</f>
        <v>752.69724133421494</v>
      </c>
      <c r="S8" s="65">
        <f>INDEX('REEDS calc'!$C$64:$AG$113,MATCH(About!$B$2,'REEDS calc'!$B$64:$B$113,0),MATCH(S$1,'REEDS calc'!$C$63:$AG$63,0))*SUMIFS('res v com'!$F$3:$F$52,'res v com'!$B$3:$B$52,About!$B$2)</f>
        <v>763.76631841265919</v>
      </c>
      <c r="T8" s="65">
        <f>INDEX('REEDS calc'!$C$64:$AG$113,MATCH(About!$B$2,'REEDS calc'!$B$64:$B$113,0),MATCH(T$1,'REEDS calc'!$C$63:$AG$63,0))*SUMIFS('res v com'!$F$3:$F$52,'res v com'!$B$3:$B$52,About!$B$2)</f>
        <v>774.83539549110355</v>
      </c>
      <c r="U8" s="65">
        <f>INDEX('REEDS calc'!$C$64:$AG$113,MATCH(About!$B$2,'REEDS calc'!$B$64:$B$113,0),MATCH(U$1,'REEDS calc'!$C$63:$AG$63,0))*SUMIFS('res v com'!$F$3:$F$52,'res v com'!$B$3:$B$52,About!$B$2)</f>
        <v>782.93364671350423</v>
      </c>
      <c r="V8" s="65">
        <f>INDEX('REEDS calc'!$C$64:$AG$113,MATCH(About!$B$2,'REEDS calc'!$B$64:$B$113,0),MATCH(V$1,'REEDS calc'!$C$63:$AG$63,0))*SUMIFS('res v com'!$F$3:$F$52,'res v com'!$B$3:$B$52,About!$B$2)</f>
        <v>791.03189793590479</v>
      </c>
      <c r="W8" s="65">
        <f>INDEX('REEDS calc'!$C$64:$AG$113,MATCH(About!$B$2,'REEDS calc'!$B$64:$B$113,0),MATCH(W$1,'REEDS calc'!$C$63:$AG$63,0))*SUMIFS('res v com'!$F$3:$F$52,'res v com'!$B$3:$B$52,About!$B$2)</f>
        <v>799.28419198047061</v>
      </c>
      <c r="X8" s="65">
        <f>INDEX('REEDS calc'!$C$64:$AG$113,MATCH(About!$B$2,'REEDS calc'!$B$64:$B$113,0),MATCH(X$1,'REEDS calc'!$C$63:$AG$63,0))*SUMIFS('res v com'!$F$3:$F$52,'res v com'!$B$3:$B$52,About!$B$2)</f>
        <v>807.53648602503654</v>
      </c>
      <c r="Y8" s="65">
        <f>INDEX('REEDS calc'!$C$64:$AG$113,MATCH(About!$B$2,'REEDS calc'!$B$64:$B$113,0),MATCH(Y$1,'REEDS calc'!$C$63:$AG$63,0))*SUMIFS('res v com'!$F$3:$F$52,'res v com'!$B$3:$B$52,About!$B$2)</f>
        <v>820.03596073787219</v>
      </c>
      <c r="Z8" s="65">
        <f>INDEX('REEDS calc'!$C$64:$AG$113,MATCH(About!$B$2,'REEDS calc'!$B$64:$B$113,0),MATCH(Z$1,'REEDS calc'!$C$63:$AG$63,0))*SUMIFS('res v com'!$F$3:$F$52,'res v com'!$B$3:$B$52,About!$B$2)</f>
        <v>832.53543545070795</v>
      </c>
      <c r="AA8" s="65">
        <f>INDEX('REEDS calc'!$C$64:$AG$113,MATCH(About!$B$2,'REEDS calc'!$B$64:$B$113,0),MATCH(AA$1,'REEDS calc'!$C$63:$AG$63,0))*SUMIFS('res v com'!$F$3:$F$52,'res v com'!$B$3:$B$52,About!$B$2)</f>
        <v>840.43563161603902</v>
      </c>
      <c r="AB8" s="65">
        <f>INDEX('REEDS calc'!$C$64:$AG$113,MATCH(About!$B$2,'REEDS calc'!$B$64:$B$113,0),MATCH(AB$1,'REEDS calc'!$C$63:$AG$63,0))*SUMIFS('res v com'!$F$3:$F$52,'res v com'!$B$3:$B$52,About!$B$2)</f>
        <v>848.33582778137009</v>
      </c>
      <c r="AC8" s="65">
        <f>INDEX('REEDS calc'!$C$64:$AG$113,MATCH(About!$B$2,'REEDS calc'!$B$64:$B$113,0),MATCH(AC$1,'REEDS calc'!$C$63:$AG$63,0))*SUMIFS('res v com'!$F$3:$F$52,'res v com'!$B$3:$B$52,About!$B$2)</f>
        <v>862.63980412528429</v>
      </c>
      <c r="AD8" s="65">
        <f>INDEX('REEDS calc'!$C$64:$AG$113,MATCH(About!$B$2,'REEDS calc'!$B$64:$B$113,0),MATCH(AD$1,'REEDS calc'!$C$63:$AG$63,0))*SUMIFS('res v com'!$F$3:$F$52,'res v com'!$B$3:$B$52,About!$B$2)</f>
        <v>876.94378046919837</v>
      </c>
      <c r="AE8" s="65">
        <f>INDEX('REEDS calc'!$C$64:$AG$113,MATCH(About!$B$2,'REEDS calc'!$B$64:$B$113,0),MATCH(AE$1,'REEDS calc'!$C$63:$AG$63,0))*SUMIFS('res v com'!$F$3:$F$52,'res v com'!$B$3:$B$52,About!$B$2)</f>
        <v>891.29176904801693</v>
      </c>
      <c r="AF8" s="65">
        <f>INDEX('REEDS calc'!$C$64:$AG$113,MATCH(About!$B$2,'REEDS calc'!$B$64:$B$113,0),MATCH(AF$1,'REEDS calc'!$C$63:$AG$63,0))*SUMIFS('res v com'!$F$3:$F$52,'res v com'!$B$3:$B$52,About!$B$2)</f>
        <v>905.63975762683538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14.454717600521466</v>
      </c>
      <c r="C8" s="65">
        <f>INDEX('REEDS calc-noIRA'!$C$64:$AG$113,MATCH(About!$B$2,'REEDS calc-noIRA'!$B$64:$B$113,0),MATCH(C$1,'REEDS calc-noIRA'!$C$63:$AG$63,0))*SUMIFS('res v com'!$E$3:$E$52,'res v com'!$B$3:$B$52,About!$B$2)*SUMIFS('Urban and Rural'!$C$2:$C$53,'Urban and Rural'!$A$2:$A$53,About!$B$1)</f>
        <v>14.454717600521466</v>
      </c>
      <c r="D8" s="65">
        <f>INDEX('REEDS calc-noIRA'!$C$64:$AG$113,MATCH(About!$B$2,'REEDS calc-noIRA'!$B$64:$B$113,0),MATCH(D$1,'REEDS calc-noIRA'!$C$63:$AG$63,0))*SUMIFS('res v com'!$E$3:$E$52,'res v com'!$B$3:$B$52,About!$B$2)*SUMIFS('Urban and Rural'!$C$2:$C$53,'Urban and Rural'!$A$2:$A$53,About!$B$1)</f>
        <v>14.454717600521466</v>
      </c>
      <c r="E8" s="65">
        <f>INDEX('REEDS calc-noIRA'!$C$64:$AG$113,MATCH(About!$B$2,'REEDS calc-noIRA'!$B$64:$B$113,0),MATCH(E$1,'REEDS calc-noIRA'!$C$63:$AG$63,0))*SUMIFS('res v com'!$E$3:$E$52,'res v com'!$B$3:$B$52,About!$B$2)*SUMIFS('Urban and Rural'!$C$2:$C$53,'Urban and Rural'!$A$2:$A$53,About!$B$1)</f>
        <v>17.146965632098059</v>
      </c>
      <c r="F8" s="65">
        <f>INDEX('REEDS calc-noIRA'!$C$64:$AG$113,MATCH(About!$B$2,'REEDS calc-noIRA'!$B$64:$B$113,0),MATCH(F$1,'REEDS calc-noIRA'!$C$63:$AG$63,0))*SUMIFS('res v com'!$E$3:$E$52,'res v com'!$B$3:$B$52,About!$B$2)*SUMIFS('Urban and Rural'!$C$2:$C$53,'Urban and Rural'!$A$2:$A$53,About!$B$1)</f>
        <v>19.839213663674649</v>
      </c>
      <c r="G8" s="65">
        <f>INDEX('REEDS calc-noIRA'!$C$64:$AG$113,MATCH(About!$B$2,'REEDS calc-noIRA'!$B$64:$B$113,0),MATCH(G$1,'REEDS calc-noIRA'!$C$63:$AG$63,0))*SUMIFS('res v com'!$E$3:$E$52,'res v com'!$B$3:$B$52,About!$B$2)*SUMIFS('Urban and Rural'!$C$2:$C$53,'Urban and Rural'!$A$2:$A$53,About!$B$1)</f>
        <v>24.434994810535088</v>
      </c>
      <c r="H8" s="65">
        <f>INDEX('REEDS calc-noIRA'!$C$64:$AG$113,MATCH(About!$B$2,'REEDS calc-noIRA'!$B$64:$B$113,0),MATCH(H$1,'REEDS calc-noIRA'!$C$63:$AG$63,0))*SUMIFS('res v com'!$E$3:$E$52,'res v com'!$B$3:$B$52,About!$B$2)*SUMIFS('Urban and Rural'!$C$2:$C$53,'Urban and Rural'!$A$2:$A$53,About!$B$1)</f>
        <v>29.030775957395527</v>
      </c>
      <c r="I8" s="65">
        <f>INDEX('REEDS calc-noIRA'!$C$64:$AG$113,MATCH(About!$B$2,'REEDS calc-noIRA'!$B$64:$B$113,0),MATCH(I$1,'REEDS calc-noIRA'!$C$63:$AG$63,0))*SUMIFS('res v com'!$E$3:$E$52,'res v com'!$B$3:$B$52,About!$B$2)*SUMIFS('Urban and Rural'!$C$2:$C$53,'Urban and Rural'!$A$2:$A$53,About!$B$1)</f>
        <v>36.576654243082281</v>
      </c>
      <c r="J8" s="65">
        <f>INDEX('REEDS calc-noIRA'!$C$64:$AG$113,MATCH(About!$B$2,'REEDS calc-noIRA'!$B$64:$B$113,0),MATCH(J$1,'REEDS calc-noIRA'!$C$63:$AG$63,0))*SUMIFS('res v com'!$E$3:$E$52,'res v com'!$B$3:$B$52,About!$B$2)*SUMIFS('Urban and Rural'!$C$2:$C$53,'Urban and Rural'!$A$2:$A$53,About!$B$1)</f>
        <v>44.122532528769028</v>
      </c>
      <c r="K8" s="65">
        <f>INDEX('REEDS calc-noIRA'!$C$64:$AG$113,MATCH(About!$B$2,'REEDS calc-noIRA'!$B$64:$B$113,0),MATCH(K$1,'REEDS calc-noIRA'!$C$63:$AG$63,0))*SUMIFS('res v com'!$E$3:$E$52,'res v com'!$B$3:$B$52,About!$B$2)*SUMIFS('Urban and Rural'!$C$2:$C$53,'Urban and Rural'!$A$2:$A$53,About!$B$1)</f>
        <v>58.235979252048381</v>
      </c>
      <c r="L8" s="65">
        <f>INDEX('REEDS calc-noIRA'!$C$64:$AG$113,MATCH(About!$B$2,'REEDS calc-noIRA'!$B$64:$B$113,0),MATCH(L$1,'REEDS calc-noIRA'!$C$63:$AG$63,0))*SUMIFS('res v com'!$E$3:$E$52,'res v com'!$B$3:$B$52,About!$B$2)*SUMIFS('Urban and Rural'!$C$2:$C$53,'Urban and Rural'!$A$2:$A$53,About!$B$1)</f>
        <v>72.349425975327719</v>
      </c>
      <c r="M8" s="65">
        <f>INDEX('REEDS calc-noIRA'!$C$64:$AG$113,MATCH(About!$B$2,'REEDS calc-noIRA'!$B$64:$B$113,0),MATCH(M$1,'REEDS calc-noIRA'!$C$63:$AG$63,0))*SUMIFS('res v com'!$E$3:$E$52,'res v com'!$B$3:$B$52,About!$B$2)*SUMIFS('Urban and Rural'!$C$2:$C$53,'Urban and Rural'!$A$2:$A$53,About!$B$1)</f>
        <v>90.41403107734358</v>
      </c>
      <c r="N8" s="65">
        <f>INDEX('REEDS calc-noIRA'!$C$64:$AG$113,MATCH(About!$B$2,'REEDS calc-noIRA'!$B$64:$B$113,0),MATCH(N$1,'REEDS calc-noIRA'!$C$63:$AG$63,0))*SUMIFS('res v com'!$E$3:$E$52,'res v com'!$B$3:$B$52,About!$B$2)*SUMIFS('Urban and Rural'!$C$2:$C$53,'Urban and Rural'!$A$2:$A$53,About!$B$1)</f>
        <v>108.47863617935944</v>
      </c>
      <c r="O8" s="65">
        <f>INDEX('REEDS calc-noIRA'!$C$64:$AG$113,MATCH(About!$B$2,'REEDS calc-noIRA'!$B$64:$B$113,0),MATCH(O$1,'REEDS calc-noIRA'!$C$63:$AG$63,0))*SUMIFS('res v com'!$E$3:$E$52,'res v com'!$B$3:$B$52,About!$B$2)*SUMIFS('Urban and Rural'!$C$2:$C$53,'Urban and Rural'!$A$2:$A$53,About!$B$1)</f>
        <v>128.60603413937201</v>
      </c>
      <c r="P8" s="65">
        <f>INDEX('REEDS calc-noIRA'!$C$64:$AG$113,MATCH(About!$B$2,'REEDS calc-noIRA'!$B$64:$B$113,0),MATCH(P$1,'REEDS calc-noIRA'!$C$63:$AG$63,0))*SUMIFS('res v com'!$E$3:$E$52,'res v com'!$B$3:$B$52,About!$B$2)*SUMIFS('Urban and Rural'!$C$2:$C$53,'Urban and Rural'!$A$2:$A$53,About!$B$1)</f>
        <v>148.73343209938454</v>
      </c>
      <c r="Q8" s="65">
        <f>INDEX('REEDS calc-noIRA'!$C$64:$AG$113,MATCH(About!$B$2,'REEDS calc-noIRA'!$B$64:$B$113,0),MATCH(Q$1,'REEDS calc-noIRA'!$C$63:$AG$63,0))*SUMIFS('res v com'!$E$3:$E$52,'res v com'!$B$3:$B$52,About!$B$2)*SUMIFS('Urban and Rural'!$C$2:$C$53,'Urban and Rural'!$A$2:$A$53,About!$B$1)</f>
        <v>168.14795311582409</v>
      </c>
      <c r="R8" s="65">
        <f>INDEX('REEDS calc-noIRA'!$C$64:$AG$113,MATCH(About!$B$2,'REEDS calc-noIRA'!$B$64:$B$113,0),MATCH(R$1,'REEDS calc-noIRA'!$C$63:$AG$63,0))*SUMIFS('res v com'!$E$3:$E$52,'res v com'!$B$3:$B$52,About!$B$2)*SUMIFS('Urban and Rural'!$C$2:$C$53,'Urban and Rural'!$A$2:$A$53,About!$B$1)</f>
        <v>187.56247413226362</v>
      </c>
      <c r="S8" s="65">
        <f>INDEX('REEDS calc-noIRA'!$C$64:$AG$113,MATCH(About!$B$2,'REEDS calc-noIRA'!$B$64:$B$113,0),MATCH(S$1,'REEDS calc-noIRA'!$C$63:$AG$63,0))*SUMIFS('res v com'!$E$3:$E$52,'res v com'!$B$3:$B$52,About!$B$2)*SUMIFS('Urban and Rural'!$C$2:$C$53,'Urban and Rural'!$A$2:$A$53,About!$B$1)</f>
        <v>205.30097595158193</v>
      </c>
      <c r="T8" s="65">
        <f>INDEX('REEDS calc-noIRA'!$C$64:$AG$113,MATCH(About!$B$2,'REEDS calc-noIRA'!$B$64:$B$113,0),MATCH(T$1,'REEDS calc-noIRA'!$C$63:$AG$63,0))*SUMIFS('res v com'!$E$3:$E$52,'res v com'!$B$3:$B$52,About!$B$2)*SUMIFS('Urban and Rural'!$C$2:$C$53,'Urban and Rural'!$A$2:$A$53,About!$B$1)</f>
        <v>223.03947777090025</v>
      </c>
      <c r="U8" s="65">
        <f>INDEX('REEDS calc-noIRA'!$C$64:$AG$113,MATCH(About!$B$2,'REEDS calc-noIRA'!$B$64:$B$113,0),MATCH(U$1,'REEDS calc-noIRA'!$C$63:$AG$63,0))*SUMIFS('res v com'!$E$3:$E$52,'res v com'!$B$3:$B$52,About!$B$2)*SUMIFS('Urban and Rural'!$C$2:$C$53,'Urban and Rural'!$A$2:$A$53,About!$B$1)</f>
        <v>238.9502844476545</v>
      </c>
      <c r="V8" s="65">
        <f>INDEX('REEDS calc-noIRA'!$C$64:$AG$113,MATCH(About!$B$2,'REEDS calc-noIRA'!$B$64:$B$113,0),MATCH(V$1,'REEDS calc-noIRA'!$C$63:$AG$63,0))*SUMIFS('res v com'!$E$3:$E$52,'res v com'!$B$3:$B$52,About!$B$2)*SUMIFS('Urban and Rural'!$C$2:$C$53,'Urban and Rural'!$A$2:$A$53,About!$B$1)</f>
        <v>254.86109112440877</v>
      </c>
      <c r="W8" s="65">
        <f>INDEX('REEDS calc-noIRA'!$C$64:$AG$113,MATCH(About!$B$2,'REEDS calc-noIRA'!$B$64:$B$113,0),MATCH(W$1,'REEDS calc-noIRA'!$C$63:$AG$63,0))*SUMIFS('res v com'!$E$3:$E$52,'res v com'!$B$3:$B$52,About!$B$2)*SUMIFS('Urban and Rural'!$C$2:$C$53,'Urban and Rural'!$A$2:$A$53,About!$B$1)</f>
        <v>269.80875554761343</v>
      </c>
      <c r="X8" s="65">
        <f>INDEX('REEDS calc-noIRA'!$C$64:$AG$113,MATCH(About!$B$2,'REEDS calc-noIRA'!$B$64:$B$113,0),MATCH(X$1,'REEDS calc-noIRA'!$C$63:$AG$63,0))*SUMIFS('res v com'!$E$3:$E$52,'res v com'!$B$3:$B$52,About!$B$2)*SUMIFS('Urban and Rural'!$C$2:$C$53,'Urban and Rural'!$A$2:$A$53,About!$B$1)</f>
        <v>284.75641997081811</v>
      </c>
      <c r="Y8" s="65">
        <f>INDEX('REEDS calc-noIRA'!$C$64:$AG$113,MATCH(About!$B$2,'REEDS calc-noIRA'!$B$64:$B$113,0),MATCH(Y$1,'REEDS calc-noIRA'!$C$63:$AG$63,0))*SUMIFS('res v com'!$E$3:$E$52,'res v com'!$B$3:$B$52,About!$B$2)*SUMIFS('Urban and Rural'!$C$2:$C$53,'Urban and Rural'!$A$2:$A$53,About!$B$1)</f>
        <v>291.5818375156602</v>
      </c>
      <c r="Z8" s="65">
        <f>INDEX('REEDS calc-noIRA'!$C$64:$AG$113,MATCH(About!$B$2,'REEDS calc-noIRA'!$B$64:$B$113,0),MATCH(Z$1,'REEDS calc-noIRA'!$C$63:$AG$63,0))*SUMIFS('res v com'!$E$3:$E$52,'res v com'!$B$3:$B$52,About!$B$2)*SUMIFS('Urban and Rural'!$C$2:$C$53,'Urban and Rural'!$A$2:$A$53,About!$B$1)</f>
        <v>298.40725506050228</v>
      </c>
      <c r="AA8" s="65">
        <f>INDEX('REEDS calc-noIRA'!$C$64:$AG$113,MATCH(About!$B$2,'REEDS calc-noIRA'!$B$64:$B$113,0),MATCH(AA$1,'REEDS calc-noIRA'!$C$63:$AG$63,0))*SUMIFS('res v com'!$E$3:$E$52,'res v com'!$B$3:$B$52,About!$B$2)*SUMIFS('Urban and Rural'!$C$2:$C$53,'Urban and Rural'!$A$2:$A$53,About!$B$1)</f>
        <v>304.93690451173495</v>
      </c>
      <c r="AB8" s="65">
        <f>INDEX('REEDS calc-noIRA'!$C$64:$AG$113,MATCH(About!$B$2,'REEDS calc-noIRA'!$B$64:$B$113,0),MATCH(AB$1,'REEDS calc-noIRA'!$C$63:$AG$63,0))*SUMIFS('res v com'!$E$3:$E$52,'res v com'!$B$3:$B$52,About!$B$2)*SUMIFS('Urban and Rural'!$C$2:$C$53,'Urban and Rural'!$A$2:$A$53,About!$B$1)</f>
        <v>311.46655396296762</v>
      </c>
      <c r="AC8" s="65">
        <f>INDEX('REEDS calc-noIRA'!$C$64:$AG$113,MATCH(About!$B$2,'REEDS calc-noIRA'!$B$64:$B$113,0),MATCH(AC$1,'REEDS calc-noIRA'!$C$63:$AG$63,0))*SUMIFS('res v com'!$E$3:$E$52,'res v com'!$B$3:$B$52,About!$B$2)*SUMIFS('Urban and Rural'!$C$2:$C$53,'Urban and Rural'!$A$2:$A$53,About!$B$1)</f>
        <v>318.11754417055249</v>
      </c>
      <c r="AD8" s="65">
        <f>INDEX('REEDS calc-noIRA'!$C$64:$AG$113,MATCH(About!$B$2,'REEDS calc-noIRA'!$B$64:$B$113,0),MATCH(AD$1,'REEDS calc-noIRA'!$C$63:$AG$63,0))*SUMIFS('res v com'!$E$3:$E$52,'res v com'!$B$3:$B$52,About!$B$2)*SUMIFS('Urban and Rural'!$C$2:$C$53,'Urban and Rural'!$A$2:$A$53,About!$B$1)</f>
        <v>324.76853437813747</v>
      </c>
      <c r="AE8" s="65">
        <f>INDEX('REEDS calc-noIRA'!$C$64:$AG$113,MATCH(About!$B$2,'REEDS calc-noIRA'!$B$64:$B$113,0),MATCH(AE$1,'REEDS calc-noIRA'!$C$63:$AG$63,0))*SUMIFS('res v com'!$E$3:$E$52,'res v com'!$B$3:$B$52,About!$B$2)*SUMIFS('Urban and Rural'!$C$2:$C$53,'Urban and Rural'!$A$2:$A$53,About!$B$1)</f>
        <v>330.31987398127632</v>
      </c>
      <c r="AF8" s="65">
        <f>INDEX('REEDS calc-noIRA'!$C$64:$AG$113,MATCH(About!$B$2,'REEDS calc-noIRA'!$B$64:$B$113,0),MATCH(AF$1,'REEDS calc-noIRA'!$C$63:$AG$63,0))*SUMIFS('res v com'!$E$3:$E$52,'res v com'!$B$3:$B$52,About!$B$2)*SUMIFS('Urban and Rural'!$C$2:$C$53,'Urban and Rural'!$A$2:$A$53,About!$B$1)</f>
        <v>335.8712135844151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34.05104615961779</v>
      </c>
      <c r="C8" s="65">
        <f>INDEX('REEDS calc-noIRA'!$C$64:$AG$113,MATCH(About!$B$2,'REEDS calc-noIRA'!$B$64:$B$113,0),MATCH(C$1,'REEDS calc-noIRA'!$C$63:$AG$63,0))*SUMIFS('res v com'!$E$3:$E$52,'res v com'!$B$3:$B$52,About!$B$2)*SUMIFS('Urban and Rural'!$B$2:$B$53,'Urban and Rural'!$A$2:$A$53,About!$B$1)</f>
        <v>34.05104615961779</v>
      </c>
      <c r="D8" s="65">
        <f>INDEX('REEDS calc-noIRA'!$C$64:$AG$113,MATCH(About!$B$2,'REEDS calc-noIRA'!$B$64:$B$113,0),MATCH(D$1,'REEDS calc-noIRA'!$C$63:$AG$63,0))*SUMIFS('res v com'!$E$3:$E$52,'res v com'!$B$3:$B$52,About!$B$2)*SUMIFS('Urban and Rural'!$B$2:$B$53,'Urban and Rural'!$A$2:$A$53,About!$B$1)</f>
        <v>34.05104615961779</v>
      </c>
      <c r="E8" s="65">
        <f>INDEX('REEDS calc-noIRA'!$C$64:$AG$113,MATCH(About!$B$2,'REEDS calc-noIRA'!$B$64:$B$113,0),MATCH(E$1,'REEDS calc-noIRA'!$C$63:$AG$63,0))*SUMIFS('res v com'!$E$3:$E$52,'res v com'!$B$3:$B$52,About!$B$2)*SUMIFS('Urban and Rural'!$B$2:$B$53,'Urban and Rural'!$A$2:$A$53,About!$B$1)</f>
        <v>40.39318749574791</v>
      </c>
      <c r="F8" s="65">
        <f>INDEX('REEDS calc-noIRA'!$C$64:$AG$113,MATCH(About!$B$2,'REEDS calc-noIRA'!$B$64:$B$113,0),MATCH(F$1,'REEDS calc-noIRA'!$C$63:$AG$63,0))*SUMIFS('res v com'!$E$3:$E$52,'res v com'!$B$3:$B$52,About!$B$2)*SUMIFS('Urban and Rural'!$B$2:$B$53,'Urban and Rural'!$A$2:$A$53,About!$B$1)</f>
        <v>46.735328831878014</v>
      </c>
      <c r="G8" s="65">
        <f>INDEX('REEDS calc-noIRA'!$C$64:$AG$113,MATCH(About!$B$2,'REEDS calc-noIRA'!$B$64:$B$113,0),MATCH(G$1,'REEDS calc-noIRA'!$C$63:$AG$63,0))*SUMIFS('res v com'!$E$3:$E$52,'res v com'!$B$3:$B$52,About!$B$2)*SUMIFS('Urban and Rural'!$B$2:$B$53,'Urban and Rural'!$A$2:$A$53,About!$B$1)</f>
        <v>57.561632070455332</v>
      </c>
      <c r="H8" s="65">
        <f>INDEX('REEDS calc-noIRA'!$C$64:$AG$113,MATCH(About!$B$2,'REEDS calc-noIRA'!$B$64:$B$113,0),MATCH(H$1,'REEDS calc-noIRA'!$C$63:$AG$63,0))*SUMIFS('res v com'!$E$3:$E$52,'res v com'!$B$3:$B$52,About!$B$2)*SUMIFS('Urban and Rural'!$B$2:$B$53,'Urban and Rural'!$A$2:$A$53,About!$B$1)</f>
        <v>68.387935309032642</v>
      </c>
      <c r="I8" s="65">
        <f>INDEX('REEDS calc-noIRA'!$C$64:$AG$113,MATCH(About!$B$2,'REEDS calc-noIRA'!$B$64:$B$113,0),MATCH(I$1,'REEDS calc-noIRA'!$C$63:$AG$63,0))*SUMIFS('res v com'!$E$3:$E$52,'res v com'!$B$3:$B$52,About!$B$2)*SUMIFS('Urban and Rural'!$B$2:$B$53,'Urban and Rural'!$A$2:$A$53,About!$B$1)</f>
        <v>86.163796237059884</v>
      </c>
      <c r="J8" s="65">
        <f>INDEX('REEDS calc-noIRA'!$C$64:$AG$113,MATCH(About!$B$2,'REEDS calc-noIRA'!$B$64:$B$113,0),MATCH(J$1,'REEDS calc-noIRA'!$C$63:$AG$63,0))*SUMIFS('res v com'!$E$3:$E$52,'res v com'!$B$3:$B$52,About!$B$2)*SUMIFS('Urban and Rural'!$B$2:$B$53,'Urban and Rural'!$A$2:$A$53,About!$B$1)</f>
        <v>103.93965716508713</v>
      </c>
      <c r="K8" s="65">
        <f>INDEX('REEDS calc-noIRA'!$C$64:$AG$113,MATCH(About!$B$2,'REEDS calc-noIRA'!$B$64:$B$113,0),MATCH(K$1,'REEDS calc-noIRA'!$C$63:$AG$63,0))*SUMIFS('res v com'!$E$3:$E$52,'res v com'!$B$3:$B$52,About!$B$2)*SUMIFS('Urban and Rural'!$B$2:$B$53,'Urban and Rural'!$A$2:$A$53,About!$B$1)</f>
        <v>137.18676991589965</v>
      </c>
      <c r="L8" s="65">
        <f>INDEX('REEDS calc-noIRA'!$C$64:$AG$113,MATCH(About!$B$2,'REEDS calc-noIRA'!$B$64:$B$113,0),MATCH(L$1,'REEDS calc-noIRA'!$C$63:$AG$63,0))*SUMIFS('res v com'!$E$3:$E$52,'res v com'!$B$3:$B$52,About!$B$2)*SUMIFS('Urban and Rural'!$B$2:$B$53,'Urban and Rural'!$A$2:$A$53,About!$B$1)</f>
        <v>170.43388266671218</v>
      </c>
      <c r="M8" s="65">
        <f>INDEX('REEDS calc-noIRA'!$C$64:$AG$113,MATCH(About!$B$2,'REEDS calc-noIRA'!$B$64:$B$113,0),MATCH(M$1,'REEDS calc-noIRA'!$C$63:$AG$63,0))*SUMIFS('res v com'!$E$3:$E$52,'res v com'!$B$3:$B$52,About!$B$2)*SUMIFS('Urban and Rural'!$B$2:$B$53,'Urban and Rural'!$A$2:$A$53,About!$B$1)</f>
        <v>212.98875777280335</v>
      </c>
      <c r="N8" s="65">
        <f>INDEX('REEDS calc-noIRA'!$C$64:$AG$113,MATCH(About!$B$2,'REEDS calc-noIRA'!$B$64:$B$113,0),MATCH(N$1,'REEDS calc-noIRA'!$C$63:$AG$63,0))*SUMIFS('res v com'!$E$3:$E$52,'res v com'!$B$3:$B$52,About!$B$2)*SUMIFS('Urban and Rural'!$B$2:$B$53,'Urban and Rural'!$A$2:$A$53,About!$B$1)</f>
        <v>255.54363287889456</v>
      </c>
      <c r="O8" s="65">
        <f>INDEX('REEDS calc-noIRA'!$C$64:$AG$113,MATCH(About!$B$2,'REEDS calc-noIRA'!$B$64:$B$113,0),MATCH(O$1,'REEDS calc-noIRA'!$C$63:$AG$63,0))*SUMIFS('res v com'!$E$3:$E$52,'res v com'!$B$3:$B$52,About!$B$2)*SUMIFS('Urban and Rural'!$B$2:$B$53,'Urban and Rural'!$A$2:$A$53,About!$B$1)</f>
        <v>302.95783881154176</v>
      </c>
      <c r="P8" s="65">
        <f>INDEX('REEDS calc-noIRA'!$C$64:$AG$113,MATCH(About!$B$2,'REEDS calc-noIRA'!$B$64:$B$113,0),MATCH(P$1,'REEDS calc-noIRA'!$C$63:$AG$63,0))*SUMIFS('res v com'!$E$3:$E$52,'res v com'!$B$3:$B$52,About!$B$2)*SUMIFS('Urban and Rural'!$B$2:$B$53,'Urban and Rural'!$A$2:$A$53,About!$B$1)</f>
        <v>350.37204474418894</v>
      </c>
      <c r="Q8" s="65">
        <f>INDEX('REEDS calc-noIRA'!$C$64:$AG$113,MATCH(About!$B$2,'REEDS calc-noIRA'!$B$64:$B$113,0),MATCH(Q$1,'REEDS calc-noIRA'!$C$63:$AG$63,0))*SUMIFS('res v com'!$E$3:$E$52,'res v com'!$B$3:$B$52,About!$B$2)*SUMIFS('Urban and Rural'!$B$2:$B$53,'Urban and Rural'!$A$2:$A$53,About!$B$1)</f>
        <v>396.10692311177485</v>
      </c>
      <c r="R8" s="65">
        <f>INDEX('REEDS calc-noIRA'!$C$64:$AG$113,MATCH(About!$B$2,'REEDS calc-noIRA'!$B$64:$B$113,0),MATCH(R$1,'REEDS calc-noIRA'!$C$63:$AG$63,0))*SUMIFS('res v com'!$E$3:$E$52,'res v com'!$B$3:$B$52,About!$B$2)*SUMIFS('Urban and Rural'!$B$2:$B$53,'Urban and Rural'!$A$2:$A$53,About!$B$1)</f>
        <v>441.84180147936075</v>
      </c>
      <c r="S8" s="65">
        <f>INDEX('REEDS calc-noIRA'!$C$64:$AG$113,MATCH(About!$B$2,'REEDS calc-noIRA'!$B$64:$B$113,0),MATCH(S$1,'REEDS calc-noIRA'!$C$63:$AG$63,0))*SUMIFS('res v com'!$E$3:$E$52,'res v com'!$B$3:$B$52,About!$B$2)*SUMIFS('Urban and Rural'!$B$2:$B$53,'Urban and Rural'!$A$2:$A$53,About!$B$1)</f>
        <v>483.62847355037246</v>
      </c>
      <c r="T8" s="65">
        <f>INDEX('REEDS calc-noIRA'!$C$64:$AG$113,MATCH(About!$B$2,'REEDS calc-noIRA'!$B$64:$B$113,0),MATCH(T$1,'REEDS calc-noIRA'!$C$63:$AG$63,0))*SUMIFS('res v com'!$E$3:$E$52,'res v com'!$B$3:$B$52,About!$B$2)*SUMIFS('Urban and Rural'!$B$2:$B$53,'Urban and Rural'!$A$2:$A$53,About!$B$1)</f>
        <v>525.41514562138423</v>
      </c>
      <c r="U8" s="65">
        <f>INDEX('REEDS calc-noIRA'!$C$64:$AG$113,MATCH(About!$B$2,'REEDS calc-noIRA'!$B$64:$B$113,0),MATCH(U$1,'REEDS calc-noIRA'!$C$63:$AG$63,0))*SUMIFS('res v com'!$E$3:$E$52,'res v com'!$B$3:$B$52,About!$B$2)*SUMIFS('Urban and Rural'!$B$2:$B$53,'Urban and Rural'!$A$2:$A$53,About!$B$1)</f>
        <v>562.89630765857055</v>
      </c>
      <c r="V8" s="65">
        <f>INDEX('REEDS calc-noIRA'!$C$64:$AG$113,MATCH(About!$B$2,'REEDS calc-noIRA'!$B$64:$B$113,0),MATCH(V$1,'REEDS calc-noIRA'!$C$63:$AG$63,0))*SUMIFS('res v com'!$E$3:$E$52,'res v com'!$B$3:$B$52,About!$B$2)*SUMIFS('Urban and Rural'!$B$2:$B$53,'Urban and Rural'!$A$2:$A$53,About!$B$1)</f>
        <v>600.37746969575687</v>
      </c>
      <c r="W8" s="65">
        <f>INDEX('REEDS calc-noIRA'!$C$64:$AG$113,MATCH(About!$B$2,'REEDS calc-noIRA'!$B$64:$B$113,0),MATCH(W$1,'REEDS calc-noIRA'!$C$63:$AG$63,0))*SUMIFS('res v com'!$E$3:$E$52,'res v com'!$B$3:$B$52,About!$B$2)*SUMIFS('Urban and Rural'!$B$2:$B$53,'Urban and Rural'!$A$2:$A$53,About!$B$1)</f>
        <v>635.58975300142708</v>
      </c>
      <c r="X8" s="65">
        <f>INDEX('REEDS calc-noIRA'!$C$64:$AG$113,MATCH(About!$B$2,'REEDS calc-noIRA'!$B$64:$B$113,0),MATCH(X$1,'REEDS calc-noIRA'!$C$63:$AG$63,0))*SUMIFS('res v com'!$E$3:$E$52,'res v com'!$B$3:$B$52,About!$B$2)*SUMIFS('Urban and Rural'!$B$2:$B$53,'Urban and Rural'!$A$2:$A$53,About!$B$1)</f>
        <v>670.8020363070973</v>
      </c>
      <c r="Y8" s="65">
        <f>INDEX('REEDS calc-noIRA'!$C$64:$AG$113,MATCH(About!$B$2,'REEDS calc-noIRA'!$B$64:$B$113,0),MATCH(Y$1,'REEDS calc-noIRA'!$C$63:$AG$63,0))*SUMIFS('res v com'!$E$3:$E$52,'res v com'!$B$3:$B$52,About!$B$2)*SUMIFS('Urban and Rural'!$B$2:$B$53,'Urban and Rural'!$A$2:$A$53,About!$B$1)</f>
        <v>686.88070448320184</v>
      </c>
      <c r="Z8" s="65">
        <f>INDEX('REEDS calc-noIRA'!$C$64:$AG$113,MATCH(About!$B$2,'REEDS calc-noIRA'!$B$64:$B$113,0),MATCH(Z$1,'REEDS calc-noIRA'!$C$63:$AG$63,0))*SUMIFS('res v com'!$E$3:$E$52,'res v com'!$B$3:$B$52,About!$B$2)*SUMIFS('Urban and Rural'!$B$2:$B$53,'Urban and Rural'!$A$2:$A$53,About!$B$1)</f>
        <v>702.95937265930638</v>
      </c>
      <c r="AA8" s="65">
        <f>INDEX('REEDS calc-noIRA'!$C$64:$AG$113,MATCH(About!$B$2,'REEDS calc-noIRA'!$B$64:$B$113,0),MATCH(AA$1,'REEDS calc-noIRA'!$C$63:$AG$63,0))*SUMIFS('res v com'!$E$3:$E$52,'res v com'!$B$3:$B$52,About!$B$2)*SUMIFS('Urban and Rural'!$B$2:$B$53,'Urban and Rural'!$A$2:$A$53,About!$B$1)</f>
        <v>718.34129854778075</v>
      </c>
      <c r="AB8" s="65">
        <f>INDEX('REEDS calc-noIRA'!$C$64:$AG$113,MATCH(About!$B$2,'REEDS calc-noIRA'!$B$64:$B$113,0),MATCH(AB$1,'REEDS calc-noIRA'!$C$63:$AG$63,0))*SUMIFS('res v com'!$E$3:$E$52,'res v com'!$B$3:$B$52,About!$B$2)*SUMIFS('Urban and Rural'!$B$2:$B$53,'Urban and Rural'!$A$2:$A$53,About!$B$1)</f>
        <v>733.72322443625501</v>
      </c>
      <c r="AC8" s="65">
        <f>INDEX('REEDS calc-noIRA'!$C$64:$AG$113,MATCH(About!$B$2,'REEDS calc-noIRA'!$B$64:$B$113,0),MATCH(AC$1,'REEDS calc-noIRA'!$C$63:$AG$63,0))*SUMIFS('res v com'!$E$3:$E$52,'res v com'!$B$3:$B$52,About!$B$2)*SUMIFS('Urban and Rural'!$B$2:$B$53,'Urban and Rural'!$A$2:$A$53,About!$B$1)</f>
        <v>749.39099331452553</v>
      </c>
      <c r="AD8" s="65">
        <f>INDEX('REEDS calc-noIRA'!$C$64:$AG$113,MATCH(About!$B$2,'REEDS calc-noIRA'!$B$64:$B$113,0),MATCH(AD$1,'REEDS calc-noIRA'!$C$63:$AG$63,0))*SUMIFS('res v com'!$E$3:$E$52,'res v com'!$B$3:$B$52,About!$B$2)*SUMIFS('Urban and Rural'!$B$2:$B$53,'Urban and Rural'!$A$2:$A$53,About!$B$1)</f>
        <v>765.05876219279617</v>
      </c>
      <c r="AE8" s="65">
        <f>INDEX('REEDS calc-noIRA'!$C$64:$AG$113,MATCH(About!$B$2,'REEDS calc-noIRA'!$B$64:$B$113,0),MATCH(AE$1,'REEDS calc-noIRA'!$C$63:$AG$63,0))*SUMIFS('res v com'!$E$3:$E$52,'res v com'!$B$3:$B$52,About!$B$2)*SUMIFS('Urban and Rural'!$B$2:$B$53,'Urban and Rural'!$A$2:$A$53,About!$B$1)</f>
        <v>778.13607897602935</v>
      </c>
      <c r="AF8" s="65">
        <f>INDEX('REEDS calc-noIRA'!$C$64:$AG$113,MATCH(About!$B$2,'REEDS calc-noIRA'!$B$64:$B$113,0),MATCH(AF$1,'REEDS calc-noIRA'!$C$63:$AG$63,0))*SUMIFS('res v com'!$E$3:$E$52,'res v com'!$B$3:$B$52,About!$B$2)*SUMIFS('Urban and Rural'!$B$2:$B$53,'Urban and Rural'!$A$2:$A$53,About!$B$1)</f>
        <v>791.21339575926243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38.130599876224281</v>
      </c>
      <c r="C8" s="65">
        <f>INDEX('REEDS calc-noIRA'!$C$64:$AG$113,MATCH(About!$B$2,'REEDS calc-noIRA'!$B$64:$B$113,0),MATCH(C$1,'REEDS calc-noIRA'!$C$63:$AG$63,0))*SUMIFS('res v com'!$F$3:$F$52,'res v com'!$B$3:$B$52,About!$B$2)</f>
        <v>38.130599876224281</v>
      </c>
      <c r="D8" s="65">
        <f>INDEX('REEDS calc-noIRA'!$C$64:$AG$113,MATCH(About!$B$2,'REEDS calc-noIRA'!$B$64:$B$113,0),MATCH(D$1,'REEDS calc-noIRA'!$C$63:$AG$63,0))*SUMIFS('res v com'!$F$3:$F$52,'res v com'!$B$3:$B$52,About!$B$2)</f>
        <v>38.130599876224281</v>
      </c>
      <c r="E8" s="65">
        <f>INDEX('REEDS calc-noIRA'!$C$64:$AG$113,MATCH(About!$B$2,'REEDS calc-noIRA'!$B$64:$B$113,0),MATCH(E$1,'REEDS calc-noIRA'!$C$63:$AG$63,0))*SUMIFS('res v com'!$F$3:$F$52,'res v com'!$B$3:$B$52,About!$B$2)</f>
        <v>45.232574144880765</v>
      </c>
      <c r="F8" s="65">
        <f>INDEX('REEDS calc-noIRA'!$C$64:$AG$113,MATCH(About!$B$2,'REEDS calc-noIRA'!$B$64:$B$113,0),MATCH(F$1,'REEDS calc-noIRA'!$C$63:$AG$63,0))*SUMIFS('res v com'!$F$3:$F$52,'res v com'!$B$3:$B$52,About!$B$2)</f>
        <v>52.334548413537256</v>
      </c>
      <c r="G8" s="65">
        <f>INDEX('REEDS calc-noIRA'!$C$64:$AG$113,MATCH(About!$B$2,'REEDS calc-noIRA'!$B$64:$B$113,0),MATCH(G$1,'REEDS calc-noIRA'!$C$63:$AG$63,0))*SUMIFS('res v com'!$F$3:$F$52,'res v com'!$B$3:$B$52,About!$B$2)</f>
        <v>64.457918573553982</v>
      </c>
      <c r="H8" s="65">
        <f>INDEX('REEDS calc-noIRA'!$C$64:$AG$113,MATCH(About!$B$2,'REEDS calc-noIRA'!$B$64:$B$113,0),MATCH(H$1,'REEDS calc-noIRA'!$C$63:$AG$63,0))*SUMIFS('res v com'!$F$3:$F$52,'res v com'!$B$3:$B$52,About!$B$2)</f>
        <v>76.581288733570716</v>
      </c>
      <c r="I8" s="65">
        <f>INDEX('REEDS calc-noIRA'!$C$64:$AG$113,MATCH(About!$B$2,'REEDS calc-noIRA'!$B$64:$B$113,0),MATCH(I$1,'REEDS calc-noIRA'!$C$63:$AG$63,0))*SUMIFS('res v com'!$F$3:$F$52,'res v com'!$B$3:$B$52,About!$B$2)</f>
        <v>96.486822247129695</v>
      </c>
      <c r="J8" s="65">
        <f>INDEX('REEDS calc-noIRA'!$C$64:$AG$113,MATCH(About!$B$2,'REEDS calc-noIRA'!$B$64:$B$113,0),MATCH(J$1,'REEDS calc-noIRA'!$C$63:$AG$63,0))*SUMIFS('res v com'!$F$3:$F$52,'res v com'!$B$3:$B$52,About!$B$2)</f>
        <v>116.39235576068866</v>
      </c>
      <c r="K8" s="65">
        <f>INDEX('REEDS calc-noIRA'!$C$64:$AG$113,MATCH(About!$B$2,'REEDS calc-noIRA'!$B$64:$B$113,0),MATCH(K$1,'REEDS calc-noIRA'!$C$63:$AG$63,0))*SUMIFS('res v com'!$F$3:$F$52,'res v com'!$B$3:$B$52,About!$B$2)</f>
        <v>153.62270537750572</v>
      </c>
      <c r="L8" s="65">
        <f>INDEX('REEDS calc-noIRA'!$C$64:$AG$113,MATCH(About!$B$2,'REEDS calc-noIRA'!$B$64:$B$113,0),MATCH(L$1,'REEDS calc-noIRA'!$C$63:$AG$63,0))*SUMIFS('res v com'!$F$3:$F$52,'res v com'!$B$3:$B$52,About!$B$2)</f>
        <v>190.8530549943228</v>
      </c>
      <c r="M8" s="65">
        <f>INDEX('REEDS calc-noIRA'!$C$64:$AG$113,MATCH(About!$B$2,'REEDS calc-noIRA'!$B$64:$B$113,0),MATCH(M$1,'REEDS calc-noIRA'!$C$63:$AG$63,0))*SUMIFS('res v com'!$F$3:$F$52,'res v com'!$B$3:$B$52,About!$B$2)</f>
        <v>238.50630205894322</v>
      </c>
      <c r="N8" s="65">
        <f>INDEX('REEDS calc-noIRA'!$C$64:$AG$113,MATCH(About!$B$2,'REEDS calc-noIRA'!$B$64:$B$113,0),MATCH(N$1,'REEDS calc-noIRA'!$C$63:$AG$63,0))*SUMIFS('res v com'!$F$3:$F$52,'res v com'!$B$3:$B$52,About!$B$2)</f>
        <v>286.15954912356364</v>
      </c>
      <c r="O8" s="65">
        <f>INDEX('REEDS calc-noIRA'!$C$64:$AG$113,MATCH(About!$B$2,'REEDS calc-noIRA'!$B$64:$B$113,0),MATCH(O$1,'REEDS calc-noIRA'!$C$63:$AG$63,0))*SUMIFS('res v com'!$F$3:$F$52,'res v com'!$B$3:$B$52,About!$B$2)</f>
        <v>339.2543088672673</v>
      </c>
      <c r="P8" s="65">
        <f>INDEX('REEDS calc-noIRA'!$C$64:$AG$113,MATCH(About!$B$2,'REEDS calc-noIRA'!$B$64:$B$113,0),MATCH(P$1,'REEDS calc-noIRA'!$C$63:$AG$63,0))*SUMIFS('res v com'!$F$3:$F$52,'res v com'!$B$3:$B$52,About!$B$2)</f>
        <v>392.34906861097096</v>
      </c>
      <c r="Q8" s="65">
        <f>INDEX('REEDS calc-noIRA'!$C$64:$AG$113,MATCH(About!$B$2,'REEDS calc-noIRA'!$B$64:$B$113,0),MATCH(Q$1,'REEDS calc-noIRA'!$C$63:$AG$63,0))*SUMIFS('res v com'!$F$3:$F$52,'res v com'!$B$3:$B$52,About!$B$2)</f>
        <v>443.56330559057795</v>
      </c>
      <c r="R8" s="65">
        <f>INDEX('REEDS calc-noIRA'!$C$64:$AG$113,MATCH(About!$B$2,'REEDS calc-noIRA'!$B$64:$B$113,0),MATCH(R$1,'REEDS calc-noIRA'!$C$63:$AG$63,0))*SUMIFS('res v com'!$F$3:$F$52,'res v com'!$B$3:$B$52,About!$B$2)</f>
        <v>494.77754257018501</v>
      </c>
      <c r="S8" s="65">
        <f>INDEX('REEDS calc-noIRA'!$C$64:$AG$113,MATCH(About!$B$2,'REEDS calc-noIRA'!$B$64:$B$113,0),MATCH(S$1,'REEDS calc-noIRA'!$C$63:$AG$63,0))*SUMIFS('res v com'!$F$3:$F$52,'res v com'!$B$3:$B$52,About!$B$2)</f>
        <v>541.57055049803978</v>
      </c>
      <c r="T8" s="65">
        <f>INDEX('REEDS calc-noIRA'!$C$64:$AG$113,MATCH(About!$B$2,'REEDS calc-noIRA'!$B$64:$B$113,0),MATCH(T$1,'REEDS calc-noIRA'!$C$63:$AG$63,0))*SUMIFS('res v com'!$F$3:$F$52,'res v com'!$B$3:$B$52,About!$B$2)</f>
        <v>588.36355842589455</v>
      </c>
      <c r="U8" s="65">
        <f>INDEX('REEDS calc-noIRA'!$C$64:$AG$113,MATCH(About!$B$2,'REEDS calc-noIRA'!$B$64:$B$113,0),MATCH(U$1,'REEDS calc-noIRA'!$C$63:$AG$63,0))*SUMIFS('res v com'!$F$3:$F$52,'res v com'!$B$3:$B$52,About!$B$2)</f>
        <v>630.33522607558893</v>
      </c>
      <c r="V8" s="65">
        <f>INDEX('REEDS calc-noIRA'!$C$64:$AG$113,MATCH(About!$B$2,'REEDS calc-noIRA'!$B$64:$B$113,0),MATCH(V$1,'REEDS calc-noIRA'!$C$63:$AG$63,0))*SUMIFS('res v com'!$F$3:$F$52,'res v com'!$B$3:$B$52,About!$B$2)</f>
        <v>672.30689372528332</v>
      </c>
      <c r="W8" s="65">
        <f>INDEX('REEDS calc-noIRA'!$C$64:$AG$113,MATCH(About!$B$2,'REEDS calc-noIRA'!$B$64:$B$113,0),MATCH(W$1,'REEDS calc-noIRA'!$C$63:$AG$63,0))*SUMIFS('res v com'!$F$3:$F$52,'res v com'!$B$3:$B$52,About!$B$2)</f>
        <v>711.73785508731839</v>
      </c>
      <c r="X8" s="65">
        <f>INDEX('REEDS calc-noIRA'!$C$64:$AG$113,MATCH(About!$B$2,'REEDS calc-noIRA'!$B$64:$B$113,0),MATCH(X$1,'REEDS calc-noIRA'!$C$63:$AG$63,0))*SUMIFS('res v com'!$F$3:$F$52,'res v com'!$B$3:$B$52,About!$B$2)</f>
        <v>751.16881644935347</v>
      </c>
      <c r="Y8" s="65">
        <f>INDEX('REEDS calc-noIRA'!$C$64:$AG$113,MATCH(About!$B$2,'REEDS calc-noIRA'!$B$64:$B$113,0),MATCH(Y$1,'REEDS calc-noIRA'!$C$63:$AG$63,0))*SUMIFS('res v com'!$F$3:$F$52,'res v com'!$B$3:$B$52,About!$B$2)</f>
        <v>769.17382163749676</v>
      </c>
      <c r="Z8" s="65">
        <f>INDEX('REEDS calc-noIRA'!$C$64:$AG$113,MATCH(About!$B$2,'REEDS calc-noIRA'!$B$64:$B$113,0),MATCH(Z$1,'REEDS calc-noIRA'!$C$63:$AG$63,0))*SUMIFS('res v com'!$F$3:$F$52,'res v com'!$B$3:$B$52,About!$B$2)</f>
        <v>787.17882682564004</v>
      </c>
      <c r="AA8" s="65">
        <f>INDEX('REEDS calc-noIRA'!$C$64:$AG$113,MATCH(About!$B$2,'REEDS calc-noIRA'!$B$64:$B$113,0),MATCH(AA$1,'REEDS calc-noIRA'!$C$63:$AG$63,0))*SUMIFS('res v com'!$F$3:$F$52,'res v com'!$B$3:$B$52,About!$B$2)</f>
        <v>804.40361512229799</v>
      </c>
      <c r="AB8" s="65">
        <f>INDEX('REEDS calc-noIRA'!$C$64:$AG$113,MATCH(About!$B$2,'REEDS calc-noIRA'!$B$64:$B$113,0),MATCH(AB$1,'REEDS calc-noIRA'!$C$63:$AG$63,0))*SUMIFS('res v com'!$F$3:$F$52,'res v com'!$B$3:$B$52,About!$B$2)</f>
        <v>821.62840341895617</v>
      </c>
      <c r="AC8" s="65">
        <f>INDEX('REEDS calc-noIRA'!$C$64:$AG$113,MATCH(About!$B$2,'REEDS calc-noIRA'!$B$64:$B$113,0),MATCH(AC$1,'REEDS calc-noIRA'!$C$63:$AG$63,0))*SUMIFS('res v com'!$F$3:$F$52,'res v com'!$B$3:$B$52,About!$B$2)</f>
        <v>839.17328069673556</v>
      </c>
      <c r="AD8" s="65">
        <f>INDEX('REEDS calc-noIRA'!$C$64:$AG$113,MATCH(About!$B$2,'REEDS calc-noIRA'!$B$64:$B$113,0),MATCH(AD$1,'REEDS calc-noIRA'!$C$63:$AG$63,0))*SUMIFS('res v com'!$F$3:$F$52,'res v com'!$B$3:$B$52,About!$B$2)</f>
        <v>856.71815797451495</v>
      </c>
      <c r="AE8" s="65">
        <f>INDEX('REEDS calc-noIRA'!$C$64:$AG$113,MATCH(About!$B$2,'REEDS calc-noIRA'!$B$64:$B$113,0),MATCH(AE$1,'REEDS calc-noIRA'!$C$63:$AG$63,0))*SUMIFS('res v com'!$F$3:$F$52,'res v com'!$B$3:$B$52,About!$B$2)</f>
        <v>871.36222886087307</v>
      </c>
      <c r="AF8" s="65">
        <f>INDEX('REEDS calc-noIRA'!$C$64:$AG$113,MATCH(About!$B$2,'REEDS calc-noIRA'!$B$64:$B$113,0),MATCH(AF$1,'REEDS calc-noIRA'!$C$63:$AG$63,0))*SUMIFS('res v com'!$F$3:$F$52,'res v com'!$B$3:$B$52,About!$B$2)</f>
        <v>886.00629974723108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-3.4372619523141665</v>
      </c>
      <c r="E8" s="74">
        <f>'DESC-urban-residential'!F8-'BDESC-urban-residential'!F8</f>
        <v>-6.8745239046283473</v>
      </c>
      <c r="F8" s="74">
        <f>'DESC-urban-residential'!G8-'BDESC-urban-residential'!G8</f>
        <v>-14.815599464937961</v>
      </c>
      <c r="G8" s="74">
        <f>'DESC-urban-residential'!H8-'BDESC-urban-residential'!H8</f>
        <v>-22.756675025247588</v>
      </c>
      <c r="H8" s="74">
        <f>'DESC-urban-residential'!I8-'BDESC-urban-residential'!I8</f>
        <v>-40.864828428914109</v>
      </c>
      <c r="I8" s="74">
        <f>'DESC-urban-residential'!J8-'BDESC-urban-residential'!J8</f>
        <v>-58.972981832580658</v>
      </c>
      <c r="J8" s="74">
        <f>'DESC-urban-residential'!K8-'BDESC-urban-residential'!K8</f>
        <v>-91.028486619675249</v>
      </c>
      <c r="K8" s="74">
        <f>'DESC-urban-residential'!L8-'BDESC-urban-residential'!L8</f>
        <v>-123.08399140676983</v>
      </c>
      <c r="L8" s="74">
        <f>'DESC-urban-residential'!M8-'BDESC-urban-residential'!M8</f>
        <v>-167.13418265323861</v>
      </c>
      <c r="M8" s="74">
        <f>'DESC-urban-residential'!N8-'BDESC-urban-residential'!N8</f>
        <v>-211.18437389970737</v>
      </c>
      <c r="N8" s="74">
        <f>'DESC-urban-residential'!O8-'BDESC-urban-residential'!O8</f>
        <v>-253.49985550184311</v>
      </c>
      <c r="O8" s="74">
        <f>'DESC-urban-residential'!P8-'BDESC-urban-residential'!P8</f>
        <v>-295.81533710397895</v>
      </c>
      <c r="P8" s="74">
        <f>'DESC-urban-residential'!Q8-'BDESC-urban-residential'!Q8</f>
        <v>-263.07023610399966</v>
      </c>
      <c r="Q8" s="74">
        <f>'DESC-urban-residential'!R8-'BDESC-urban-residential'!R8</f>
        <v>-230.32513510402026</v>
      </c>
      <c r="R8" s="74">
        <f>'DESC-urban-residential'!S8-'BDESC-urban-residential'!S8</f>
        <v>-198.42327092394061</v>
      </c>
      <c r="S8" s="74">
        <f>'DESC-urban-residential'!T8-'BDESC-urban-residential'!T8</f>
        <v>-166.52140674386101</v>
      </c>
      <c r="T8" s="74">
        <f>'DESC-urban-residential'!U8-'BDESC-urban-residential'!U8</f>
        <v>-136.27207234854939</v>
      </c>
      <c r="U8" s="74">
        <f>'DESC-urban-residential'!V8-'BDESC-urban-residential'!V8</f>
        <v>-106.02273795323777</v>
      </c>
      <c r="V8" s="74">
        <f>'DESC-urban-residential'!W8-'BDESC-urban-residential'!W8</f>
        <v>-78.179844228282377</v>
      </c>
      <c r="W8" s="74">
        <f>'DESC-urban-residential'!X8-'BDESC-urban-residential'!X8</f>
        <v>-50.336950503326989</v>
      </c>
      <c r="X8" s="74">
        <f>'DESC-urban-residential'!Y8-'BDESC-urban-residential'!Y8</f>
        <v>-45.420451078811652</v>
      </c>
      <c r="Y8" s="74">
        <f>'DESC-urban-residential'!Z8-'BDESC-urban-residential'!Z8</f>
        <v>-40.503951654296429</v>
      </c>
      <c r="Z8" s="74">
        <f>'DESC-urban-residential'!AA8-'BDESC-urban-residential'!AA8</f>
        <v>-32.176988057759672</v>
      </c>
      <c r="AA8" s="74">
        <f>'DESC-urban-residential'!AB8-'BDESC-urban-residential'!AB8</f>
        <v>-23.850024461223029</v>
      </c>
      <c r="AB8" s="74">
        <f>'DESC-urban-residential'!AC8-'BDESC-urban-residential'!AC8</f>
        <v>-20.955864189524732</v>
      </c>
      <c r="AC8" s="74">
        <f>'DESC-urban-residential'!AD8-'BDESC-urban-residential'!AD8</f>
        <v>-18.061703917826321</v>
      </c>
      <c r="AD8" s="74">
        <f>'DESC-urban-residential'!AE8-'BDESC-urban-residential'!AE8</f>
        <v>-17.797299152262667</v>
      </c>
      <c r="AE8" s="74">
        <f>'DESC-urban-residential'!AF8-'BDESC-urban-residential'!AF8</f>
        <v>-17.532894386698899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-1.4591225951419062</v>
      </c>
      <c r="E8" s="74">
        <f>'DESC-rural-residential'!F8-'BDESC-rural-residential'!F8</f>
        <v>-2.918245190283816</v>
      </c>
      <c r="F8" s="74">
        <f>'DESC-rural-residential'!G8-'BDESC-rural-residential'!G8</f>
        <v>-6.2892430777086901</v>
      </c>
      <c r="G8" s="74">
        <f>'DESC-rural-residential'!H8-'BDESC-rural-residential'!H8</f>
        <v>-9.6602409651335606</v>
      </c>
      <c r="H8" s="74">
        <f>'DESC-rural-residential'!I8-'BDESC-rural-residential'!I8</f>
        <v>-17.347177880080288</v>
      </c>
      <c r="I8" s="74">
        <f>'DESC-rural-residential'!J8-'BDESC-rural-residential'!J8</f>
        <v>-25.034114795027037</v>
      </c>
      <c r="J8" s="74">
        <f>'DESC-rural-residential'!K8-'BDESC-rural-residential'!K8</f>
        <v>-38.641722240260876</v>
      </c>
      <c r="K8" s="74">
        <f>'DESC-rural-residential'!L8-'BDESC-rural-residential'!L8</f>
        <v>-52.249329685494715</v>
      </c>
      <c r="L8" s="74">
        <f>'DESC-rural-residential'!M8-'BDESC-rural-residential'!M8</f>
        <v>-70.948698619180831</v>
      </c>
      <c r="M8" s="74">
        <f>'DESC-rural-residential'!N8-'BDESC-rural-residential'!N8</f>
        <v>-89.648067552866948</v>
      </c>
      <c r="N8" s="74">
        <f>'DESC-rural-residential'!O8-'BDESC-rural-residential'!O8</f>
        <v>-107.61104977143731</v>
      </c>
      <c r="O8" s="74">
        <f>'DESC-rural-residential'!P8-'BDESC-rural-residential'!P8</f>
        <v>-125.57403199000774</v>
      </c>
      <c r="P8" s="74">
        <f>'DESC-rural-residential'!Q8-'BDESC-rural-residential'!Q8</f>
        <v>-111.67368997007358</v>
      </c>
      <c r="Q8" s="74">
        <f>'DESC-rural-residential'!R8-'BDESC-rural-residential'!R8</f>
        <v>-97.773347950139339</v>
      </c>
      <c r="R8" s="74">
        <f>'DESC-rural-residential'!S8-'BDESC-rural-residential'!S8</f>
        <v>-84.230961161444583</v>
      </c>
      <c r="S8" s="74">
        <f>'DESC-rural-residential'!T8-'BDESC-rural-residential'!T8</f>
        <v>-70.688574372749883</v>
      </c>
      <c r="T8" s="74">
        <f>'DESC-rural-residential'!U8-'BDESC-rural-residential'!U8</f>
        <v>-57.847688831720234</v>
      </c>
      <c r="U8" s="74">
        <f>'DESC-rural-residential'!V8-'BDESC-rural-residential'!V8</f>
        <v>-45.006803290690556</v>
      </c>
      <c r="V8" s="74">
        <f>'DESC-rural-residential'!W8-'BDESC-rural-residential'!W8</f>
        <v>-33.18745524220526</v>
      </c>
      <c r="W8" s="74">
        <f>'DESC-rural-residential'!X8-'BDESC-rural-residential'!X8</f>
        <v>-21.368107193719936</v>
      </c>
      <c r="X8" s="74">
        <f>'DESC-rural-residential'!Y8-'BDESC-rural-residential'!Y8</f>
        <v>-19.281046184452748</v>
      </c>
      <c r="Y8" s="74">
        <f>'DESC-rural-residential'!Z8-'BDESC-rural-residential'!Z8</f>
        <v>-17.193985175185617</v>
      </c>
      <c r="Z8" s="74">
        <f>'DESC-rural-residential'!AA8-'BDESC-rural-residential'!AA8</f>
        <v>-13.659177266684253</v>
      </c>
      <c r="AA8" s="74">
        <f>'DESC-rural-residential'!AB8-'BDESC-rural-residential'!AB8</f>
        <v>-10.124369358182946</v>
      </c>
      <c r="AB8" s="74">
        <f>'DESC-rural-residential'!AC8-'BDESC-rural-residential'!AC8</f>
        <v>-8.8957942001116521</v>
      </c>
      <c r="AC8" s="74">
        <f>'DESC-rural-residential'!AD8-'BDESC-rural-residential'!AD8</f>
        <v>-7.6672190420401876</v>
      </c>
      <c r="AD8" s="74">
        <f>'DESC-rural-residential'!AE8-'BDESC-rural-residential'!AE8</f>
        <v>-7.5549788424134476</v>
      </c>
      <c r="AE8" s="74">
        <f>'DESC-rural-residential'!AF8-'BDESC-rural-residential'!AF8</f>
        <v>-7.4427386427867077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-3.8490699979989245</v>
      </c>
      <c r="E8" s="74">
        <f>'DESC-commercial'!F8-'BDESC-commercial'!F8</f>
        <v>-7.6981399959978347</v>
      </c>
      <c r="F8" s="74">
        <f>'DESC-commercial'!G8-'BDESC-commercial'!G8</f>
        <v>-16.590612002808825</v>
      </c>
      <c r="G8" s="74">
        <f>'DESC-commercial'!H8-'BDESC-commercial'!H8</f>
        <v>-25.483084009619802</v>
      </c>
      <c r="H8" s="74">
        <f>'DESC-commercial'!I8-'BDESC-commercial'!I8</f>
        <v>-45.760720963733505</v>
      </c>
      <c r="I8" s="74">
        <f>'DESC-commercial'!J8-'BDESC-commercial'!J8</f>
        <v>-66.038357917847222</v>
      </c>
      <c r="J8" s="74">
        <f>'DESC-commercial'!K8-'BDESC-commercial'!K8</f>
        <v>-101.93433659460973</v>
      </c>
      <c r="K8" s="74">
        <f>'DESC-commercial'!L8-'BDESC-commercial'!L8</f>
        <v>-137.83031527137223</v>
      </c>
      <c r="L8" s="74">
        <f>'DESC-commercial'!M8-'BDESC-commercial'!M8</f>
        <v>-187.15802781848976</v>
      </c>
      <c r="M8" s="74">
        <f>'DESC-commercial'!N8-'BDESC-commercial'!N8</f>
        <v>-236.48574036560734</v>
      </c>
      <c r="N8" s="74">
        <f>'DESC-commercial'!O8-'BDESC-commercial'!O8</f>
        <v>-283.87091290853749</v>
      </c>
      <c r="O8" s="74">
        <f>'DESC-commercial'!P8-'BDESC-commercial'!P8</f>
        <v>-331.25608545146775</v>
      </c>
      <c r="P8" s="74">
        <f>'DESC-commercial'!Q8-'BDESC-commercial'!Q8</f>
        <v>-294.58789210774893</v>
      </c>
      <c r="Q8" s="74">
        <f>'DESC-commercial'!R8-'BDESC-commercial'!R8</f>
        <v>-257.91969876402993</v>
      </c>
      <c r="R8" s="74">
        <f>'DESC-commercial'!S8-'BDESC-commercial'!S8</f>
        <v>-222.19576791461941</v>
      </c>
      <c r="S8" s="74">
        <f>'DESC-commercial'!T8-'BDESC-commercial'!T8</f>
        <v>-186.471837065209</v>
      </c>
      <c r="T8" s="74">
        <f>'DESC-commercial'!U8-'BDESC-commercial'!U8</f>
        <v>-152.5984206379153</v>
      </c>
      <c r="U8" s="74">
        <f>'DESC-commercial'!V8-'BDESC-commercial'!V8</f>
        <v>-118.72500421062148</v>
      </c>
      <c r="V8" s="74">
        <f>'DESC-commercial'!W8-'BDESC-commercial'!W8</f>
        <v>-87.546336893152215</v>
      </c>
      <c r="W8" s="74">
        <f>'DESC-commercial'!X8-'BDESC-commercial'!X8</f>
        <v>-56.367669575683067</v>
      </c>
      <c r="X8" s="74">
        <f>'DESC-commercial'!Y8-'BDESC-commercial'!Y8</f>
        <v>-50.86213910037543</v>
      </c>
      <c r="Y8" s="74">
        <f>'DESC-commercial'!Z8-'BDESC-commercial'!Z8</f>
        <v>-45.356608625067906</v>
      </c>
      <c r="Z8" s="74">
        <f>'DESC-commercial'!AA8-'BDESC-commercial'!AA8</f>
        <v>-36.032016493741025</v>
      </c>
      <c r="AA8" s="74">
        <f>'DESC-commercial'!AB8-'BDESC-commercial'!AB8</f>
        <v>-26.707424362413917</v>
      </c>
      <c r="AB8" s="74">
        <f>'DESC-commercial'!AC8-'BDESC-commercial'!AC8</f>
        <v>-23.466523428548726</v>
      </c>
      <c r="AC8" s="74">
        <f>'DESC-commercial'!AD8-'BDESC-commercial'!AD8</f>
        <v>-20.225622494683421</v>
      </c>
      <c r="AD8" s="74">
        <f>'DESC-commercial'!AE8-'BDESC-commercial'!AE8</f>
        <v>-19.929540187143857</v>
      </c>
      <c r="AE8" s="74">
        <f>'DESC-commercial'!AF8-'BDESC-commercial'!AF8</f>
        <v>-19.633457879604293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2025-01-29T23:41:53Z</dcterms:modified>
</cp:coreProperties>
</file>