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52B0BB8B-E134-43E5-8766-B17859D8C42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<sst xmlns="http://schemas.openxmlformats.org/spreadsheetml/2006/main" count="42870" uniqueCount="4487">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</sst>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4094</v>
      </c>
      <c r="C1" s="380">
        <v>46286</v>
      </c>
      <c r="G1" s="381" t="s">
        <v>3999</v>
      </c>
      <c r="H1" s="381" t="s">
        <v>4000</v>
      </c>
    </row>
    <row r="2" spans="1:8" x14ac:dyDescent="0.45">
      <c r="B2" t="str">
        <f>_xlfn.XLOOKUP(B1,H:H,G:G,0,0,1)</f>
        <v>WI</v>
      </c>
      <c r="C2" t="str">
        <f>_xlfn.XLOOKUP(B2,G:G, H:H, 0,0,1)</f>
        <v>Wisconsin</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113.60320696999999</v>
      </c>
      <c r="E2" s="437">
        <f>SUMIFS('frozen policy trendline'!E:E,'frozen policy trendline'!$A:$A,About!$B$2)-SUMIFS('frozen policy trendline'!E:E,'frozen policy trendline'!$A:$A,About!$B$2,'frozen policy trendline'!$B:$B,"Output Total CO2e Emissions by Sector[LULUCF sector]")</f>
        <v>114.02347</v>
      </c>
      <c r="F2" s="437">
        <f>SUMIFS('frozen policy trendline'!F:F,'frozen policy trendline'!$A:$A,About!$B$2)-SUMIFS('frozen policy trendline'!F:F,'frozen policy trendline'!$A:$A,About!$B$2,'frozen policy trendline'!$B:$B,"Output Total CO2e Emissions by Sector[LULUCF sector]")</f>
        <v>113.50176999999999</v>
      </c>
      <c r="G2" s="437">
        <f>SUMIFS('frozen policy trendline'!G:G,'frozen policy trendline'!$A:$A,About!$B$2)-SUMIFS('frozen policy trendline'!G:G,'frozen policy trendline'!$A:$A,About!$B$2,'frozen policy trendline'!$B:$B,"Output Total CO2e Emissions by Sector[LULUCF sector]")</f>
        <v>113.09450000000001</v>
      </c>
      <c r="H2" s="437">
        <f>SUMIFS('frozen policy trendline'!H:H,'frozen policy trendline'!$A:$A,About!$B$2)-SUMIFS('frozen policy trendline'!H:H,'frozen policy trendline'!$A:$A,About!$B$2,'frozen policy trendline'!$B:$B,"Output Total CO2e Emissions by Sector[LULUCF sector]")</f>
        <v>109.65423481000001</v>
      </c>
      <c r="I2" s="437">
        <f>SUMIFS('frozen policy trendline'!I:I,'frozen policy trendline'!$A:$A,About!$B$2)-SUMIFS('frozen policy trendline'!I:I,'frozen policy trendline'!$A:$A,About!$B$2,'frozen policy trendline'!$B:$B,"Output Total CO2e Emissions by Sector[LULUCF sector]")</f>
        <v>108.56432668000001</v>
      </c>
      <c r="J2" s="437">
        <f>SUMIFS('frozen policy trendline'!J:J,'frozen policy trendline'!$A:$A,About!$B$2)-SUMIFS('frozen policy trendline'!J:J,'frozen policy trendline'!$A:$A,About!$B$2,'frozen policy trendline'!$B:$B,"Output Total CO2e Emissions by Sector[LULUCF sector]")</f>
        <v>106.10730753999999</v>
      </c>
      <c r="K2" s="437">
        <f>SUMIFS('frozen policy trendline'!K:K,'frozen policy trendline'!$A:$A,About!$B$2)-SUMIFS('frozen policy trendline'!K:K,'frozen policy trendline'!$A:$A,About!$B$2,'frozen policy trendline'!$B:$B,"Output Total CO2e Emissions by Sector[LULUCF sector]")</f>
        <v>102.38695669000001</v>
      </c>
      <c r="L2" s="437">
        <f>SUMIFS('frozen policy trendline'!L:L,'frozen policy trendline'!$A:$A,About!$B$2)-SUMIFS('frozen policy trendline'!L:L,'frozen policy trendline'!$A:$A,About!$B$2,'frozen policy trendline'!$B:$B,"Output Total CO2e Emissions by Sector[LULUCF sector]")</f>
        <v>97.796474379999992</v>
      </c>
      <c r="M2" s="437">
        <f>SUMIFS('frozen policy trendline'!M:M,'frozen policy trendline'!$A:$A,About!$B$2)-SUMIFS('frozen policy trendline'!M:M,'frozen policy trendline'!$A:$A,About!$B$2,'frozen policy trendline'!$B:$B,"Output Total CO2e Emissions by Sector[LULUCF sector]")</f>
        <v>93.035340000000005</v>
      </c>
      <c r="N2" s="437">
        <f>SUMIFS('frozen policy trendline'!N:N,'frozen policy trendline'!$A:$A,About!$B$2)-SUMIFS('frozen policy trendline'!N:N,'frozen policy trendline'!$A:$A,About!$B$2,'frozen policy trendline'!$B:$B,"Output Total CO2e Emissions by Sector[LULUCF sector]")</f>
        <v>87.995104210000008</v>
      </c>
      <c r="O2" s="437">
        <f>SUMIFS('frozen policy trendline'!O:O,'frozen policy trendline'!$A:$A,About!$B$2)-SUMIFS('frozen policy trendline'!O:O,'frozen policy trendline'!$A:$A,About!$B$2,'frozen policy trendline'!$B:$B,"Output Total CO2e Emissions by Sector[LULUCF sector]")</f>
        <v>85.022264019999994</v>
      </c>
      <c r="P2" s="437">
        <f>SUMIFS('frozen policy trendline'!P:P,'frozen policy trendline'!$A:$A,About!$B$2)-SUMIFS('frozen policy trendline'!P:P,'frozen policy trendline'!$A:$A,About!$B$2,'frozen policy trendline'!$B:$B,"Output Total CO2e Emissions by Sector[LULUCF sector]")</f>
        <v>82.685723749999994</v>
      </c>
      <c r="Q2" s="437">
        <f>SUMIFS('frozen policy trendline'!Q:Q,'frozen policy trendline'!$A:$A,About!$B$2)-SUMIFS('frozen policy trendline'!Q:Q,'frozen policy trendline'!$A:$A,About!$B$2,'frozen policy trendline'!$B:$B,"Output Total CO2e Emissions by Sector[LULUCF sector]")</f>
        <v>80.781453729999996</v>
      </c>
      <c r="R2" s="437">
        <f>SUMIFS('frozen policy trendline'!R:R,'frozen policy trendline'!$A:$A,About!$B$2)-SUMIFS('frozen policy trendline'!R:R,'frozen policy trendline'!$A:$A,About!$B$2,'frozen policy trendline'!$B:$B,"Output Total CO2e Emissions by Sector[LULUCF sector]")</f>
        <v>79.25352359</v>
      </c>
      <c r="S2" s="437">
        <f>SUMIFS('frozen policy trendline'!S:S,'frozen policy trendline'!$A:$A,About!$B$2)-SUMIFS('frozen policy trendline'!S:S,'frozen policy trendline'!$A:$A,About!$B$2,'frozen policy trendline'!$B:$B,"Output Total CO2e Emissions by Sector[LULUCF sector]")</f>
        <v>79.087613379999993</v>
      </c>
      <c r="T2" s="437">
        <f>SUMIFS('frozen policy trendline'!T:T,'frozen policy trendline'!$A:$A,About!$B$2)-SUMIFS('frozen policy trendline'!T:T,'frozen policy trendline'!$A:$A,About!$B$2,'frozen policy trendline'!$B:$B,"Output Total CO2e Emissions by Sector[LULUCF sector]")</f>
        <v>78.609824180000004</v>
      </c>
      <c r="U2" s="437">
        <f>SUMIFS('frozen policy trendline'!U:U,'frozen policy trendline'!$A:$A,About!$B$2)-SUMIFS('frozen policy trendline'!U:U,'frozen policy trendline'!$A:$A,About!$B$2,'frozen policy trendline'!$B:$B,"Output Total CO2e Emissions by Sector[LULUCF sector]")</f>
        <v>77.93449502</v>
      </c>
      <c r="V2" s="437">
        <f>SUMIFS('frozen policy trendline'!V:V,'frozen policy trendline'!$A:$A,About!$B$2)-SUMIFS('frozen policy trendline'!V:V,'frozen policy trendline'!$A:$A,About!$B$2,'frozen policy trendline'!$B:$B,"Output Total CO2e Emissions by Sector[LULUCF sector]")</f>
        <v>77.201685909999995</v>
      </c>
      <c r="W2" s="437">
        <f>SUMIFS('frozen policy trendline'!W:W,'frozen policy trendline'!$A:$A,About!$B$2)-SUMIFS('frozen policy trendline'!W:W,'frozen policy trendline'!$A:$A,About!$B$2,'frozen policy trendline'!$B:$B,"Output Total CO2e Emissions by Sector[LULUCF sector]")</f>
        <v>76.267576860000005</v>
      </c>
      <c r="X2" s="437">
        <f>SUMIFS('frozen policy trendline'!X:X,'frozen policy trendline'!$A:$A,About!$B$2)-SUMIFS('frozen policy trendline'!X:X,'frozen policy trendline'!$A:$A,About!$B$2,'frozen policy trendline'!$B:$B,"Output Total CO2e Emissions by Sector[LULUCF sector]")</f>
        <v>75.799547860000004</v>
      </c>
      <c r="Y2" s="437">
        <f>SUMIFS('frozen policy trendline'!Y:Y,'frozen policy trendline'!$A:$A,About!$B$2)-SUMIFS('frozen policy trendline'!Y:Y,'frozen policy trendline'!$A:$A,About!$B$2,'frozen policy trendline'!$B:$B,"Output Total CO2e Emissions by Sector[LULUCF sector]")</f>
        <v>75.56726891000001</v>
      </c>
      <c r="Z2" s="437">
        <f>SUMIFS('frozen policy trendline'!Z:Z,'frozen policy trendline'!$A:$A,About!$B$2)-SUMIFS('frozen policy trendline'!Z:Z,'frozen policy trendline'!$A:$A,About!$B$2,'frozen policy trendline'!$B:$B,"Output Total CO2e Emissions by Sector[LULUCF sector]")</f>
        <v>74.926749999999998</v>
      </c>
      <c r="AA2" s="437">
        <f>SUMIFS('frozen policy trendline'!AA:AA,'frozen policy trendline'!$A:$A,About!$B$2)-SUMIFS('frozen policy trendline'!AA:AA,'frozen policy trendline'!$A:$A,About!$B$2,'frozen policy trendline'!$B:$B,"Output Total CO2e Emissions by Sector[LULUCF sector]")</f>
        <v>74.734890000000007</v>
      </c>
      <c r="AB2" s="437">
        <f>SUMIFS('frozen policy trendline'!AB:AB,'frozen policy trendline'!$A:$A,About!$B$2)-SUMIFS('frozen policy trendline'!AB:AB,'frozen policy trendline'!$A:$A,About!$B$2,'frozen policy trendline'!$B:$B,"Output Total CO2e Emissions by Sector[LULUCF sector]")</f>
        <v>74.650099999999995</v>
      </c>
      <c r="AC2" s="437">
        <f>SUMIFS('frozen policy trendline'!AC:AC,'frozen policy trendline'!$A:$A,About!$B$2)-SUMIFS('frozen policy trendline'!AC:AC,'frozen policy trendline'!$A:$A,About!$B$2,'frozen policy trendline'!$B:$B,"Output Total CO2e Emissions by Sector[LULUCF sector]")</f>
        <v>74.549810000000008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WI</v>
      </c>
      <c r="C1" s="409">
        <f>SUM(C4:C87)</f>
        <v>88.828621199093178</v>
      </c>
      <c r="D1" s="409">
        <f t="shared" ref="D1:AG1" si="0">SUM(D4:D87)</f>
        <v>91.45175971514</v>
      </c>
      <c r="E1" s="409">
        <f t="shared" si="0"/>
        <v>90.71783811773183</v>
      </c>
      <c r="F1" s="409">
        <f t="shared" si="0"/>
        <v>93.74726816017909</v>
      </c>
      <c r="G1" s="409">
        <f t="shared" si="0"/>
        <v>97.143895872512701</v>
      </c>
      <c r="H1" s="409">
        <f t="shared" si="0"/>
        <v>100.7266817372391</v>
      </c>
      <c r="I1" s="409">
        <f t="shared" si="0"/>
        <v>105.07271102940058</v>
      </c>
      <c r="J1" s="409">
        <f t="shared" si="0"/>
        <v>107.8098395686181</v>
      </c>
      <c r="K1" s="409">
        <f t="shared" si="0"/>
        <v>106.31404867130249</v>
      </c>
      <c r="L1" s="409">
        <f t="shared" si="0"/>
        <v>110.09043333831688</v>
      </c>
      <c r="M1" s="409">
        <f t="shared" si="0"/>
        <v>112.48570940699992</v>
      </c>
      <c r="N1" s="409">
        <f t="shared" si="0"/>
        <v>110.9468742071757</v>
      </c>
      <c r="O1" s="409">
        <f t="shared" si="0"/>
        <v>112.46586650854258</v>
      </c>
      <c r="P1" s="409">
        <f t="shared" si="0"/>
        <v>111.4481200616804</v>
      </c>
      <c r="Q1" s="409">
        <f t="shared" si="0"/>
        <v>113.28896304991831</v>
      </c>
      <c r="R1" s="409">
        <f t="shared" si="0"/>
        <v>116.38508540072571</v>
      </c>
      <c r="S1" s="409">
        <f t="shared" si="0"/>
        <v>108.91165973825409</v>
      </c>
      <c r="T1" s="409">
        <f t="shared" si="0"/>
        <v>111.07606860750877</v>
      </c>
      <c r="U1" s="409">
        <f t="shared" si="0"/>
        <v>110.91445913490429</v>
      </c>
      <c r="V1" s="409">
        <f t="shared" si="0"/>
        <v>101.67563414353928</v>
      </c>
      <c r="W1" s="409">
        <f t="shared" si="0"/>
        <v>104.04496186896451</v>
      </c>
      <c r="X1" s="409">
        <f t="shared" si="0"/>
        <v>103.12059310299662</v>
      </c>
      <c r="Y1" s="409">
        <f t="shared" si="0"/>
        <v>95.888787791394691</v>
      </c>
      <c r="Z1" s="409">
        <f t="shared" si="0"/>
        <v>105.9992816764745</v>
      </c>
      <c r="AA1" s="409">
        <f t="shared" si="0"/>
        <v>105.64803684499981</v>
      </c>
      <c r="AB1" s="409">
        <f t="shared" si="0"/>
        <v>103.88337794808771</v>
      </c>
      <c r="AC1" s="409">
        <f t="shared" si="0"/>
        <v>99.522256675048084</v>
      </c>
      <c r="AD1" s="409">
        <f t="shared" si="0"/>
        <v>102.61115355000682</v>
      </c>
      <c r="AE1" s="409">
        <f t="shared" si="0"/>
        <v>104.98774714867972</v>
      </c>
      <c r="AF1" s="409">
        <f t="shared" si="0"/>
        <v>98.158405385465528</v>
      </c>
      <c r="AG1" s="409">
        <f t="shared" si="0"/>
        <v>90.381113926632693</v>
      </c>
      <c r="AH1" s="409">
        <f>SUM(AH4:AH87)</f>
        <v>95.814470474159194</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45">
      <c r="A5" s="413" t="s">
        <v>2216</v>
      </c>
      <c r="B5" s="414" t="s">
        <v>4212</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45">
      <c r="A6" s="413" t="s">
        <v>2216</v>
      </c>
      <c r="B6" s="414" t="s">
        <v>4216</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45">
      <c r="A7" s="413" t="s">
        <v>2216</v>
      </c>
      <c r="B7" s="414" t="s">
        <v>4218</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45">
      <c r="A8" s="413" t="s">
        <v>2216</v>
      </c>
      <c r="B8" s="414" t="s">
        <v>4220</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45">
      <c r="A9" s="413" t="s">
        <v>2216</v>
      </c>
      <c r="B9" s="414" t="s">
        <v>4230</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45">
      <c r="A10" s="413" t="s">
        <v>2216</v>
      </c>
      <c r="B10" s="414" t="s">
        <v>4239</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45">
      <c r="A13" s="413" t="s">
        <v>2216</v>
      </c>
      <c r="B13" s="414" t="s">
        <v>4249</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4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45">
      <c r="A17" s="413" t="s">
        <v>2216</v>
      </c>
      <c r="B17" s="414" t="s">
        <v>4247</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15">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15">
        <f>SUMIFS('EPA Export Aggregation'!R:R,'EPA Export Aggregation'!$A:$A,$B33,'EPA Export Aggregation'!$D:$D,$A$1)*IF($A33="CH4",About!$D$58,IF($A33="N2O",About!$D$59,1))</f>
        <v>9.4000213664300003E-2</v>
      </c>
      <c r="P33" s="415">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15">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15">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15">
        <f>SUMIFS('EPA Export Aggregation'!AD:AD,'EPA Export Aggregation'!$A:$A,$B33,'EPA Export Aggregation'!$D:$D,$A$1)*IF($A33="CH4",About!$D$58,IF($A33="N2O",About!$D$59,1))</f>
        <v>0.128788128084</v>
      </c>
      <c r="AB33" s="415">
        <f>SUMIFS('EPA Export Aggregation'!AE:AE,'EPA Export Aggregation'!$A:$A,$B33,'EPA Export Aggregation'!$D:$D,$A$1)*IF($A33="CH4",About!$D$58,IF($A33="N2O",About!$D$59,1))</f>
        <v>0.1599982392115</v>
      </c>
      <c r="AC33" s="415">
        <f>SUMIFS('EPA Export Aggregation'!AF:AF,'EPA Export Aggregation'!$A:$A,$B33,'EPA Export Aggregation'!$D:$D,$A$1)*IF($A33="CH4",About!$D$58,IF($A33="N2O",About!$D$59,1))</f>
        <v>0.11534803992830001</v>
      </c>
      <c r="AD33" s="415">
        <f>SUMIFS('EPA Export Aggregation'!AG:AG,'EPA Export Aggregation'!$A:$A,$B33,'EPA Export Aggregation'!$D:$D,$A$1)*IF($A33="CH4",About!$D$58,IF($A33="N2O",About!$D$59,1))</f>
        <v>0.1449764755431</v>
      </c>
      <c r="AE33" s="415">
        <f>SUMIFS('EPA Export Aggregation'!AH:AH,'EPA Export Aggregation'!$A:$A,$B33,'EPA Export Aggregation'!$D:$D,$A$1)*IF($A33="CH4",About!$D$58,IF($A33="N2O",About!$D$59,1))</f>
        <v>0.13898492526340001</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2026-09-21T19:48:18Z</dcterms:modified>
</cp:coreProperties>
</file>