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WI/bldgs/BCEU/"/>
    </mc:Choice>
  </mc:AlternateContent>
  <xr:revisionPtr revIDLastSave="0" documentId="8_{A0604D64-9CEF-B34F-911B-1AD69B0C6E38}"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R164" i="30"/>
  <c r="S164" i="30" s="1"/>
  <c r="T164" i="30" s="1"/>
  <c r="U164" i="30" s="1"/>
  <c r="V164" i="30" s="1"/>
  <c r="R182" i="30"/>
  <c r="S182" i="30" s="1"/>
  <c r="R190" i="30"/>
  <c r="S190" i="30" s="1"/>
  <c r="T190" i="30" s="1"/>
  <c r="U190" i="30" s="1"/>
  <c r="V190" i="30" s="1"/>
  <c r="R156" i="30"/>
  <c r="S156" i="30" s="1"/>
  <c r="R151" i="30"/>
  <c r="S151" i="30" s="1"/>
  <c r="T151" i="30" s="1"/>
  <c r="U151" i="30" s="1"/>
  <c r="V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U151" i="36" l="1"/>
  <c r="H6" i="14" s="1"/>
  <c r="T151" i="36"/>
  <c r="G6" i="14" s="1"/>
  <c r="U190" i="36"/>
  <c r="H6" i="17" s="1"/>
  <c r="S151" i="36"/>
  <c r="F6" i="14" s="1"/>
  <c r="T190" i="36"/>
  <c r="G6" i="17" s="1"/>
  <c r="S190" i="36"/>
  <c r="F6" i="17" s="1"/>
  <c r="U164" i="36"/>
  <c r="H6" i="15" s="1"/>
  <c r="T164" i="36"/>
  <c r="G6" i="15" s="1"/>
  <c r="T143" i="30"/>
  <c r="S143" i="36"/>
  <c r="F11" i="21" s="1"/>
  <c r="S164" i="36"/>
  <c r="F6" i="15" s="1"/>
  <c r="W151" i="30"/>
  <c r="V151" i="36"/>
  <c r="I6" i="14" s="1"/>
  <c r="T156" i="30"/>
  <c r="S156" i="36"/>
  <c r="F11" i="14" s="1"/>
  <c r="W190" i="30"/>
  <c r="V190" i="36"/>
  <c r="I6" i="17" s="1"/>
  <c r="T182" i="30"/>
  <c r="S182" i="36"/>
  <c r="F11" i="16" s="1"/>
  <c r="W164" i="30"/>
  <c r="V164" i="36"/>
  <c r="I6" i="15" s="1"/>
  <c r="R190" i="36"/>
  <c r="E6" i="17" s="1"/>
  <c r="R164" i="36"/>
  <c r="E6" i="15" s="1"/>
  <c r="R151" i="36"/>
  <c r="E6" i="14" s="1"/>
  <c r="R143" i="36"/>
  <c r="E11" i="21" s="1"/>
  <c r="R182" i="36"/>
  <c r="E11" i="16"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X190" i="30" l="1"/>
  <c r="W190" i="36"/>
  <c r="J6" i="17" s="1"/>
  <c r="U156" i="30"/>
  <c r="T156" i="36"/>
  <c r="G11" i="14" s="1"/>
  <c r="X151" i="30"/>
  <c r="W151" i="36"/>
  <c r="J6" i="14" s="1"/>
  <c r="X164" i="30"/>
  <c r="W164" i="36"/>
  <c r="J6" i="15" s="1"/>
  <c r="U182" i="30"/>
  <c r="T182" i="36"/>
  <c r="G11" i="16" s="1"/>
  <c r="U143" i="30"/>
  <c r="T143" i="36"/>
  <c r="G11" i="21"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Y164" i="30" l="1"/>
  <c r="X164" i="36"/>
  <c r="K6" i="15" s="1"/>
  <c r="Y151" i="30"/>
  <c r="X151" i="36"/>
  <c r="K6" i="14" s="1"/>
  <c r="V143" i="30"/>
  <c r="U143" i="36"/>
  <c r="H11" i="21" s="1"/>
  <c r="V156" i="30"/>
  <c r="U156" i="36"/>
  <c r="H11" i="14" s="1"/>
  <c r="V182" i="30"/>
  <c r="U182" i="36"/>
  <c r="H11" i="16" s="1"/>
  <c r="Y190" i="30"/>
  <c r="X190" i="36"/>
  <c r="K6" i="17"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56" i="30" l="1"/>
  <c r="V156" i="36"/>
  <c r="I11" i="14" s="1"/>
  <c r="W143" i="30"/>
  <c r="V143" i="36"/>
  <c r="I11" i="21" s="1"/>
  <c r="Z190" i="30"/>
  <c r="Y190" i="36"/>
  <c r="L6" i="17" s="1"/>
  <c r="Z151" i="30"/>
  <c r="Y151" i="36"/>
  <c r="L6" i="14" s="1"/>
  <c r="W182" i="30"/>
  <c r="V182" i="36"/>
  <c r="I11" i="16" s="1"/>
  <c r="Z164" i="30"/>
  <c r="Y164" i="36"/>
  <c r="L6" i="15"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AA151" i="30" l="1"/>
  <c r="Z151" i="36"/>
  <c r="M6" i="14" s="1"/>
  <c r="AA190" i="30"/>
  <c r="Z190" i="36"/>
  <c r="M6" i="17" s="1"/>
  <c r="AA164" i="30"/>
  <c r="Z164" i="36"/>
  <c r="M6" i="15" s="1"/>
  <c r="X143" i="30"/>
  <c r="W143" i="36"/>
  <c r="J11" i="21" s="1"/>
  <c r="X182" i="30"/>
  <c r="W182" i="36"/>
  <c r="J11" i="16" s="1"/>
  <c r="X156" i="30"/>
  <c r="W156" i="36"/>
  <c r="J11" i="14"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43" i="30" l="1"/>
  <c r="X143" i="36"/>
  <c r="K11" i="21" s="1"/>
  <c r="AB164" i="30"/>
  <c r="AA164" i="36"/>
  <c r="N6" i="15" s="1"/>
  <c r="Y156" i="30"/>
  <c r="X156" i="36"/>
  <c r="K11" i="14" s="1"/>
  <c r="AB190" i="30"/>
  <c r="AA190" i="36"/>
  <c r="N6" i="17" s="1"/>
  <c r="Y182" i="30"/>
  <c r="X182" i="36"/>
  <c r="K11" i="16" s="1"/>
  <c r="AB151" i="30"/>
  <c r="AA151" i="36"/>
  <c r="N6" i="14"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AC190" i="30" l="1"/>
  <c r="AB190" i="36"/>
  <c r="O6" i="17" s="1"/>
  <c r="Z156" i="30"/>
  <c r="Y156" i="36"/>
  <c r="L11" i="14" s="1"/>
  <c r="AC151" i="30"/>
  <c r="AB151" i="36"/>
  <c r="O6" i="14" s="1"/>
  <c r="AC164" i="30"/>
  <c r="AB164" i="36"/>
  <c r="O6" i="15" s="1"/>
  <c r="Z182" i="30"/>
  <c r="Y182" i="36"/>
  <c r="L11" i="16" s="1"/>
  <c r="Z143" i="30"/>
  <c r="Y143" i="36"/>
  <c r="L11" i="21"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82" i="30" l="1"/>
  <c r="Z182" i="36"/>
  <c r="M11" i="16" s="1"/>
  <c r="AD164" i="30"/>
  <c r="AC164" i="36"/>
  <c r="P6" i="15" s="1"/>
  <c r="AD151" i="30"/>
  <c r="AC151" i="36"/>
  <c r="P6" i="14" s="1"/>
  <c r="AA156" i="30"/>
  <c r="Z156" i="36"/>
  <c r="M11" i="14" s="1"/>
  <c r="AA143" i="30"/>
  <c r="Z143" i="36"/>
  <c r="M11" i="21" s="1"/>
  <c r="AD190" i="30"/>
  <c r="AC190" i="36"/>
  <c r="P6" i="17"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6" i="30" l="1"/>
  <c r="AA156" i="36"/>
  <c r="N11" i="14" s="1"/>
  <c r="AE151" i="30"/>
  <c r="AD151" i="36"/>
  <c r="Q6" i="14" s="1"/>
  <c r="AE164" i="30"/>
  <c r="AD164" i="36"/>
  <c r="Q6" i="15" s="1"/>
  <c r="AE190" i="30"/>
  <c r="AD190" i="36"/>
  <c r="Q6" i="17" s="1"/>
  <c r="AB143" i="30"/>
  <c r="AA143" i="36"/>
  <c r="N11" i="21" s="1"/>
  <c r="AB182" i="30"/>
  <c r="AA182" i="36"/>
  <c r="N11" i="16"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F190" i="30" l="1"/>
  <c r="AE190" i="36"/>
  <c r="R6" i="17" s="1"/>
  <c r="AF164" i="30"/>
  <c r="AE164" i="36"/>
  <c r="R6" i="15" s="1"/>
  <c r="AC182" i="30"/>
  <c r="AB182" i="36"/>
  <c r="O11" i="16" s="1"/>
  <c r="AF151" i="30"/>
  <c r="AE151" i="36"/>
  <c r="R6" i="14" s="1"/>
  <c r="AC143" i="30"/>
  <c r="AB143" i="36"/>
  <c r="O11" i="21" s="1"/>
  <c r="AC156" i="30"/>
  <c r="AB156" i="36"/>
  <c r="O11"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G151" i="30" l="1"/>
  <c r="AF151" i="36"/>
  <c r="S6" i="14" s="1"/>
  <c r="AD182" i="30"/>
  <c r="AC182" i="36"/>
  <c r="P11" i="16" s="1"/>
  <c r="AD156" i="30"/>
  <c r="AC156" i="36"/>
  <c r="P11" i="14" s="1"/>
  <c r="AG164" i="30"/>
  <c r="AF164" i="36"/>
  <c r="S6" i="15" s="1"/>
  <c r="AD143" i="30"/>
  <c r="AC143" i="36"/>
  <c r="P11" i="21" s="1"/>
  <c r="AG190" i="30"/>
  <c r="AF190" i="36"/>
  <c r="S6" i="17"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H164" i="30" l="1"/>
  <c r="AG164" i="36"/>
  <c r="T6" i="15" s="1"/>
  <c r="AE156" i="30"/>
  <c r="AD156" i="36"/>
  <c r="Q11" i="14" s="1"/>
  <c r="AH190" i="30"/>
  <c r="AG190" i="36"/>
  <c r="T6" i="17" s="1"/>
  <c r="AE182" i="30"/>
  <c r="AD182" i="36"/>
  <c r="Q11" i="16" s="1"/>
  <c r="AE143" i="30"/>
  <c r="AD143" i="36"/>
  <c r="Q11" i="21" s="1"/>
  <c r="AH151" i="30"/>
  <c r="AG151" i="36"/>
  <c r="T6" i="14"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82" i="30" l="1"/>
  <c r="AE182" i="36"/>
  <c r="R11" i="16" s="1"/>
  <c r="AI190" i="30"/>
  <c r="AH190" i="36"/>
  <c r="U6" i="17" s="1"/>
  <c r="AI151" i="30"/>
  <c r="AH151" i="36"/>
  <c r="U6" i="14" s="1"/>
  <c r="AF156" i="30"/>
  <c r="AE156" i="36"/>
  <c r="R11" i="14" s="1"/>
  <c r="AF143" i="30"/>
  <c r="AE143" i="36"/>
  <c r="R11" i="21" s="1"/>
  <c r="AI164" i="30"/>
  <c r="AH164" i="36"/>
  <c r="U6" i="15"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56" i="30" l="1"/>
  <c r="AF156" i="36"/>
  <c r="S11" i="14" s="1"/>
  <c r="AJ151" i="30"/>
  <c r="AI151" i="36"/>
  <c r="V6" i="14" s="1"/>
  <c r="AJ164" i="30"/>
  <c r="AI164" i="36"/>
  <c r="V6" i="15" s="1"/>
  <c r="AJ190" i="30"/>
  <c r="AI190" i="36"/>
  <c r="V6" i="17" s="1"/>
  <c r="AG143" i="30"/>
  <c r="AF143" i="36"/>
  <c r="S11" i="21" s="1"/>
  <c r="AG182" i="30"/>
  <c r="AF182" i="36"/>
  <c r="S11" i="16"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K190" i="30" l="1"/>
  <c r="AJ190" i="36"/>
  <c r="W6" i="17" s="1"/>
  <c r="AK164" i="30"/>
  <c r="AJ164" i="36"/>
  <c r="W6" i="15" s="1"/>
  <c r="AH182" i="30"/>
  <c r="AG182" i="36"/>
  <c r="T11" i="16" s="1"/>
  <c r="AK151" i="30"/>
  <c r="AJ151" i="36"/>
  <c r="W6" i="14" s="1"/>
  <c r="AH143" i="30"/>
  <c r="AG143" i="36"/>
  <c r="T11" i="21" s="1"/>
  <c r="AH156" i="30"/>
  <c r="AG156" i="36"/>
  <c r="T11" i="14"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L151" i="30" l="1"/>
  <c r="AK151" i="36"/>
  <c r="X6" i="14" s="1"/>
  <c r="AI182" i="30"/>
  <c r="AH182" i="36"/>
  <c r="U11" i="16" s="1"/>
  <c r="AI156" i="30"/>
  <c r="AH156" i="36"/>
  <c r="U11" i="14" s="1"/>
  <c r="AL164" i="30"/>
  <c r="AK164" i="36"/>
  <c r="X6" i="15" s="1"/>
  <c r="AI143" i="30"/>
  <c r="AH143" i="36"/>
  <c r="U11" i="21" s="1"/>
  <c r="AL190" i="30"/>
  <c r="AK190" i="36"/>
  <c r="X6" i="17"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M164" i="30" l="1"/>
  <c r="AL164" i="36"/>
  <c r="Y6" i="15" s="1"/>
  <c r="AJ156" i="30"/>
  <c r="AI156" i="36"/>
  <c r="V11" i="14" s="1"/>
  <c r="AM190" i="30"/>
  <c r="AL190" i="36"/>
  <c r="Y6" i="17" s="1"/>
  <c r="AJ182" i="30"/>
  <c r="AI182" i="36"/>
  <c r="V11" i="16" s="1"/>
  <c r="AJ143" i="30"/>
  <c r="AI143" i="36"/>
  <c r="V11" i="21" s="1"/>
  <c r="AM151" i="30"/>
  <c r="AL151" i="36"/>
  <c r="Y6" i="14"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82" i="30" l="1"/>
  <c r="AJ182" i="36"/>
  <c r="W11" i="16" s="1"/>
  <c r="AN190" i="30"/>
  <c r="AM190" i="36"/>
  <c r="Z6" i="17" s="1"/>
  <c r="AN151" i="30"/>
  <c r="AM151" i="36"/>
  <c r="Z6" i="14" s="1"/>
  <c r="AK156" i="30"/>
  <c r="AJ156" i="36"/>
  <c r="W11" i="14" s="1"/>
  <c r="AK143" i="30"/>
  <c r="AJ143" i="36"/>
  <c r="W11" i="21" s="1"/>
  <c r="AN164" i="30"/>
  <c r="AM164" i="36"/>
  <c r="Z6" i="15"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56" i="30" l="1"/>
  <c r="AK156" i="36"/>
  <c r="X11" i="14" s="1"/>
  <c r="AO151" i="30"/>
  <c r="AN151" i="36"/>
  <c r="AA6" i="14" s="1"/>
  <c r="AO164" i="30"/>
  <c r="AN164" i="36"/>
  <c r="AA6" i="15" s="1"/>
  <c r="AO190" i="30"/>
  <c r="AN190" i="36"/>
  <c r="AA6" i="17" s="1"/>
  <c r="AL143" i="30"/>
  <c r="AK143" i="36"/>
  <c r="X11" i="21" s="1"/>
  <c r="AL182" i="30"/>
  <c r="AK182" i="36"/>
  <c r="X11" i="16"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P190" i="30" l="1"/>
  <c r="AO190" i="36"/>
  <c r="AB6" i="17" s="1"/>
  <c r="AP164" i="30"/>
  <c r="AO164" i="36"/>
  <c r="AB6" i="15" s="1"/>
  <c r="AM182" i="30"/>
  <c r="AL182" i="36"/>
  <c r="Y11" i="16" s="1"/>
  <c r="AP151" i="30"/>
  <c r="AO151" i="36"/>
  <c r="AB6" i="14" s="1"/>
  <c r="AM143" i="30"/>
  <c r="AL143" i="36"/>
  <c r="Y11" i="21" s="1"/>
  <c r="AM156" i="30"/>
  <c r="AL156" i="36"/>
  <c r="Y11" i="14"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Q151" i="30" l="1"/>
  <c r="AP151" i="36"/>
  <c r="AC6" i="14" s="1"/>
  <c r="AN182" i="30"/>
  <c r="AM182" i="36"/>
  <c r="Z11" i="16" s="1"/>
  <c r="AN156" i="30"/>
  <c r="AM156" i="36"/>
  <c r="Z11" i="14" s="1"/>
  <c r="AQ164" i="30"/>
  <c r="AP164" i="36"/>
  <c r="AC6" i="15" s="1"/>
  <c r="AN143" i="30"/>
  <c r="AM143" i="36"/>
  <c r="Z11" i="21" s="1"/>
  <c r="AQ190" i="30"/>
  <c r="AP190" i="36"/>
  <c r="AC6" i="17"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R164" i="30" l="1"/>
  <c r="AQ164" i="36"/>
  <c r="AD6" i="15" s="1"/>
  <c r="AO156" i="30"/>
  <c r="AN156" i="36"/>
  <c r="AA11" i="14" s="1"/>
  <c r="AR190" i="30"/>
  <c r="AQ190" i="36"/>
  <c r="AD6" i="17" s="1"/>
  <c r="AO182" i="30"/>
  <c r="AN182" i="36"/>
  <c r="AA11" i="16" s="1"/>
  <c r="AO143" i="30"/>
  <c r="AN143" i="36"/>
  <c r="AA11" i="21" s="1"/>
  <c r="AR151" i="30"/>
  <c r="AQ151" i="36"/>
  <c r="AD6"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82" i="30" l="1"/>
  <c r="AO182" i="36"/>
  <c r="AB11" i="16" s="1"/>
  <c r="AS190" i="30"/>
  <c r="AR190" i="36"/>
  <c r="AE6" i="17" s="1"/>
  <c r="AS151" i="30"/>
  <c r="AR151" i="36"/>
  <c r="AE6" i="14" s="1"/>
  <c r="AP156" i="30"/>
  <c r="AO156" i="36"/>
  <c r="AB11" i="14" s="1"/>
  <c r="AP143" i="30"/>
  <c r="AO143" i="36"/>
  <c r="AB11" i="21" s="1"/>
  <c r="AS164" i="30"/>
  <c r="AR164" i="36"/>
  <c r="AE6" i="15"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56" i="30" l="1"/>
  <c r="AP156" i="36"/>
  <c r="AC11" i="14" s="1"/>
  <c r="AT151" i="30"/>
  <c r="AT151" i="36" s="1"/>
  <c r="AG6" i="14" s="1"/>
  <c r="AS151" i="36"/>
  <c r="AF6" i="14" s="1"/>
  <c r="AT164" i="30"/>
  <c r="AT164" i="36" s="1"/>
  <c r="AG6" i="15" s="1"/>
  <c r="AS164" i="36"/>
  <c r="AF6" i="15" s="1"/>
  <c r="AT190" i="30"/>
  <c r="AT190" i="36" s="1"/>
  <c r="AG6" i="17" s="1"/>
  <c r="AS190" i="36"/>
  <c r="AF6" i="17" s="1"/>
  <c r="AQ143" i="30"/>
  <c r="AP143" i="36"/>
  <c r="AC11" i="21" s="1"/>
  <c r="AQ182" i="30"/>
  <c r="AP182" i="36"/>
  <c r="AC11" i="16"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82" i="30" l="1"/>
  <c r="AQ182" i="36"/>
  <c r="AD11" i="16" s="1"/>
  <c r="AR143" i="30"/>
  <c r="AQ143" i="36"/>
  <c r="AD11" i="21" s="1"/>
  <c r="AR156" i="30"/>
  <c r="AQ156" i="36"/>
  <c r="AD11" i="14"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56" i="30" l="1"/>
  <c r="AR156" i="36"/>
  <c r="AE11" i="14" s="1"/>
  <c r="AS143" i="30"/>
  <c r="AR143" i="36"/>
  <c r="AE11" i="21" s="1"/>
  <c r="AS182" i="30"/>
  <c r="AR182" i="36"/>
  <c r="AE11" i="16"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82" i="30" l="1"/>
  <c r="AT182" i="36" s="1"/>
  <c r="AG11" i="16" s="1"/>
  <c r="AS182" i="36"/>
  <c r="AF11" i="16" s="1"/>
  <c r="AT143" i="30"/>
  <c r="AT143" i="36" s="1"/>
  <c r="AG11" i="21" s="1"/>
  <c r="AS143" i="36"/>
  <c r="AF11" i="21" s="1"/>
  <c r="AT156" i="30"/>
  <c r="AT156" i="36" s="1"/>
  <c r="AG11" i="14" s="1"/>
  <c r="AS156" i="36"/>
  <c r="AF11" i="14"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<sst xmlns="http://schemas.openxmlformats.org/spreadsheetml/2006/main" count="211474" uniqueCount="1097">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</sst>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78011999999999.969</c:v>
                </c:pt>
                <c:pt idx="1">
                  <c:v>78011999999999.969</c:v>
                </c:pt>
                <c:pt idx="2">
                  <c:v>78053062337639.031</c:v>
                </c:pt>
                <c:pt idx="3">
                  <c:v>78103059327065.266</c:v>
                </c:pt>
                <c:pt idx="4">
                  <c:v>78196961709754.391</c:v>
                </c:pt>
                <c:pt idx="5">
                  <c:v>78336739642678.281</c:v>
                </c:pt>
                <c:pt idx="6">
                  <c:v>78488240557032.875</c:v>
                </c:pt>
                <c:pt idx="7">
                  <c:v>78724915171756.016</c:v>
                </c:pt>
                <c:pt idx="8">
                  <c:v>79025768897010.875</c:v>
                </c:pt>
                <c:pt idx="9">
                  <c:v>79349102461807.219</c:v>
                </c:pt>
                <c:pt idx="10">
                  <c:v>79694441762058.062</c:v>
                </c:pt>
                <c:pt idx="11">
                  <c:v>80101656872649.594</c:v>
                </c:pt>
                <c:pt idx="12">
                  <c:v>80561802863887.375</c:v>
                </c:pt>
                <c:pt idx="13">
                  <c:v>81083217309256.766</c:v>
                </c:pt>
                <c:pt idx="14">
                  <c:v>81658033755358.219</c:v>
                </c:pt>
                <c:pt idx="15">
                  <c:v>82265666186025.297</c:v>
                </c:pt>
                <c:pt idx="16">
                  <c:v>82853389409586.859</c:v>
                </c:pt>
                <c:pt idx="17">
                  <c:v>83445427823496.781</c:v>
                </c:pt>
                <c:pt idx="18">
                  <c:v>84058652909345.438</c:v>
                </c:pt>
                <c:pt idx="19">
                  <c:v>84669922154306.297</c:v>
                </c:pt>
                <c:pt idx="20">
                  <c:v>85257151297821.766</c:v>
                </c:pt>
                <c:pt idx="21">
                  <c:v>85370742176448.469</c:v>
                </c:pt>
                <c:pt idx="22">
                  <c:v>85497076051797.203</c:v>
                </c:pt>
                <c:pt idx="23">
                  <c:v>85634026307456.172</c:v>
                </c:pt>
                <c:pt idx="24">
                  <c:v>85762065142312.969</c:v>
                </c:pt>
                <c:pt idx="25">
                  <c:v>85869684690499.125</c:v>
                </c:pt>
                <c:pt idx="26">
                  <c:v>85985452701256.594</c:v>
                </c:pt>
                <c:pt idx="27">
                  <c:v>86095436646678.047</c:v>
                </c:pt>
                <c:pt idx="28">
                  <c:v>86208163489139.312</c:v>
                </c:pt>
                <c:pt idx="29">
                  <c:v>86336189732687.453</c:v>
                </c:pt>
                <c:pt idx="30">
                  <c:v>86465225269047.781</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79384000000000</c:v>
                </c:pt>
                <c:pt idx="1">
                  <c:v>79384000000000</c:v>
                </c:pt>
                <c:pt idx="2">
                  <c:v>79749243952698.438</c:v>
                </c:pt>
                <c:pt idx="3">
                  <c:v>80082937350137.062</c:v>
                </c:pt>
                <c:pt idx="4">
                  <c:v>80447629559319.516</c:v>
                </c:pt>
                <c:pt idx="5">
                  <c:v>80799962726564.297</c:v>
                </c:pt>
                <c:pt idx="6">
                  <c:v>81165737732091.375</c:v>
                </c:pt>
                <c:pt idx="7">
                  <c:v>81534240804264.812</c:v>
                </c:pt>
                <c:pt idx="8">
                  <c:v>81915874472039.156</c:v>
                </c:pt>
                <c:pt idx="9">
                  <c:v>82330104791294.688</c:v>
                </c:pt>
                <c:pt idx="10">
                  <c:v>82776361297440.656</c:v>
                </c:pt>
                <c:pt idx="11">
                  <c:v>83273300213968.75</c:v>
                </c:pt>
                <c:pt idx="12">
                  <c:v>83843084488191.875</c:v>
                </c:pt>
                <c:pt idx="13">
                  <c:v>84460841008645.891</c:v>
                </c:pt>
                <c:pt idx="14">
                  <c:v>85134141771183.219</c:v>
                </c:pt>
                <c:pt idx="15">
                  <c:v>85852365560391.25</c:v>
                </c:pt>
                <c:pt idx="16">
                  <c:v>86593432535228.281</c:v>
                </c:pt>
                <c:pt idx="17">
                  <c:v>87391737450079.406</c:v>
                </c:pt>
                <c:pt idx="18">
                  <c:v>88220257044478.859</c:v>
                </c:pt>
                <c:pt idx="19">
                  <c:v>89096469213987.156</c:v>
                </c:pt>
                <c:pt idx="20">
                  <c:v>90016210197988.969</c:v>
                </c:pt>
                <c:pt idx="21">
                  <c:v>90984191915593.281</c:v>
                </c:pt>
                <c:pt idx="22">
                  <c:v>91999970216217.984</c:v>
                </c:pt>
                <c:pt idx="23">
                  <c:v>93072135335441.594</c:v>
                </c:pt>
                <c:pt idx="24">
                  <c:v>94182910180578.703</c:v>
                </c:pt>
                <c:pt idx="25">
                  <c:v>95330311340574.281</c:v>
                </c:pt>
                <c:pt idx="26">
                  <c:v>96536215741333.125</c:v>
                </c:pt>
                <c:pt idx="27">
                  <c:v>97760719280167.016</c:v>
                </c:pt>
                <c:pt idx="28">
                  <c:v>99037831609320.719</c:v>
                </c:pt>
                <c:pt idx="29">
                  <c:v>100357680810122.44</c:v>
                </c:pt>
                <c:pt idx="30">
                  <c:v>101724779341802.28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813</v>
      </c>
      <c r="C1" s="95">
        <v>45275</v>
      </c>
      <c r="E1" s="128" t="s">
        <v>915</v>
      </c>
      <c r="F1" s="129" t="str">
        <f>B1</f>
        <v>Wisconsin</v>
      </c>
      <c r="H1" t="s">
        <v>712</v>
      </c>
      <c r="I1" t="s">
        <v>817</v>
      </c>
    </row>
    <row r="2" spans="1:9" x14ac:dyDescent="0.2">
      <c r="B2" t="str">
        <f>VLOOKUP(B1,H2:I52,2)</f>
        <v>WI</v>
      </c>
      <c r="E2" s="128" t="s">
        <v>817</v>
      </c>
      <c r="F2" s="130" t="str">
        <f>LOOKUP(F1,H:H,I:I)</f>
        <v>WI</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0.32916861648283818</v>
      </c>
      <c r="H5" s="100" t="s">
        <v>724</v>
      </c>
      <c r="I5" s="100" t="s">
        <v>725</v>
      </c>
    </row>
    <row r="6" spans="1:9" x14ac:dyDescent="0.2">
      <c r="B6" t="s">
        <v>551</v>
      </c>
      <c r="E6" s="119" t="s">
        <v>910</v>
      </c>
      <c r="F6" s="120">
        <f>SUMIFS('Rural Urban'!F:F,'Rural Urban'!B:B,About!F2) / 100</f>
        <v>0.67083138351716187</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0.32916861648283818</v>
      </c>
      <c r="R11" s="207">
        <f>1-Q11</f>
        <v>0.67083138351716176</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WI</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276095000000000</v>
      </c>
      <c r="G23" s="6">
        <f>BF2</f>
        <v>1.1695032E+16</v>
      </c>
      <c r="H23" s="207">
        <f>IFERROR(F23/G23,0)</f>
        <v>2.3607887520102552E-2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4514000000000</v>
      </c>
      <c r="G25" s="6">
        <f t="shared" si="2"/>
        <v>473453000000000</v>
      </c>
      <c r="H25" s="207">
        <f t="shared" si="3"/>
        <v>9.534209309054964E-3</v>
      </c>
    </row>
    <row r="26" spans="1:58" x14ac:dyDescent="0.2">
      <c r="C26" s="204" t="s">
        <v>966</v>
      </c>
      <c r="D26" s="204" t="s">
        <v>635</v>
      </c>
      <c r="E26" t="s">
        <v>1022</v>
      </c>
      <c r="F26">
        <f t="shared" si="1"/>
        <v>78012000000000</v>
      </c>
      <c r="G26" s="6">
        <f t="shared" si="2"/>
        <v>5017299000000000</v>
      </c>
      <c r="H26" s="213">
        <f t="shared" si="3"/>
        <v>1.5548604936640212E-2</v>
      </c>
    </row>
    <row r="27" spans="1:58" x14ac:dyDescent="0.2">
      <c r="C27" s="204" t="s">
        <v>968</v>
      </c>
      <c r="D27" s="204" t="s">
        <v>969</v>
      </c>
      <c r="E27" t="s">
        <v>1022</v>
      </c>
      <c r="F27">
        <f t="shared" si="1"/>
        <v>58000000000</v>
      </c>
      <c r="G27" s="6">
        <f t="shared" si="2"/>
        <v>9410000000000</v>
      </c>
      <c r="H27" s="207">
        <f t="shared" si="3"/>
        <v>6.1636556854410204E-3</v>
      </c>
    </row>
    <row r="28" spans="1:58" x14ac:dyDescent="0.2">
      <c r="C28" s="204" t="s">
        <v>971</v>
      </c>
      <c r="D28" s="204" t="s">
        <v>972</v>
      </c>
      <c r="E28" t="s">
        <v>1022</v>
      </c>
      <c r="F28">
        <f t="shared" si="1"/>
        <v>138813000000000</v>
      </c>
      <c r="G28" s="6">
        <f t="shared" si="2"/>
        <v>4914171000000000</v>
      </c>
      <c r="H28" s="213">
        <f t="shared" si="3"/>
        <v>2.8247490777182967E-2</v>
      </c>
    </row>
    <row r="29" spans="1:58" x14ac:dyDescent="0.2">
      <c r="C29" s="204" t="s">
        <v>974</v>
      </c>
      <c r="D29" s="204" t="s">
        <v>975</v>
      </c>
      <c r="E29" t="s">
        <v>1022</v>
      </c>
      <c r="F29">
        <f t="shared" si="1"/>
        <v>29614000000000</v>
      </c>
      <c r="G29" s="6">
        <f t="shared" si="2"/>
        <v>484129000000000</v>
      </c>
      <c r="H29" s="207">
        <f t="shared" si="3"/>
        <v>6.1169646932945555E-2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23547000000000</v>
      </c>
      <c r="G31" s="6">
        <f t="shared" si="2"/>
        <v>438967000000000</v>
      </c>
      <c r="H31" s="207">
        <f t="shared" si="3"/>
        <v>5.3641845514583099E-2</v>
      </c>
    </row>
    <row r="32" spans="1:58" x14ac:dyDescent="0.2">
      <c r="C32" s="204" t="s">
        <v>983</v>
      </c>
      <c r="D32" s="204" t="s">
        <v>983</v>
      </c>
      <c r="E32" t="s">
        <v>1013</v>
      </c>
      <c r="F32">
        <f t="shared" si="1"/>
        <v>206558000000000</v>
      </c>
      <c r="G32" s="6">
        <f t="shared" si="2"/>
        <v>9178628000000000</v>
      </c>
      <c r="H32" s="207">
        <f t="shared" si="3"/>
        <v>2.250423483771213E-2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9871000000000</v>
      </c>
      <c r="G34" s="6">
        <f t="shared" si="2"/>
        <v>707192000000000</v>
      </c>
      <c r="H34" s="207">
        <f t="shared" si="3"/>
        <v>1.3958019887102796E-2</v>
      </c>
    </row>
    <row r="35" spans="3:8" x14ac:dyDescent="0.2">
      <c r="C35" s="204" t="s">
        <v>990</v>
      </c>
      <c r="D35" s="204" t="s">
        <v>635</v>
      </c>
      <c r="E35" t="s">
        <v>1013</v>
      </c>
      <c r="F35">
        <f t="shared" si="1"/>
        <v>79384000000000</v>
      </c>
      <c r="G35" s="6">
        <f t="shared" si="2"/>
        <v>4532636000000000</v>
      </c>
      <c r="H35" s="213">
        <f t="shared" si="3"/>
        <v>1.7513870515964661E-2</v>
      </c>
    </row>
    <row r="36" spans="3:8" x14ac:dyDescent="0.2">
      <c r="C36" s="204" t="s">
        <v>992</v>
      </c>
      <c r="D36" s="204" t="s">
        <v>969</v>
      </c>
      <c r="E36" t="s">
        <v>1013</v>
      </c>
      <c r="F36">
        <f t="shared" si="1"/>
        <v>15000000000</v>
      </c>
      <c r="G36" s="6">
        <f t="shared" si="2"/>
        <v>1434000000000</v>
      </c>
      <c r="H36" s="207">
        <f t="shared" si="3"/>
        <v>1.0460251046025104E-2</v>
      </c>
    </row>
    <row r="37" spans="3:8" x14ac:dyDescent="0.2">
      <c r="C37" s="204" t="s">
        <v>994</v>
      </c>
      <c r="D37" s="204" t="s">
        <v>972</v>
      </c>
      <c r="E37" t="s">
        <v>1013</v>
      </c>
      <c r="F37">
        <f t="shared" si="1"/>
        <v>105819000000000</v>
      </c>
      <c r="G37" s="6">
        <f t="shared" si="2"/>
        <v>3434314000000000</v>
      </c>
      <c r="H37" s="213">
        <f t="shared" si="3"/>
        <v>3.0812267020429697E-2</v>
      </c>
    </row>
    <row r="38" spans="3:8" x14ac:dyDescent="0.2">
      <c r="C38" s="204" t="s">
        <v>996</v>
      </c>
      <c r="D38" s="204" t="s">
        <v>975</v>
      </c>
      <c r="E38" t="s">
        <v>1013</v>
      </c>
      <c r="F38">
        <f t="shared" si="1"/>
        <v>5870000000000</v>
      </c>
      <c r="G38" s="6">
        <f t="shared" si="2"/>
        <v>216973000000000</v>
      </c>
      <c r="H38" s="207">
        <f t="shared" si="3"/>
        <v>2.7054057417282333E-2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4678000000000</v>
      </c>
      <c r="G40" s="6">
        <f t="shared" si="2"/>
        <v>122008000000000</v>
      </c>
      <c r="H40" s="207">
        <f t="shared" si="3"/>
        <v>3.834174808209298E-2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Wisconsin</v>
      </c>
      <c r="H2" s="1" t="s">
        <v>354</v>
      </c>
      <c r="I2" s="1"/>
      <c r="J2" s="1"/>
      <c r="K2" s="1"/>
      <c r="L2" s="1"/>
      <c r="M2" s="1"/>
      <c r="P2" s="1" t="s">
        <v>1087</v>
      </c>
      <c r="Q2">
        <f>SUMIFS(BDEQ!C:C,BDEQ!$AG:$AG,About!$B$2,BDEQ!$AH:$AH,Calculations!$I4)*BDEQ!$C$2</f>
        <v>144737312.96000001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0.18506413003130434</v>
      </c>
      <c r="K4" s="207">
        <f>$B$12</f>
        <v>0.67083138351716176</v>
      </c>
      <c r="L4" s="209" t="s">
        <v>1022</v>
      </c>
      <c r="M4" s="12" t="s">
        <v>1015</v>
      </c>
      <c r="N4" s="1" t="s">
        <v>635</v>
      </c>
      <c r="O4" s="7">
        <f>P4</f>
        <v>9684942220204.0449</v>
      </c>
      <c r="P4" s="7">
        <f>Q4</f>
        <v>9684942220204.0449</v>
      </c>
      <c r="Q4" s="45">
        <f>SUMIFS('SEDS 2021'!$F$23:$F$40,'SEDS 2021'!E$23:E$40,Calculations!L4,'SEDS 2021'!D$23:D$40,Calculations!N4)*J4*K4</f>
        <v>9684942220204.0449</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9766069227992.3398</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9840328719547.6699</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9910681749213.2363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9976172589518.6289</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10040312437239.408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10103140601623.459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10163935381944.891</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10221967473628.633</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10277696420970.24</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10337536240878.104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10393164487517.021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10451806449545.174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10509246234730.453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10572191538427.693</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10634450699060.844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10703630722726.398</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10773383122049.326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10847820815538.4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10922243354373.723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10893140944823.244</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10863592798258.309</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10835384460911.127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10807334436815.207</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10778368141132.197</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10750495368204.916</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10722827028680.752</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10694376182267.361</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10667048486739.496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10639917725728.928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0.67083138351716176</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0.77625211738492617</v>
      </c>
      <c r="K6" s="207">
        <f t="shared" si="0"/>
        <v>0.67083138351716176</v>
      </c>
      <c r="L6" s="209" t="s">
        <v>1022</v>
      </c>
      <c r="M6" s="12" t="s">
        <v>1015</v>
      </c>
      <c r="N6" s="1" t="s">
        <v>972</v>
      </c>
      <c r="O6" s="7">
        <f t="shared" si="1"/>
        <v>72284687868311.953</v>
      </c>
      <c r="P6" s="7">
        <f t="shared" si="1"/>
        <v>72284687868311.953</v>
      </c>
      <c r="Q6" s="45">
        <f>SUMIFS('SEDS 2021'!$F$23:$F$40,'SEDS 2021'!E$23:E$40,Calculations!L6,'SEDS 2021'!D$23:D$40,Calculations!N6)*J6*K6</f>
        <v>72284687868311.953</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72555345434259.953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72753694350472.547</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72886423661383.328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72973757169735.734</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73041712657285.188</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73133240379147.016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73209334712293.688</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73290331950159.516</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73361889098835.828</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73501550234041.578</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73617457507414.938</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73802959834039.016</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73993358427762.938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74266647698709.844</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74541867277062.625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74914780784832.484</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75308130894749.094</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75778944081478.109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76275986226213.609</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75825704131071.578</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75399028229274.531</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75014546606378.953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74654028548343.297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74299500380424.203</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73969516100257.562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73646423274413.453</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73313766318725.078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72992016286275.281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72666784615443.453</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0.99902802813453362</v>
      </c>
      <c r="K7" s="207">
        <f t="shared" si="0"/>
        <v>0.67083138351716176</v>
      </c>
      <c r="L7" s="209" t="s">
        <v>1022</v>
      </c>
      <c r="M7" s="12" t="s">
        <v>1015</v>
      </c>
      <c r="N7" s="1" t="s">
        <v>964</v>
      </c>
      <c r="O7" s="7">
        <f t="shared" si="1"/>
        <v>3025189605246.6035</v>
      </c>
      <c r="P7" s="7">
        <f t="shared" si="1"/>
        <v>3025189605246.6035</v>
      </c>
      <c r="Q7" s="45">
        <f>SUMIFS('SEDS 2021'!$F$23:$F$40,'SEDS 2021'!E$23:E$40,Calculations!L7,'SEDS 2021'!D$23:D$40,Calculations!N7)*J7*K7</f>
        <v>3025189605246.6035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3032255759924.1548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3034875063107.0649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3031041818693.96</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3020708652128.3906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3001710364709.4268</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2973821912915.7773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2931528480664.4517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2873843996825.3716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2799345438055.4009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2710956146447.0049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2607551753896.8926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2493320406517.1401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2368069312922.5068</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2235799827061.4028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2096647110611.0667</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1954804181916.8577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1810144442725.7913</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1665341252611.2952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1521040804522.4128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1361040511023.8228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1208777655331.6919</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1065699399166.5133</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932750161553.11963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810960436482.01379</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701501656649.35791</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604687339310.38306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520461182850.34882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448609041104.54633</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388316934298.33801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0.67083138351716176</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0.67083138351716176</v>
      </c>
      <c r="L9" s="209" t="s">
        <v>1022</v>
      </c>
      <c r="M9" s="12" t="s">
        <v>1015</v>
      </c>
      <c r="N9" s="1" t="s">
        <v>981</v>
      </c>
      <c r="O9" s="7">
        <f t="shared" si="1"/>
        <v>15796066587678.607</v>
      </c>
      <c r="P9" s="7">
        <f t="shared" si="1"/>
        <v>15796066587678.607</v>
      </c>
      <c r="Q9" s="45">
        <f>SUMIFS('SEDS 2021'!$F$23:$F$40,'SEDS 2021'!E$23:E$40,Calculations!L9,'SEDS 2021'!D$23:D$40,Calculations!N9)*J9*K9</f>
        <v>15796066587678.607</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15848728794268.018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15889368698642.168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15917605965099.742</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15939094041156.281</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15954922974000.432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15976107337033.311</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15991605151415.346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16003746649705.967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16014836386476.557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16034088124671.459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16050440016836.184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16076570305237.389</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16108187584598.844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16156838812653.1</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16214868451267.322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16294706272992.887</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16384468633055.219</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16484426122534.672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16587038131039.43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16508875012107.602</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16425087982391.85</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16339422067745.699</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16249594453385.678</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16155102315424.566</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16063470251815.223</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15973384501254.791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15882735908772.652</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15796601407368.051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15712539021274.58</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0.67083138351716176</v>
      </c>
      <c r="L10" s="209" t="s">
        <v>1022</v>
      </c>
      <c r="M10" s="12" t="s">
        <v>1015</v>
      </c>
      <c r="N10" s="1" t="s">
        <v>969</v>
      </c>
      <c r="O10" s="7">
        <f t="shared" si="1"/>
        <v>38908220243.995384</v>
      </c>
      <c r="P10" s="7">
        <f t="shared" si="1"/>
        <v>38908220243.995384</v>
      </c>
      <c r="Q10" s="45">
        <f>SUMIFS('SEDS 2021'!$F$23:$F$40,'SEDS 2021'!E$23:E$40,Calculations!L10,'SEDS 2021'!D$23:D$40,Calculations!N10)*J10*K10</f>
        <v>38908220243.995384</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39236917091.557487</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39549334054.523964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39860120139.40583</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40167106717.895218</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40470933890.537933</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40780426051.07164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41081799076.812805</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41363482766.786972</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41650469629.958382</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41939081944.372246</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42212648289.987419</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42480079333.508141</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42744769846.621887</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43009319678.860313</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43266424009.555351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43528938697.229187</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43792996010.136497</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44050745012.550385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44314087965.478706</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44193429644.996468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44060709093.236267</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43930563646.501328</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43796322067.957222</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43651413687.662376</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43510604416.010628</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43367058481.091278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43214123986.513268</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43066301465.49556</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42916808553.043243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0.67083138351716176</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0.67083138351716176</v>
      </c>
      <c r="C12" s="207">
        <f>'Rural Urban'!Q11</f>
        <v>0.32916861648283818</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0.90762617521734967</v>
      </c>
      <c r="K12" s="207">
        <f t="shared" si="0"/>
        <v>0.67083138351716176</v>
      </c>
      <c r="L12" s="209" t="s">
        <v>1022</v>
      </c>
      <c r="M12" s="12" t="s">
        <v>1015</v>
      </c>
      <c r="N12" s="1" t="s">
        <v>975</v>
      </c>
      <c r="O12" s="7">
        <f t="shared" si="1"/>
        <v>18030902133708.082</v>
      </c>
      <c r="P12" s="7">
        <f t="shared" si="1"/>
        <v>18030902133708.082</v>
      </c>
      <c r="Q12" s="45">
        <f>SUMIFS('SEDS 2021'!$F$23:$F$40,'SEDS 2021'!E$23:E$40,Calculations!L12,'SEDS 2021'!D$23:D$40,Calculations!N12)*J12*K12</f>
        <v>18030902133708.082</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18174367069500.785</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18306901837499.699</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18424154162914.449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18536274975631.125</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18644370264685.289</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18765071343133.434</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18881863851171.18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19002105112763.48</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19123250812357.23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19257349718217.977</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19382845265319.449</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19516937540878.855</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19645403749856.652</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19782203998574.395</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19909057666298.176</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20045929525863.676</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20178016078202.895</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20317986123199.25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20459169015710.074</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20351229721302.238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20245003648178.32</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20147136998268.809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20054049380358.754</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19961730890055.332</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19875652326891.688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19791381520084.844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19704675061277.703</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19621125368627.465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19536964030231.09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0.67083138351716176</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4.847639378494812E-2</v>
      </c>
      <c r="K17" s="207">
        <f>$B$12</f>
        <v>0.67083138351716176</v>
      </c>
      <c r="L17" s="209" t="s">
        <v>1022</v>
      </c>
      <c r="M17" s="12" t="s">
        <v>1018</v>
      </c>
      <c r="N17" s="1" t="s">
        <v>635</v>
      </c>
      <c r="O17" s="7">
        <f>P17</f>
        <v>2536910166068.728</v>
      </c>
      <c r="P17" s="7">
        <f>Q17</f>
        <v>2536910166068.728</v>
      </c>
      <c r="Q17" s="45">
        <f>SUMIFS('SEDS 2021'!$F$23:$F$40,'SEDS 2021'!E$23:E$40,Calculations!L17,'SEDS 2021'!D$23:D$40,Calculations!N17)*J17*K17</f>
        <v>2536910166068.728</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2478974719045.7012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2425767580406.9194</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2378034102314.9961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2333399410232.0083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2298461274636.2832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2270270463952.0205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2248565739942.4175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2232751515452.3452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2221939645724.5571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2212380255685.8867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2208655540052.2451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2207054363899.5444</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2206862703071.9062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2207630595017.374</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2209092412978.9775</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2211081436501.7358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2210723479717.52</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2213402839009.0029</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2216299505671.9019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2219788054689.9717</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2223347735774.3247</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2227034412960.2817</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2230833895068.5166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2232010426073.6348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2235993583798.6279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2240042666589.2842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2244142672609.3711</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2248279845163.5073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2252447679863.8481</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0.67083138351716176</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0.67083138351716176</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0.67083138351716176</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0.67083138351716176</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0.67083138351716176</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0.67083138351716176</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0.67083138351716176</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0.67083138351716176</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0.67083138351716176</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6.5944965143777415E-2</v>
      </c>
      <c r="K30" s="207">
        <f>$B$12</f>
        <v>0.67083138351716176</v>
      </c>
      <c r="L30" s="209" t="s">
        <v>1022</v>
      </c>
      <c r="M30" s="12" t="s">
        <v>1019</v>
      </c>
      <c r="N30" s="1" t="s">
        <v>635</v>
      </c>
      <c r="O30" s="7">
        <f>P30</f>
        <v>3451091127290.9551</v>
      </c>
      <c r="P30" s="7">
        <f>Q30</f>
        <v>3451091127290.9551</v>
      </c>
      <c r="Q30" s="45">
        <f>SUMIFS('SEDS 2021'!$F$23:$F$40,'SEDS 2021'!E$23:E$40,Calculations!L30,'SEDS 2021'!D$23:D$40,Calculations!N30)*J30*K30</f>
        <v>3451091127290.9551</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3417582336053.5361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3384911038072.6572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3354728196456.3633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3335623368633.9697</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3326788181100.3135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3322438862968.5356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3317814288421.3242</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3313698980990.3887</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3311189610259.9062</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3313729761286.0205</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3320955983771.145</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3330561377231.5713</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3339850450339.2373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3348452172107.6782</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3350442935433.5034</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3350518646941.9214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3349484839571.0522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3347772049513.2539</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3345563232053.877</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3315569009948.0767</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3286430119106.7661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3258447115430.6895</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3231825661856.6265</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3206506535885.3022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3182332268443.8301</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3159071245717.4639</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3136497868141.1802</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3114466830951.4897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3092898445375.2349</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0.67083138351716176</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0.67083138351716176</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0.67083138351716176</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0.67083138351716176</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0.67083138351716176</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0.67083138351716176</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0.67083138351716176</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0.67083138351716176</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0.67083138351716176</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0.27622863808787279</v>
      </c>
      <c r="K43" s="207">
        <f>$B$12</f>
        <v>0.67083138351716176</v>
      </c>
      <c r="L43" s="209" t="s">
        <v>1022</v>
      </c>
      <c r="M43" s="12" t="s">
        <v>1014</v>
      </c>
      <c r="N43" s="1" t="s">
        <v>635</v>
      </c>
      <c r="O43" s="7">
        <f>P43</f>
        <v>14455845111606.295</v>
      </c>
      <c r="P43" s="7">
        <f>Q43</f>
        <v>14455845111606.295</v>
      </c>
      <c r="Q43" s="45">
        <f>SUMIFS('SEDS 2021'!$F$23:$F$40,'SEDS 2021'!E$23:E$40,Calculations!L43,'SEDS 2021'!D$23:D$40,Calculations!N43)*J43*K43</f>
        <v>14455845111606.295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14366289040497.869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14275348709656.57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14186738300931.457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14105749953034.766</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14038561089759.17</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13987359005376.021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13951703560027.842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13930345368681.895</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13926604421219.9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13942304765734.572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13973281083601.025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14016137988931.615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14071520921282.594</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14137347798275.785</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14210497077390.188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14287837641109.051</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14368361857232.176</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14451064718574.402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14534964078436.623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14495062284766.752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14454920147458.186</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14414487640491.445</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14373787064985.111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14332876206499.541</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14291787867026.199</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14250424574202.863</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14208804889655.422</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14166847740363.877</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14124490586021.686</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0.67083138351716176</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0.22372120631041115</v>
      </c>
      <c r="K45" s="207">
        <f t="shared" si="8"/>
        <v>0.67083138351716176</v>
      </c>
      <c r="L45" s="209" t="s">
        <v>1022</v>
      </c>
      <c r="M45" s="12" t="s">
        <v>1014</v>
      </c>
      <c r="N45" s="1" t="s">
        <v>972</v>
      </c>
      <c r="O45" s="7">
        <f t="shared" ref="O45:O52" si="10">P45</f>
        <v>20832944871248.766</v>
      </c>
      <c r="P45" s="7">
        <f t="shared" si="9"/>
        <v>20832944871248.766</v>
      </c>
      <c r="Q45" s="45">
        <f>SUMIFS('SEDS 2021'!$F$23:$F$40,'SEDS 2021'!E$23:E$40,Calculations!L45,'SEDS 2021'!D$23:D$40,Calculations!N45)*J45*K45</f>
        <v>20832944871248.766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20851562465027.137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20874488346269.281</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20904453807929.117</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20946328048967.438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21005784908531.898</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21081695142666.785</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21168863356919.449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21262266277901.148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21365383839647.164</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21477625272141.75</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21593067987844.68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21709088793941.25</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21829975913953.898</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21955559541640.957</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22083532955622.039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22211470438110.336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22339947380721.824</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22468517282002.621</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22596590290629.746</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22525973970598.414</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22454245735775.703</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22381928296685.938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22309471311907.441</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22237164149327.785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22165067536607.18</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22093429353590.211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22022201736212.355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21951447049821.391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21881137034121.906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9.719718654664217E-4</v>
      </c>
      <c r="K46" s="207">
        <f t="shared" si="8"/>
        <v>0.67083138351716176</v>
      </c>
      <c r="L46" s="209" t="s">
        <v>1022</v>
      </c>
      <c r="M46" s="12" t="s">
        <v>1014</v>
      </c>
      <c r="N46" s="1" t="s">
        <v>964</v>
      </c>
      <c r="O46" s="7">
        <f t="shared" si="10"/>
        <v>2943259949.8651915</v>
      </c>
      <c r="P46" s="7">
        <f t="shared" si="9"/>
        <v>2943259949.8651915</v>
      </c>
      <c r="Q46" s="45">
        <f>SUMIFS('SEDS 2021'!$F$23:$F$40,'SEDS 2021'!E$23:E$40,Calculations!L46,'SEDS 2021'!D$23:D$40,Calculations!N46)*J46*K46</f>
        <v>2943259949.8651915</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2820229972.7784944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2717479621.3022528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2634149770.5744424</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2569148320.872241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2521529154.6636324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2488992394.321207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2468659345.9323993</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2457623354.9654021</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2454301448.4739742</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2456895459.9666281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2463219886.6718721</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2471781571.0566049</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2482373832.9901538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2494413338.2336326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2507252754.2085462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2520278821.7755485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2533453250.1208</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2546696374.5947413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2559923222.1698914</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2551363556.9717021</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2542723328.0828342</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2534070406.8580856</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2525461689.9401951</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2516933234.1305504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2508481305.7225661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2500132625.9588733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2491875486.0923924</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2483709814.1558409</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2475629934.8780866</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0.67083138351716176</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0.67083138351716176</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0.67083138351716176</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0.67083138351716176</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9.2373824782650271E-2</v>
      </c>
      <c r="K51" s="207">
        <f t="shared" si="8"/>
        <v>0.67083138351716176</v>
      </c>
      <c r="L51" s="209" t="s">
        <v>1022</v>
      </c>
      <c r="M51" s="12" t="s">
        <v>1014</v>
      </c>
      <c r="N51" s="1" t="s">
        <v>975</v>
      </c>
      <c r="O51" s="7">
        <f t="shared" si="10"/>
        <v>1835098457769.1443</v>
      </c>
      <c r="P51" s="7">
        <f t="shared" si="9"/>
        <v>1835098457769.1443</v>
      </c>
      <c r="Q51" s="45">
        <f>SUMIFS('SEDS 2021'!$F$23:$F$40,'SEDS 2021'!E$23:E$40,Calculations!L51,'SEDS 2021'!D$23:D$40,Calculations!N51)*J51*K51</f>
        <v>1835098457769.1443</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1799291615136.7854</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1771217904678.615</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1750165601691.1794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1735404557050.6538</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1726368274500.1816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1722073256823.4304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1721378406541.1831</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1723210223497.304</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1727338760133.7439</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1733264117185.093</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1740133145975.7639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1747434609192.5315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1755300551575.408</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1763613620950.8149</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1772168410658.1162</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1780747571466.2554</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1789407615941.3438</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1798119590107.324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1806847275299.8186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1801574536168.7397</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1796173741631.1638</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1790683218109.1807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1785137777907.0435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1779561061313.4277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1773965506008.9067</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1768372886635.5034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1762784217986.6272</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1757209830493.5779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1751651929483.1536</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0.67083138351716176</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0.42428587295209719</v>
      </c>
      <c r="K56" s="207">
        <f>$B$12</f>
        <v>0.67083138351716176</v>
      </c>
      <c r="L56" s="209" t="s">
        <v>1022</v>
      </c>
      <c r="M56" s="12" t="s">
        <v>1016</v>
      </c>
      <c r="N56" s="1" t="s">
        <v>635</v>
      </c>
      <c r="O56" s="7">
        <f>P56</f>
        <v>22204109265770.793</v>
      </c>
      <c r="P56" s="7">
        <f>Q56</f>
        <v>22204109265770.793</v>
      </c>
      <c r="Q56" s="45">
        <f>SUMIFS('SEDS 2021'!$F$23:$F$40,'SEDS 2021'!E$23:E$40,Calculations!L56,'SEDS 2021'!D$23:D$40,Calculations!N56)*J56*K56</f>
        <v>22204109265770.793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22331528472120.219</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22467627297614.336</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22626793661677.012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22799798113302.191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22948252019967</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23127934828020.246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23330946912352.82</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23531104846545.914</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23724102527694.688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23928754278311.918</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24147328578876.969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24387606667983.488</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24651291449973.863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24920768559703.816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25176170721855.797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25424743347738.695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25687229129195.027</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25939180598428.629</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26174102589313.637</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26345812791885.797</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26525831013901.527</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26710638714182.312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26888103753981.305</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27054318073519.309</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27221131110459.863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27383155365014.828</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27547319971219.66</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27720382702760.539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27893832256368.691</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0.67083138351716176</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0.67083138351716176</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0.67083138351716176</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0.67083138351716176</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0.67083138351716176</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0.67083138351716176</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0.67083138351716176</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0.67083138351716176</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0.67083138351716176</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0.18506413003130434</v>
      </c>
      <c r="K69" s="210">
        <f>$C$12</f>
        <v>0.32916861648283818</v>
      </c>
      <c r="L69" s="209" t="s">
        <v>1022</v>
      </c>
      <c r="M69" s="12" t="s">
        <v>1015</v>
      </c>
      <c r="N69" s="1" t="s">
        <v>635</v>
      </c>
      <c r="O69" s="7">
        <f>P69</f>
        <v>4752280691798.0684</v>
      </c>
      <c r="P69" s="7">
        <f>Q69</f>
        <v>4752280691798.0684</v>
      </c>
      <c r="Q69" s="45">
        <f>SUMIFS('SEDS 2021'!$F$23:$F$40,'SEDS 2021'!E$23:E$40,Calculations!L69,'SEDS 2021'!D$23:D$40,Calculations!N69)*J69*K69</f>
        <v>4752280691798.0684</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4792088705509.4346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4828526914419.4404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4863048271066.4316</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4895183811867.458</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4926656437410.0713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4957485436253.3037</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4987316678827.0527</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5015792304446.9951</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5043137805783.417</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5072500461159.4678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5099796549913.5361</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5128571431326.2695</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5156756419514.1787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5187642897161.4824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5218192692941.084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5252138470133.0342</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5286365104941.1826</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5322890755323.7051</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5359408969506.1162</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5345128779098.4727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5330629871081.6523</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5316788390784.2188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5303024592830.1719</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5288811191804.3906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5275134368794.248</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5261557858712.3916</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5247597382232.3555</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5234188021922.752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5220875294931.4287</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0.32916861648283818</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0.77625211738492617</v>
      </c>
      <c r="K71" s="210">
        <f t="shared" si="14"/>
        <v>0.32916861648283818</v>
      </c>
      <c r="L71" s="209" t="s">
        <v>1022</v>
      </c>
      <c r="M71" s="12" t="s">
        <v>1015</v>
      </c>
      <c r="N71" s="1" t="s">
        <v>972</v>
      </c>
      <c r="O71" s="7">
        <f t="shared" si="15"/>
        <v>35469197302241.789</v>
      </c>
      <c r="P71" s="7">
        <f t="shared" si="16"/>
        <v>35469197302241.789</v>
      </c>
      <c r="Q71" s="45">
        <f>SUMIFS('SEDS 2021'!$F$23:$F$40,'SEDS 2021'!E$23:E$40,Calculations!L71,'SEDS 2021'!D$23:D$40,Calculations!N71)*J71*K71</f>
        <v>35469197302241.789</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35602005603571.711</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35699332949809.234</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35764461571863.492</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35807315038208.836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35840659950758.68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35885571465507.922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35922910008366.109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35962654345590.523</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35997766548459.953</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36066296530481.766</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36123170787939.094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36214194472443.906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36307620694317.711</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36441720340558.984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36576767164636.289</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36759751184818.5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36952763191495.594</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37183785366524.023</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37427677765025.773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37206729941285.352</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36997365383019.258</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36808705032622.312</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36631803305457.312</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36457840742873.75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36295921560747.766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36137383929545.961</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35974153298782.648</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35816274559598.562</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35656687423762.992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0.99902802813453362</v>
      </c>
      <c r="K72" s="210">
        <f t="shared" si="14"/>
        <v>0.32916861648283818</v>
      </c>
      <c r="L72" s="209" t="s">
        <v>1022</v>
      </c>
      <c r="M72" s="12" t="s">
        <v>1015</v>
      </c>
      <c r="N72" s="1" t="s">
        <v>964</v>
      </c>
      <c r="O72" s="7">
        <f t="shared" si="15"/>
        <v>1484422913752.6814</v>
      </c>
      <c r="P72" s="7">
        <f t="shared" si="16"/>
        <v>1484422913752.6814</v>
      </c>
      <c r="Q72" s="45">
        <f>SUMIFS('SEDS 2021'!$F$23:$F$40,'SEDS 2021'!E$23:E$40,Calculations!L72,'SEDS 2021'!D$23:D$40,Calculations!N72)*J72*K72</f>
        <v>1484422913752.6814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1487890187968.25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1489175447462.7405</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1487294522104.8855</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1482224165789.0525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1472901942442.1724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1459217426007.3074</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1438464564822.5959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1410159506048.686</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1373603989829.8337</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1330232463771.9902</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1279493214431.1042</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1223441313014.656</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1161982159187.7344</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1097079167566.3203</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1028798660304.3728</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959198099353.646</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888215364525.95532</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817162240114.29663</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746355804961.7948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667845650932.25903</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593132161400.61938</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522925440624.16949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457688903272.26233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397928199929.3551</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344218138049.8587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296712556651.57056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255383829232.38406</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220126876932.70157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190542290000.91354</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0.32916861648283818</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0.32916861648283818</v>
      </c>
      <c r="L74" s="209" t="s">
        <v>1022</v>
      </c>
      <c r="M74" s="12" t="s">
        <v>1015</v>
      </c>
      <c r="N74" s="1" t="s">
        <v>981</v>
      </c>
      <c r="O74" s="7">
        <f t="shared" si="15"/>
        <v>7750933412321.3906</v>
      </c>
      <c r="P74" s="7">
        <f t="shared" si="16"/>
        <v>7750933412321.3906</v>
      </c>
      <c r="Q74" s="45">
        <f>SUMIFS('SEDS 2021'!$F$23:$F$40,'SEDS 2021'!E$23:E$40,Calculations!L74,'SEDS 2021'!D$23:D$40,Calculations!N74)*J74*K74</f>
        <v>7750933412321.3906</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7776774102113.0391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7796715597734.0342</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7810571273186.1338</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7821115204850.9346</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7828882265326.5361</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7839277168788.0322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7846881753552.5312</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7852839435754.873</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7858281031660.5303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7867727620150.8906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7875751290260.834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7888573097786.0361</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7904087303531.4434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7927959856042.1016</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7956434277971.3408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7995609704115.8682</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8039654977786.6348</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8088702874661.3154</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8139053311006.3564</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8100699640693.7402</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8059586387306.3711</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8017551188452.1299</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7973473895309.082</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7927107778449.6006</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7882145064502.5957</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7837941107136.5537</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7793460970239.8291</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7751195841691.2236</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7709947474354.0293</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0.32916861648283818</v>
      </c>
      <c r="L75" s="209" t="s">
        <v>1022</v>
      </c>
      <c r="M75" s="12" t="s">
        <v>1015</v>
      </c>
      <c r="N75" s="1" t="s">
        <v>969</v>
      </c>
      <c r="O75" s="7">
        <f t="shared" si="15"/>
        <v>19091779756.004616</v>
      </c>
      <c r="P75" s="7">
        <f t="shared" si="16"/>
        <v>19091779756.004616</v>
      </c>
      <c r="Q75" s="45">
        <f>SUMIFS('SEDS 2021'!$F$23:$F$40,'SEDS 2021'!E$23:E$40,Calculations!L75,'SEDS 2021'!D$23:D$40,Calculations!N75)*J75*K75</f>
        <v>19091779756.004616</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19253067210.963886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19406366329.03178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19558865195.507465</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19709499691.452404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19858583906.243225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20010447860.134342</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20158327855.56382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20296546538.816891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20437367423.200077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20578985896.291519</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20713221499.626419</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20844446586.530876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20974326929.249752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21104138241.612812</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21230296138.971333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21359108831.208488</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21488678470.461437</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21615152700.214344</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21744371811.910397</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21685166274.727493</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21620041950.679485</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21556181198.639721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21490310525.666496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21419205785.741631</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21350112427.445618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21279676222.52121</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21204633168.14172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21132098495.608528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21058744182.773731</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0.32916861648283818</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0.90762617521734967</v>
      </c>
      <c r="K77" s="210">
        <f t="shared" si="14"/>
        <v>0.32916861648283818</v>
      </c>
      <c r="L77" s="209" t="s">
        <v>1022</v>
      </c>
      <c r="M77" s="12" t="s">
        <v>1015</v>
      </c>
      <c r="N77" s="1" t="s">
        <v>975</v>
      </c>
      <c r="O77" s="7">
        <f t="shared" si="15"/>
        <v>8847539419178.5078</v>
      </c>
      <c r="P77" s="7">
        <f t="shared" si="16"/>
        <v>8847539419178.5078</v>
      </c>
      <c r="Q77" s="45">
        <f>SUMIFS('SEDS 2021'!$F$23:$F$40,'SEDS 2021'!E$23:E$40,Calculations!L77,'SEDS 2021'!D$23:D$40,Calculations!N77)*J77*K77</f>
        <v>8847539419178.5078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8917935878838.8887</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8982969041105.9023</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9040503298870.9629</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9095519587177.8359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9148560601090.6289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9207787119075.5996</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9265095750172.7031</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9324096641745.4453</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9383541329796.627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9449341995058.6074</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9510921099180.9668</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9576718511036.5449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9639755281994.2578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9706881462598.4414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9769126979618.6543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9836288298775.1797</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9901101527192.625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9969783087406.6484</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10039059776811.334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9986095307531.3242</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9933971494627.2871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9885949546724.9355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9840272610385.9062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9794973075397.4941</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9752735395047.998</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9711384758258.9668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9668838977326.6074</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9627842182285.4258</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9586545260283.9082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0.32916861648283818</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4.847639378494812E-2</v>
      </c>
      <c r="K82" s="210">
        <f>$C$12</f>
        <v>0.32916861648283818</v>
      </c>
      <c r="L82" s="209" t="s">
        <v>1022</v>
      </c>
      <c r="M82" s="12" t="s">
        <v>1018</v>
      </c>
      <c r="N82" s="1" t="s">
        <v>635</v>
      </c>
      <c r="O82" s="7">
        <f>P82</f>
        <v>1244830265882.644</v>
      </c>
      <c r="P82" s="7">
        <f>Q82</f>
        <v>1244830265882.644</v>
      </c>
      <c r="Q82" s="45">
        <f>SUMIFS('SEDS 2021'!$F$23:$F$40,'SEDS 2021'!E$23:E$40,Calculations!L82,'SEDS 2021'!D$23:D$40,Calculations!N82)*J82*K82</f>
        <v>1244830265882.644</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1216402062595.7048</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1190293981424.9761</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1166871757406.397</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1144970069141.5117</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1127826360544.8186</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1113993480362.8928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1103343242242.064</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1095583398972.8755</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1090278148969.1724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1085587475171.3081</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1083759803535.7183</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1082974126312.0822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1082880080727.7256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1083256875754.7749</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1083974171647.2954</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1084950160751.5999</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1084774515809.6426</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1086089244089.6669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1087510602394.1029</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1089222390008.7341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1090969081243.5914</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1092778087886.0024</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1094642446500.7734</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1095219755631.9794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1097174241587.4435</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1099161076152.691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1101172898113.2671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1103202957229.8455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1105248061880.2085</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0.32916861648283818</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0.32916861648283818</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0.32916861648283818</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0.32916861648283818</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0.32916861648283818</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0.32916861648283818</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0.32916861648283818</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0.32916861648283818</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0.32916861648283818</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6.5944965143777415E-2</v>
      </c>
      <c r="K95" s="210">
        <f>$C$12</f>
        <v>0.32916861648283818</v>
      </c>
      <c r="L95" s="209" t="s">
        <v>1022</v>
      </c>
      <c r="M95" s="12" t="s">
        <v>1019</v>
      </c>
      <c r="N95" s="1" t="s">
        <v>635</v>
      </c>
      <c r="O95" s="7">
        <f>P95</f>
        <v>1693407493505.4082</v>
      </c>
      <c r="P95" s="7">
        <f>Q95</f>
        <v>1693407493505.4082</v>
      </c>
      <c r="Q95" s="45">
        <f>SUMIFS('SEDS 2021'!$F$23:$F$40,'SEDS 2021'!E$23:E$40,Calculations!L95,'SEDS 2021'!D$23:D$40,Calculations!N95)*J95*K95</f>
        <v>1693407493505.4082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1676965146407.9856</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1660933746835.2949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1646123401850.739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1636748900452.9832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1632413583817.1216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1630279427504.1375</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1628010206291.5786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1625990876119.0093</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1624759559111.6494</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1626005979627.2485</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1629551797125.1633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1634265044229.9194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1638823076871.7839</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1643043834760.3652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1644020677564.396</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1644057828259.9211</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1643550551840.928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1642710107062.249</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1641626267806.9146</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1626908476070.2185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1612610384746.8967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1598879472879.3057</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1585816656712.6074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1573392876502.9832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1561530864134.8752</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1550116969590.0652</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1539040493967.8721</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1528230138028.0669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1517646799480.7842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0.32916861648283818</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0.32916861648283818</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0.32916861648283818</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0.32916861648283818</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0.32916861648283818</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0.32916861648283818</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0.32916861648283818</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0.32916861648283818</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0.32916861648283818</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0.27622863808787279</v>
      </c>
      <c r="K108" s="210">
        <f>$C$12</f>
        <v>0.32916861648283818</v>
      </c>
      <c r="L108" s="209" t="s">
        <v>1022</v>
      </c>
      <c r="M108" s="12" t="s">
        <v>1014</v>
      </c>
      <c r="N108" s="1" t="s">
        <v>635</v>
      </c>
      <c r="O108" s="7">
        <f>P108</f>
        <v>7093303402904.8369</v>
      </c>
      <c r="P108" s="7">
        <f>Q108</f>
        <v>7093303402904.8369</v>
      </c>
      <c r="Q108" s="45">
        <f>SUMIFS('SEDS 2021'!$F$23:$F$40,'SEDS 2021'!E$23:E$40,Calculations!L108,'SEDS 2021'!D$23:D$40,Calculations!N108)*J108*K108</f>
        <v>7093303402904.8369</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7049359352658.0508</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7004736063376.958</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6961256037900.0674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6921516062872.9404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6888547323319.4531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6863423097334.2695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6845927413763.5264</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6835447214910.7822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6833611578518.9014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6841315542300.5332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6856515236212.2471</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6877544586628.8037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6904720302712.8564</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6937020732537.1572</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6972914174010.5752</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7010864226710.6504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7050376458049.0879</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7090957723499.8213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7132126095892.9668</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7112546782014.3711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7092849534501.5215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7073009806208.8535</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7053038540017.8877</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7032964090584.3877</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7012802553437.5928</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6992506100101.665</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6972083838535.5684</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6951495987216.7305</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6930711858394.5693</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0.32916861648283818</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0.22372120631041115</v>
      </c>
      <c r="K110" s="210">
        <f t="shared" si="23"/>
        <v>0.32916861648283818</v>
      </c>
      <c r="L110" s="209" t="s">
        <v>1022</v>
      </c>
      <c r="M110" s="12" t="s">
        <v>1014</v>
      </c>
      <c r="N110" s="1" t="s">
        <v>972</v>
      </c>
      <c r="O110" s="7">
        <f t="shared" si="24"/>
        <v>10222466940318.334</v>
      </c>
      <c r="P110" s="7">
        <f t="shared" si="25"/>
        <v>10222466940318.334</v>
      </c>
      <c r="Q110" s="45">
        <f>SUMIFS('SEDS 2021'!$F$23:$F$40,'SEDS 2021'!E$23:E$40,Calculations!L110,'SEDS 2021'!D$23:D$40,Calculations!N110)*J110*K110</f>
        <v>10222466940318.334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10231602362030.621</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10242851806817.418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10257555486160.984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10278102655431.131</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10307277396929.711</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10344525604692.535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10387297963278.969</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10433129614913.697</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10483728119946.447</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10538803594878.145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10595449899664.484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10652379866217.033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10711697672483.83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10773319996654.041</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10836114959235.961</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10898892290681.268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10961934328499.535</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11025021979980.666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11087865812416.699</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11053215262461.879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11018019109748.275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10982533841829.008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10946980100575.865</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10911499875212.293</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10876122964045.861</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10840970998633.324</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10806020492673.523</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10771302048066.949</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10736801797838.131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9.719718654664217E-4</v>
      </c>
      <c r="K111" s="210">
        <f t="shared" si="23"/>
        <v>0.32916861648283818</v>
      </c>
      <c r="L111" s="209" t="s">
        <v>1022</v>
      </c>
      <c r="M111" s="12" t="s">
        <v>1014</v>
      </c>
      <c r="N111" s="1" t="s">
        <v>964</v>
      </c>
      <c r="O111" s="7">
        <f t="shared" si="24"/>
        <v>1444221050.8502357</v>
      </c>
      <c r="P111" s="7">
        <f t="shared" si="25"/>
        <v>1444221050.8502357</v>
      </c>
      <c r="Q111" s="45">
        <f>SUMIFS('SEDS 2021'!$F$23:$F$40,'SEDS 2021'!E$23:E$40,Calculations!L111,'SEDS 2021'!D$23:D$40,Calculations!N111)*J111*K111</f>
        <v>1444221050.8502357</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1383851771.2688081</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1333433451.7482896</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1292544530.4041781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1260649127.4853833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1237282994.8862023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1221317611.2594004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1211340437.3055952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1205925213.7973013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1204295195.5978909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1205568044.7745359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1208671362.2992728</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1212872474.34163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1218069965.5320537</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1223977601.0146928</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1230277742.7444243</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1236669472.0889301</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1243134000.2220981</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1249632236.6912119</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1256122486.2885313</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1251922365.0358975</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1247682712.1822517</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1243436831.357249</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1239212641.0358343</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1235027833.841995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1230880577.6923475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1226783984.3683074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1222732308.5333092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1218725514.8739028</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1214760818.605129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0.32916861648283818</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0.32916861648283818</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0.32916861648283818</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0.32916861648283818</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9.2373824782650271E-2</v>
      </c>
      <c r="K116" s="210">
        <f t="shared" si="23"/>
        <v>0.32916861648283818</v>
      </c>
      <c r="L116" s="209" t="s">
        <v>1022</v>
      </c>
      <c r="M116" s="12" t="s">
        <v>1014</v>
      </c>
      <c r="N116" s="1" t="s">
        <v>975</v>
      </c>
      <c r="O116" s="7">
        <f t="shared" si="24"/>
        <v>900459989344.26086</v>
      </c>
      <c r="P116" s="7">
        <f t="shared" si="25"/>
        <v>900459989344.26086</v>
      </c>
      <c r="Q116" s="45">
        <f>SUMIFS('SEDS 2021'!$F$23:$F$40,'SEDS 2021'!E$23:E$40,Calculations!L116,'SEDS 2021'!D$23:D$40,Calculations!N116)*J116*K116</f>
        <v>900459989344.26086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882890017009.16248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869114596451.75598</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858784493212.073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851541432196.22095</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847107440736.71008</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844999928981.65015</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844658974590.29346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845557824387.59229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847583645966.76538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850491144975.73132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853861691970.34448</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857444429159.47632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861304149254.75562</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865383269004.16516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869580997914.05884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873790685420.02014</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878040061535.36963</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882314918904.16858</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886597485478.27356</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884010217965.90369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881360115258.24402</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878665983653.93237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875944905117.69067</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873208479645.14795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870462810251.46899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867718581482.67407</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864976291285.26782</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862241008673.40515</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859513815773.51721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0.32916861648283818</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0.42428587295209719</v>
      </c>
      <c r="K121" s="210">
        <f>$C$12</f>
        <v>0.32916861648283818</v>
      </c>
      <c r="L121" s="209" t="s">
        <v>1022</v>
      </c>
      <c r="M121" s="12" t="s">
        <v>1016</v>
      </c>
      <c r="N121" s="1" t="s">
        <v>635</v>
      </c>
      <c r="O121" s="7">
        <f>P121</f>
        <v>10895280254968.211</v>
      </c>
      <c r="P121" s="7">
        <f>Q121</f>
        <v>10895280254968.211</v>
      </c>
      <c r="Q121" s="45">
        <f>SUMIFS('SEDS 2021'!$F$23:$F$40,'SEDS 2021'!E$23:E$40,Calculations!L121,'SEDS 2021'!D$23:D$40,Calculations!N121)*J121*K121</f>
        <v>10895280254968.211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10957803274758.189</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11024585275710.434</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11102686230937.693</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11187577363621.822</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11260421849239.24</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11348589968361.123</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11448205473197.355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11546420482058.396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11641122043805.639</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11741542112494.541</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11848793803282.291</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11966695273168.291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12096082116133.623</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12228311182279.174</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12353633846704.193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12475605342623.758</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12604403850939.502</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12728033303267.178</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12843306602371.904</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12927562663142.83</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13015895365724.42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13106578205721.939</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13193658093544.766</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13275217392865.414</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13357070475368.996</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13436573761916.049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13517127292397.246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13602047022311.156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13687156561002.41</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0.32916861648283818</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0.32916861648283818</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0.32916861648283818</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0.32916861648283818</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0.32916861648283818</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0.32916861648283818</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0.32916861648283818</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0.32916861648283818</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0.32916861648283818</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3.2860074823090897E-2</v>
      </c>
      <c r="K134" s="12">
        <v>1</v>
      </c>
      <c r="L134" s="12" t="s">
        <v>1013</v>
      </c>
      <c r="M134" s="12" t="s">
        <v>1015</v>
      </c>
      <c r="N134" s="1" t="s">
        <v>635</v>
      </c>
      <c r="O134" s="7">
        <f>P134</f>
        <v>2608564179756.2476</v>
      </c>
      <c r="P134" s="7">
        <f>Q134</f>
        <v>2608564179756.2476</v>
      </c>
      <c r="Q134" s="45">
        <f>SUMIFS('SEDS 2021'!$F$23:$F$40,'SEDS 2021'!E$23:E$40,Calculations!L134,'SEDS 2021'!D$23:D$40,Calculations!N134)*J134*K134</f>
        <v>2608564179756.2476</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2629753211040.3325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2649438942428.7764</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2667639843227.0908</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2684602969309.1958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2700692866041.0625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2716096494191.5005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2730939733006.6489</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2744336302486.1436</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2755846873786.1865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2765119617400.2852</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2771529685978.8389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2775104918670.9639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2775362811390.668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2772529814900.665</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2766958739438.8457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2759178346471.542</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2750192886716.8276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2740362279671.5156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2730108912201.5781</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2720050487131.4287</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2710546139001.437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2701808204921.2051</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2693885157115.5864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2686697999958.8042</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2680407401354.9136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2674489444185.2959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2669092903227.4614</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2664110802207.6465</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2659495305148.3154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0.65511770486635135</v>
      </c>
      <c r="K136" s="12">
        <v>1</v>
      </c>
      <c r="L136" s="12" t="s">
        <v>1013</v>
      </c>
      <c r="M136" s="12" t="s">
        <v>1015</v>
      </c>
      <c r="N136" s="1" t="s">
        <v>972</v>
      </c>
      <c r="O136" s="7">
        <f t="shared" si="29"/>
        <v>69323900411252.43</v>
      </c>
      <c r="P136" s="7">
        <f t="shared" si="30"/>
        <v>69323900411252.43</v>
      </c>
      <c r="Q136" s="45">
        <f>SUMIFS('SEDS 2021'!$F$23:$F$40,'SEDS 2021'!E$23:E$40,Calculations!L136,'SEDS 2021'!D$23:D$40,Calculations!N136)*J136*K136</f>
        <v>69323900411252.43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69240253769756.234</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69135398426846.461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69009431577101.516</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68870304615243.555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68731092858270.859</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68604393098464.68</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68504711168806.391</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68425071558706.055</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68370929575914.914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68342446784648.859</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68337358816726.836</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68364254823598.555</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68411049115296.125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68474997693948.844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68549484254700.297</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68627236528210.344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68714635154303.727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68804313191420.766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68894349721344.344</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68974688175020.984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69047910578225.57</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69115101514864.531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69174887184711.836</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69224235479813.414</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69267790875572.875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69293304182510.164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69306626825199.172</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69307074252168.195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69295524159704.148</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0.32782012494162266</v>
      </c>
      <c r="K137" s="12">
        <v>1</v>
      </c>
      <c r="L137" s="12" t="s">
        <v>1013</v>
      </c>
      <c r="M137" s="12" t="s">
        <v>1015</v>
      </c>
      <c r="N137" s="1" t="s">
        <v>964</v>
      </c>
      <c r="O137" s="7">
        <f t="shared" si="29"/>
        <v>3235912453298.7573</v>
      </c>
      <c r="P137" s="7">
        <f t="shared" si="30"/>
        <v>3235912453298.7573</v>
      </c>
      <c r="Q137" s="45">
        <f>SUMIFS('SEDS 2021'!$F$23:$F$40,'SEDS 2021'!E$23:E$40,Calculations!L137,'SEDS 2021'!D$23:D$40,Calculations!N137)*J137*K137</f>
        <v>3235912453298.7573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3208208379740.0879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3176375732027.1792</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3138844841023.3257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3093775821172.5552</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3038855259734.0347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2971300343421.7915</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2888505746860.2007</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2788348969191.4971</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2670890831793.5205</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2538053747222.0786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2392902166138.8569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2239098574388.6079</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2079752204271.209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1917661196357.6323</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1755106306973.9104</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1596408991593.4216</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1443003051878.448</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1296151716454.5454</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1157341249175.4116</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1028053827382.8552</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909765938718.93457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803698389912.74023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710713302930.69153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631202326836.92896</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565093146620.08081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511711724482.75616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470020856867.14392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438594625939.80603</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415792652047.01593</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4678000000000</v>
      </c>
      <c r="P139" s="7">
        <f t="shared" si="30"/>
        <v>4678000000000</v>
      </c>
      <c r="Q139" s="45">
        <f>SUMIFS('SEDS 2021'!$F$23:$F$40,'SEDS 2021'!E$23:E$40,Calculations!L139,'SEDS 2021'!D$23:D$40,Calculations!N139)*J139*K139</f>
        <v>4678000000000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15000000000</v>
      </c>
      <c r="P140" s="7">
        <f t="shared" si="30"/>
        <v>15000000000</v>
      </c>
      <c r="Q140" s="45">
        <f>SUMIFS('SEDS 2021'!$F$23:$F$40,'SEDS 2021'!E$23:E$40,Calculations!L140,'SEDS 2021'!D$23:D$40,Calculations!N140)*J140*K140</f>
        <v>15000000000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5870000000000</v>
      </c>
      <c r="P142" s="7">
        <f t="shared" si="30"/>
        <v>5870000000000</v>
      </c>
      <c r="Q142" s="45">
        <f>SUMIFS('SEDS 2021'!$F$23:$F$40,'SEDS 2021'!E$23:E$40,Calculations!L142,'SEDS 2021'!D$23:D$40,Calculations!N142)*J142*K142</f>
        <v>5870000000000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0.1668972123813941</v>
      </c>
      <c r="K147" s="12">
        <v>1</v>
      </c>
      <c r="L147" s="12" t="s">
        <v>1013</v>
      </c>
      <c r="M147" s="12" t="s">
        <v>1018</v>
      </c>
      <c r="N147" s="1" t="s">
        <v>635</v>
      </c>
      <c r="O147" s="7">
        <f>P147</f>
        <v>13248968307684.59</v>
      </c>
      <c r="P147" s="7">
        <f>Q147</f>
        <v>13248968307684.59</v>
      </c>
      <c r="Q147" s="45">
        <f>SUMIFS('SEDS 2021'!$F$23:$F$40,'SEDS 2021'!E$23:E$40,Calculations!L147,'SEDS 2021'!D$23:D$40,Calculations!N147)*J147*K147</f>
        <v>13248968307684.59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13273369787676.057</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13288947028077.256</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13288986423292.109</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13275270496031.1</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13255008015881.492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13221339664705.285</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13182026893657.082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13131794688082.234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13073265932918.492</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13016280414316.557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12964817407736.996</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12915960801039.17</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12873499711207.141</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12836574342698.826</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12805548801191.625</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12782355137526.76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12769315525032.838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12764985093723.264</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12773398879329.539</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12789169349284.953</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12818267089492.941</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12857478647758.678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12905497955363.875</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12966481366957.635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13036710886767.158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13116190317388.912</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13205456916495.645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13302401472197.371</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13405476275790.809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1.2004371490728627E-3</v>
      </c>
      <c r="K149" s="12">
        <v>1</v>
      </c>
      <c r="L149" s="12" t="s">
        <v>1013</v>
      </c>
      <c r="M149" s="12" t="s">
        <v>1018</v>
      </c>
      <c r="N149" s="1" t="s">
        <v>972</v>
      </c>
      <c r="O149" s="7">
        <f t="shared" si="31"/>
        <v>127029058677.74126</v>
      </c>
      <c r="P149" s="7">
        <f t="shared" si="32"/>
        <v>127029058677.74126</v>
      </c>
      <c r="Q149" s="45">
        <f>SUMIFS('SEDS 2021'!$F$23:$F$40,'SEDS 2021'!E$23:E$40,Calculations!L149,'SEDS 2021'!D$23:D$40,Calculations!N149)*J149*K149</f>
        <v>127029058677.74126</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130072132406.821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133057914831.91985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135960535067.29723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138792839771.63806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141552039135.79779</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144244443170.44135</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146878829463.80038</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149425860178.1683</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151877655107.79831</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154261183557.16431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156541946366.42789</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158744511552.17459</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160862905753.36523</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162862103491.3129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164736939028.75323</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166484048368.44156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168098478488.75531</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169572630398.52139</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170876918808.21063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172016786758.7677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173027318078.59204</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173888993646.50027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174617117527.89468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175233478870.28091</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175751276186.47012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176171937551.15936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176525270922.39764</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176827296117.68658</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177092345057.00317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9323843.7483177204</v>
      </c>
      <c r="S158">
        <f>SUMIFS('NREL Scaling Data'!$F:$F,'NREL Scaling Data'!$B:$B,UPPER(About!$B$1),'NREL Scaling Data'!$E:$E,Calculations!$M160,'NREL Scaling Data'!$A:$A,Q$3,'NREL Scaling Data'!$C:$C,Calculations!$L160,'NREL Scaling Data'!$D:$D,Calculations!$N160)</f>
        <v>9499013.2609497402</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0.11249129935451828</v>
      </c>
      <c r="K160" s="12">
        <v>1</v>
      </c>
      <c r="L160" s="12" t="s">
        <v>1013</v>
      </c>
      <c r="M160" s="12" t="s">
        <v>1019</v>
      </c>
      <c r="N160" s="1" t="s">
        <v>635</v>
      </c>
      <c r="O160" s="7">
        <f>P160</f>
        <v>8930009307959.0781</v>
      </c>
      <c r="P160" s="7">
        <f>Q160</f>
        <v>8930009307959.0781</v>
      </c>
      <c r="Q160" s="45">
        <f>SUMIFS('SEDS 2021'!$F$23:$F$40,'SEDS 2021'!E$23:E$40,Calculations!L160,'SEDS 2021'!D$23:D$40,Calculations!N160)*J160*K160</f>
        <v>8930009307959.0781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8765332689945.999</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8519735472821.123</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8259420429184.832</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8009957266451.3594</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7767003348247.1133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7534004901583.2998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7316275273453.3945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7116635070951.0557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6938678602235.2236</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6786014856833.0078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6657650011906.1455</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6546658094482.1807</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6448854303388.8223</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6359317829856.8242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6274473826368.7344</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6197446683638.2695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6129836668566.9766</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6069147149488.2686</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6012216462312.2617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5962862965596.2793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5923310854224.7158</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5893056251827.9932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5870693898282.4932</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5856085834754.5908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5847554223920.0146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5845811176964.3828</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5850698563578.1914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5862921560109.7109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5882516940668.7061</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0.14983844260138748</v>
      </c>
      <c r="K173" s="12">
        <v>1</v>
      </c>
      <c r="L173" s="12" t="s">
        <v>1013</v>
      </c>
      <c r="M173" s="12" t="s">
        <v>1014</v>
      </c>
      <c r="N173" s="1" t="s">
        <v>635</v>
      </c>
      <c r="O173" s="7">
        <f>P173</f>
        <v>11894774927468.545</v>
      </c>
      <c r="P173" s="7">
        <f>Q173</f>
        <v>11894774927468.545</v>
      </c>
      <c r="Q173" s="45">
        <f>SUMIFS('SEDS 2021'!$F$23:$F$40,'SEDS 2021'!E$23:E$40,Calculations!L173,'SEDS 2021'!D$23:D$40,Calculations!N173)*J173*K173</f>
        <v>11894774927468.545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11956899326229.98</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12010900181364.734</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12048089213174.387</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12061856233891.021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12049312839797.641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12016307739010.998</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11970427951527.855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11922880958921.203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11877348711934.373</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11842939376381.963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11819899050863.941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11810446353339.898</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11812366124092.631</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11824868645812.053</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11843525270572.078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11868866511944.221</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11900284707428.389</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11937135079843.947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11976180834967.1</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12019723258202.385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12067468399631.146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12120435218511.908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12177350143904.559</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12238995895982.969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12304261563133.748</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12373134807631.891</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12443365675950.656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12515390769027.795</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12588911995734.996</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0.18325777056351811</v>
      </c>
      <c r="K175" s="12">
        <v>1</v>
      </c>
      <c r="L175" s="12" t="s">
        <v>1013</v>
      </c>
      <c r="M175" s="12" t="s">
        <v>1014</v>
      </c>
      <c r="N175" s="1" t="s">
        <v>972</v>
      </c>
      <c r="O175" s="7">
        <f t="shared" si="35"/>
        <v>19392154023260.922</v>
      </c>
      <c r="P175" s="7">
        <f t="shared" si="36"/>
        <v>19392154023260.922</v>
      </c>
      <c r="Q175" s="45">
        <f>SUMIFS('SEDS 2021'!$F$23:$F$40,'SEDS 2021'!E$23:E$40,Calculations!L175,'SEDS 2021'!D$23:D$40,Calculations!N175)*J175*K175</f>
        <v>19392154023260.922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19558169557838.867</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19711406405310.586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19850610346391.395</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19982398431411.703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20113697413553.301</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20254730209730.262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20407878676984.828</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20574939347162.617</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20745642190714.707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20922440601320.168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21097652953677.695</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21277024483450.141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21459011319601.496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21639834040742.012</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21817990408255.727</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21996719500188.859</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22177578515674.516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22361654809166.973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22545059546823.965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22727142370728.004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22907470791844.754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23093022029390.5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23278061326915.406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23467109562117.352</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23658277266120.031</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23848501784262.504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24038290516897.094</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24226323737937.086</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24414440919524.031</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0.53791297083960932</v>
      </c>
      <c r="K186" s="12">
        <v>1</v>
      </c>
      <c r="L186" s="12" t="s">
        <v>1013</v>
      </c>
      <c r="M186" s="12" t="s">
        <v>1016</v>
      </c>
      <c r="N186" s="1" t="s">
        <v>635</v>
      </c>
      <c r="O186" s="7">
        <f>P186</f>
        <v>42701683277131.547</v>
      </c>
      <c r="P186" s="7">
        <f>Q186</f>
        <v>42701683277131.547</v>
      </c>
      <c r="Q186" s="45">
        <f>SUMIFS('SEDS 2021'!$F$23:$F$40,'SEDS 2021'!E$23:E$40,Calculations!L186,'SEDS 2021'!D$23:D$40,Calculations!N186)*J186*K186</f>
        <v>42701683277131.547</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43123888937806.062</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43613915725445.18</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44183493650441.094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44768275760881.617</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45393720662124.07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46046492004773.727</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46716204620394.172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47414457770854.047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48131221176566.391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48862945949036.945</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49629188331705.961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50412670841113.68</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51224058821103.953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52059074927122.883</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52902925897657</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53783890770498.609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54670627256733.828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55584839611260.156</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56524305109178.5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57492385855378.234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58480377733867.742</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59499357012421.812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60535483025912.188</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61582050242920.289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62667281666157.297</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63751093533996.539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64869217550068.758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66012856206579.906</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67188378824459.445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0.16042408742105765</v>
      </c>
      <c r="K188" s="12">
        <v>1</v>
      </c>
      <c r="L188" s="12" t="s">
        <v>1013</v>
      </c>
      <c r="M188" s="12" t="s">
        <v>1016</v>
      </c>
      <c r="N188" s="1" t="s">
        <v>972</v>
      </c>
      <c r="O188" s="7">
        <f t="shared" si="37"/>
        <v>16975916506808.9</v>
      </c>
      <c r="P188" s="7">
        <f t="shared" si="38"/>
        <v>16975916506808.9</v>
      </c>
      <c r="Q188" s="45">
        <f>SUMIFS('SEDS 2021'!$F$23:$F$40,'SEDS 2021'!E$23:E$40,Calculations!L188,'SEDS 2021'!D$23:D$40,Calculations!N188)*J188*K188</f>
        <v>16975916506808.9</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16917377517958.105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16898620650280.488</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16873644015037.412</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16839447489050.41</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16804787529401.707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16727150195438.369</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16661464571698.596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16614072381974.865</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16592851998516.443</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16579729508515.684</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16575729344277.6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16582680849203.592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16581388113199.863</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16552313748737.209</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16528312763308.342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16511116935333.531</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16506189903771.926</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16501848262098.795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16511165717824.215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16518922133846.951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16515458577006.537</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16499531093790.049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16478774143993.449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16455309765962.373</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16433991817522.578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16418064334306.09</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16396258560959.07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16381111597593.924</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16364306029544.723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0.6721798750583774</v>
      </c>
      <c r="K189" s="12">
        <v>1</v>
      </c>
      <c r="L189" s="12" t="s">
        <v>1013</v>
      </c>
      <c r="M189" s="12" t="s">
        <v>1016</v>
      </c>
      <c r="N189" s="1" t="s">
        <v>964</v>
      </c>
      <c r="O189" s="7">
        <f t="shared" si="37"/>
        <v>6635087546701.2432</v>
      </c>
      <c r="P189" s="7">
        <f t="shared" si="38"/>
        <v>6635087546701.2432</v>
      </c>
      <c r="Q189" s="45">
        <f>SUMIFS('SEDS 2021'!$F$23:$F$40,'SEDS 2021'!E$23:E$40,Calculations!L189,'SEDS 2021'!D$23:D$40,Calculations!N189)*J189*K189</f>
        <v>6635087546701.2432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6642477948643.3223</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6640639921217.3174</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6632981473608.9365</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6612112203876.1387</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6592353409046.5293</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6580138185111.1914</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6581669874632.8516</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6581478413442.6562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6570488541124.6348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6555324814860.0645</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6538284768931.4482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6537901846551.0381</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6537365755218.4365</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6539356951596.6123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6529400969705.75</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6528826586135.1055</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6533230193509.9297</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6534570421841.3945</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6536370157029.3555</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6543147883162.7666</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6555937490668.7314</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6570297079934.4375</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6583622778773.002</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6593923390806.251</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6599743810988.6064</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6601198916034.2002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6605602523409.0059</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6611078313448.9951</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6613146094303.2568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78011999999999.969</v>
      </c>
      <c r="Q199" s="7">
        <f t="shared" ref="Q199:AT199" si="40">SUM(Q4,Q17,Q30,Q43,Q56,Q69,Q82,Q95,Q108,Q121)</f>
        <v>78011999999999.969</v>
      </c>
      <c r="R199" s="7">
        <f t="shared" si="40"/>
        <v>78053062337639.031</v>
      </c>
      <c r="S199" s="7">
        <f t="shared" si="40"/>
        <v>78103059327065.266</v>
      </c>
      <c r="T199" s="7">
        <f t="shared" si="40"/>
        <v>78196961709754.391</v>
      </c>
      <c r="U199" s="7">
        <f t="shared" si="40"/>
        <v>78336739642678.281</v>
      </c>
      <c r="V199" s="7">
        <f t="shared" si="40"/>
        <v>78488240557032.875</v>
      </c>
      <c r="W199" s="7">
        <f t="shared" si="40"/>
        <v>78724915171756.016</v>
      </c>
      <c r="X199" s="7">
        <f t="shared" si="40"/>
        <v>79025768897010.875</v>
      </c>
      <c r="Y199" s="7">
        <f t="shared" si="40"/>
        <v>79349102461807.219</v>
      </c>
      <c r="Z199" s="7">
        <f t="shared" si="40"/>
        <v>79694441762058.062</v>
      </c>
      <c r="AA199" s="7">
        <f t="shared" si="40"/>
        <v>80101656872649.594</v>
      </c>
      <c r="AB199" s="7">
        <f t="shared" si="40"/>
        <v>80561802863887.375</v>
      </c>
      <c r="AC199" s="7">
        <f t="shared" si="40"/>
        <v>81083217309256.766</v>
      </c>
      <c r="AD199" s="7">
        <f t="shared" si="40"/>
        <v>81658033755358.219</v>
      </c>
      <c r="AE199" s="7">
        <f t="shared" si="40"/>
        <v>82265666186025.297</v>
      </c>
      <c r="AF199" s="7">
        <f t="shared" si="40"/>
        <v>82853389409586.859</v>
      </c>
      <c r="AG199" s="7">
        <f t="shared" si="40"/>
        <v>83445427823496.781</v>
      </c>
      <c r="AH199" s="7">
        <f t="shared" si="40"/>
        <v>84058652909345.438</v>
      </c>
      <c r="AI199" s="7">
        <f t="shared" si="40"/>
        <v>84669922154306.297</v>
      </c>
      <c r="AJ199" s="7">
        <f t="shared" si="40"/>
        <v>85257151297821.766</v>
      </c>
      <c r="AK199" s="7">
        <f t="shared" si="40"/>
        <v>85370742176448.469</v>
      </c>
      <c r="AL199" s="7">
        <f t="shared" si="40"/>
        <v>85497076051797.203</v>
      </c>
      <c r="AM199" s="7">
        <f t="shared" si="40"/>
        <v>85634026307456.172</v>
      </c>
      <c r="AN199" s="7">
        <f t="shared" si="40"/>
        <v>85762065142312.969</v>
      </c>
      <c r="AO199" s="7">
        <f t="shared" si="40"/>
        <v>85869684690499.125</v>
      </c>
      <c r="AP199" s="7">
        <f t="shared" si="40"/>
        <v>85985452701256.594</v>
      </c>
      <c r="AQ199" s="7">
        <f t="shared" si="40"/>
        <v>86095436646678.047</v>
      </c>
      <c r="AR199" s="7">
        <f t="shared" si="40"/>
        <v>86208163489139.312</v>
      </c>
      <c r="AS199" s="7">
        <f t="shared" si="40"/>
        <v>86336189732687.453</v>
      </c>
      <c r="AT199" s="7">
        <f t="shared" si="40"/>
        <v>86465225269047.781</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79384000000000</v>
      </c>
      <c r="Q202" s="7">
        <f t="shared" ref="Q202:AT202" si="41">SUM(Q134,Q147,Q160,Q173,Q186)</f>
        <v>79384000000000</v>
      </c>
      <c r="R202" s="7">
        <f t="shared" si="41"/>
        <v>79749243952698.438</v>
      </c>
      <c r="S202" s="7">
        <f t="shared" si="41"/>
        <v>80082937350137.062</v>
      </c>
      <c r="T202" s="7">
        <f t="shared" si="41"/>
        <v>80447629559319.516</v>
      </c>
      <c r="U202" s="7">
        <f t="shared" si="41"/>
        <v>80799962726564.297</v>
      </c>
      <c r="V202" s="7">
        <f t="shared" si="41"/>
        <v>81165737732091.375</v>
      </c>
      <c r="W202" s="7">
        <f t="shared" si="41"/>
        <v>81534240804264.812</v>
      </c>
      <c r="X202" s="7">
        <f t="shared" si="41"/>
        <v>81915874472039.156</v>
      </c>
      <c r="Y202" s="7">
        <f t="shared" si="41"/>
        <v>82330104791294.688</v>
      </c>
      <c r="Z202" s="7">
        <f t="shared" si="41"/>
        <v>82776361297440.656</v>
      </c>
      <c r="AA202" s="7">
        <f t="shared" si="41"/>
        <v>83273300213968.75</v>
      </c>
      <c r="AB202" s="7">
        <f t="shared" si="41"/>
        <v>83843084488191.875</v>
      </c>
      <c r="AC202" s="7">
        <f t="shared" si="41"/>
        <v>84460841008645.891</v>
      </c>
      <c r="AD202" s="7">
        <f t="shared" si="41"/>
        <v>85134141771183.219</v>
      </c>
      <c r="AE202" s="7">
        <f t="shared" si="41"/>
        <v>85852365560391.25</v>
      </c>
      <c r="AF202" s="7">
        <f t="shared" si="41"/>
        <v>86593432535228.281</v>
      </c>
      <c r="AG202" s="7">
        <f t="shared" si="41"/>
        <v>87391737450079.406</v>
      </c>
      <c r="AH202" s="7">
        <f t="shared" si="41"/>
        <v>88220257044478.859</v>
      </c>
      <c r="AI202" s="7">
        <f t="shared" si="41"/>
        <v>89096469213987.156</v>
      </c>
      <c r="AJ202" s="7">
        <f t="shared" si="41"/>
        <v>90016210197988.969</v>
      </c>
      <c r="AK202" s="7">
        <f t="shared" si="41"/>
        <v>90984191915593.281</v>
      </c>
      <c r="AL202" s="7">
        <f t="shared" si="41"/>
        <v>91999970216217.984</v>
      </c>
      <c r="AM202" s="7">
        <f t="shared" si="41"/>
        <v>93072135335441.594</v>
      </c>
      <c r="AN202" s="7">
        <f t="shared" si="41"/>
        <v>94182910180578.703</v>
      </c>
      <c r="AO202" s="7">
        <f t="shared" si="41"/>
        <v>95330311340574.281</v>
      </c>
      <c r="AP202" s="7">
        <f t="shared" si="41"/>
        <v>96536215741333.125</v>
      </c>
      <c r="AQ202" s="7">
        <f t="shared" si="41"/>
        <v>97760719280167.016</v>
      </c>
      <c r="AR202" s="7">
        <f t="shared" si="41"/>
        <v>99037831609320.719</v>
      </c>
      <c r="AS202" s="7">
        <f t="shared" si="41"/>
        <v>100357680810122.44</v>
      </c>
      <c r="AT202" s="7">
        <f t="shared" si="41"/>
        <v>101724779341802.28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274554296982120.88</v>
      </c>
      <c r="D16" s="142" t="s">
        <v>1091</v>
      </c>
      <c r="E16" s="212">
        <f>'SEDS 2021'!H26</f>
        <v>1.5548604936640212E-2</v>
      </c>
      <c r="F16" s="207">
        <f>'SEDS 2021'!H28</f>
        <v>2.8247490777182967E-2</v>
      </c>
      <c r="G16" s="142" t="s">
        <v>819</v>
      </c>
      <c r="H16" s="142"/>
      <c r="I16" s="142"/>
    </row>
    <row r="17" spans="1:12" x14ac:dyDescent="0.2">
      <c r="A17" s="139"/>
      <c r="B17" s="146" t="s">
        <v>715</v>
      </c>
      <c r="C17" s="147">
        <f>C16/C15</f>
        <v>2.399474867846289E-2</v>
      </c>
      <c r="D17" s="142" t="s">
        <v>1092</v>
      </c>
      <c r="E17" s="212">
        <f>'SEDS 2021'!H35</f>
        <v>1.7513870515964661E-2</v>
      </c>
      <c r="F17" s="212">
        <f>'SEDS 2021'!H37</f>
        <v>3.0812267020429697E-2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4.5809533606768618</v>
      </c>
      <c r="D29" s="152">
        <f>D28*F16</f>
        <v>-27.974337541367611</v>
      </c>
      <c r="E29" s="152">
        <f>E28*$E$17</f>
        <v>-0.7135634236284405</v>
      </c>
      <c r="F29" s="158">
        <f>F28*$F$17</f>
        <v>-0.57133769371699838</v>
      </c>
      <c r="G29" s="177">
        <f>G28*C17</f>
        <v>0.12693222050906869</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3.0730472807704512</v>
      </c>
      <c r="D32" s="159">
        <f>D29*About!F6</f>
        <v>-18.766063555851716</v>
      </c>
      <c r="E32" s="241">
        <f>E29</f>
        <v>-0.7135634236284405</v>
      </c>
      <c r="F32" s="243">
        <f>F29</f>
        <v>-0.57133769371699838</v>
      </c>
      <c r="G32" s="173">
        <f>G29*About!F6</f>
        <v>8.5150117097004013E-2</v>
      </c>
      <c r="H32" s="142"/>
      <c r="I32" s="142"/>
      <c r="K32" s="100"/>
      <c r="L32" s="100"/>
    </row>
    <row r="33" spans="1:12" x14ac:dyDescent="0.2">
      <c r="A33" s="139"/>
      <c r="B33" s="146" t="s">
        <v>710</v>
      </c>
      <c r="C33" s="160">
        <f>C29*About!F5</f>
        <v>1.5079060799064106</v>
      </c>
      <c r="D33" s="160">
        <f>D29*About!F5</f>
        <v>-9.2082739855158966</v>
      </c>
      <c r="E33" s="242"/>
      <c r="F33" s="244"/>
      <c r="G33" s="174">
        <f>G29*About!F5</f>
        <v>4.1782103412064675E-2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3073047280770.4512</v>
      </c>
      <c r="D38" s="156">
        <f>D32*Trillion</f>
        <v>-18766063555851.715</v>
      </c>
      <c r="E38" s="238">
        <f>E32*Trillion</f>
        <v>-713563423628.44055</v>
      </c>
      <c r="F38" s="240">
        <f>F32*Trillion</f>
        <v>-571337693716.99841</v>
      </c>
      <c r="G38" s="168">
        <f>G32*Trillion</f>
        <v>85150117097.004013</v>
      </c>
      <c r="H38" s="142"/>
      <c r="I38" s="142"/>
      <c r="K38" s="100"/>
      <c r="L38" s="100"/>
    </row>
    <row r="39" spans="1:12" ht="16" thickBot="1" x14ac:dyDescent="0.25">
      <c r="A39" s="139"/>
      <c r="B39" s="169" t="s">
        <v>710</v>
      </c>
      <c r="C39" s="170">
        <f>C33*Trillion</f>
        <v>1507906079906.4106</v>
      </c>
      <c r="D39" s="171">
        <f>D33*Trillion</f>
        <v>-9208273985515.8965</v>
      </c>
      <c r="E39" s="239"/>
      <c r="F39" s="239"/>
      <c r="G39" s="172">
        <f>G33*Trillion</f>
        <v>41782103412.064674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Wisconsin</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17968678.063954137</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0.18506413003130434</v>
      </c>
      <c r="K4">
        <f>IF(ISBLANK(Calculations!K4),"",Calculations!K4)</f>
        <v>0.67083138351716176</v>
      </c>
      <c r="L4" t="str">
        <f>IF(ISBLANK(Calculations!L4),"",Calculations!L4)</f>
        <v>RESIDENTIAL</v>
      </c>
      <c r="M4" t="str">
        <f>IF(ISBLANK(Calculations!M4),"",Calculations!M4)</f>
        <v>heating</v>
      </c>
      <c r="N4" t="str">
        <f>IF(ISBLANK(Calculations!N4),"",Calculations!N4)</f>
        <v>electricity</v>
      </c>
      <c r="O4">
        <f>IF(ISBLANK(Calculations!O4),"",Calculations!O4)</f>
        <v>9684942220204.0449</v>
      </c>
      <c r="P4">
        <f>IF(ISBLANK(Calculations!P4),"",Calculations!P4)</f>
        <v>9684942220204.0449</v>
      </c>
      <c r="Q4">
        <f>IF(ISBLANK(Calculations!Q4),"",Calculations!Q4)-(SUMIFS(BDEQ!C:C,BDEQ!$AG:$AG,About!$B$2,BDEQ!$AH:$AH,$I4)*BDEQ!$C$2*$J4*$K4)</f>
        <v>9684924251525.9805</v>
      </c>
      <c r="R4">
        <f>IF(ISBLANK(Calculations!R4),"",Calculations!R4)-(SUMIFS(BDEQ!D:D,BDEQ!$AG:$AG,About!$B$2,BDEQ!$AH:$AH,$I4)*BDEQ!$C$2*$J4*$K4)</f>
        <v>9766040719454.8789</v>
      </c>
      <c r="S4" s="99">
        <f>IF(ISBLANK(Calculations!S4),"",Calculations!S4+ ('IRA Buildings Changes'!$G$38/($AB$3-$R$3)*(S3-$R$3)))-(SUMIFS(BDEQ!D:D,BDEQ!$AG:$AG,About!$B$2,BDEQ!$AH:$AH,$I4)*BDEQ!$C$2*$J4*$K4)</f>
        <v>9848815222719.9102</v>
      </c>
      <c r="T4" s="99">
        <f>IF(ISBLANK(Calculations!T4),"",Calculations!T4+ ('IRA Buildings Changes'!$G$38/($AB$3-$R$3)*(T3-$R$3)))-(SUMIFS(BDEQ!E:E,BDEQ!$AG:$AG,About!$B$2,BDEQ!$AH:$AH,$I4)*BDEQ!$C$2*$J4*$K4)</f>
        <v>9927688815715.7754</v>
      </c>
      <c r="U4" s="99">
        <f>IF(ISBLANK(Calculations!U4),"",Calculations!U4+ ('IRA Buildings Changes'!$G$38/($AB$3-$R$3)*(U3-$R$3)))-(SUMIFS(BDEQ!F:F,BDEQ!$AG:$AG,About!$B$2,BDEQ!$AH:$AH,$I4)*BDEQ!$C$2*$J4*$K4)</f>
        <v>10001692154721.521</v>
      </c>
      <c r="V4" s="99">
        <f>IF(ISBLANK(Calculations!V4),"",Calculations!V4+ ('IRA Buildings Changes'!$G$38/($AB$3-$R$3)*(V3-$R$3)))-(SUMIFS(BDEQ!G:G,BDEQ!$AG:$AG,About!$B$2,BDEQ!$AH:$AH,$I4)*BDEQ!$C$2*$J4*$K4)</f>
        <v>10074345278059.893</v>
      </c>
      <c r="W4" s="99">
        <f>IF(ISBLANK(Calculations!W4),"",Calculations!W4+ ('IRA Buildings Changes'!$G$38/($AB$3-$R$3)*(W3-$R$3)))-(SUMIFS(BDEQ!H:H,BDEQ!$AG:$AG,About!$B$2,BDEQ!$AH:$AH,$I4)*BDEQ!$C$2*$J4*$K4)</f>
        <v>10145686494969.932</v>
      </c>
      <c r="X4" s="99">
        <f>IF(ISBLANK(Calculations!X4),"",Calculations!X4+ ('IRA Buildings Changes'!$G$38/($AB$3-$R$3)*(X3-$R$3)))-(SUMIFS(BDEQ!I:I,BDEQ!$AG:$AG,About!$B$2,BDEQ!$AH:$AH,$I4)*BDEQ!$C$2*$J4*$K4)</f>
        <v>10214994640451.43</v>
      </c>
      <c r="Y4" s="99">
        <f>IF(ISBLANK(Calculations!Y4),"",Calculations!Y4+ ('IRA Buildings Changes'!$G$38/($AB$3-$R$3)*(Y3-$R$3)))-(SUMIFS(BDEQ!J:J,BDEQ!$AG:$AG,About!$B$2,BDEQ!$AH:$AH,$I4)*BDEQ!$C$2*$J4*$K4)</f>
        <v>10281528243255.291</v>
      </c>
      <c r="Z4" s="99">
        <f>IF(ISBLANK(Calculations!Z4),"",Calculations!Z4+ ('IRA Buildings Changes'!$G$38/($AB$3-$R$3)*(Z3-$R$3)))-(SUMIFS(BDEQ!K:K,BDEQ!$AG:$AG,About!$B$2,BDEQ!$AH:$AH,$I4)*BDEQ!$C$2*$J4*$K4)</f>
        <v>10345769426578.898</v>
      </c>
      <c r="AA4" s="99">
        <f>IF(ISBLANK(Calculations!AA4),"",Calculations!AA4+ ('IRA Buildings Changes'!$G$38/($AB$3-$R$3)*(AA3-$R$3)))-(SUMIFS(BDEQ!L:L,BDEQ!$AG:$AG,About!$B$2,BDEQ!$AH:$AH,$I4)*BDEQ!$C$2*$J4*$K4)</f>
        <v>10414136759154.191</v>
      </c>
      <c r="AB4" s="98">
        <f>IF(ISBLANK(Calculations!AB4),"",Calculations!AB4 + 'IRA Buildings Changes'!G38)-(SUMIFS(BDEQ!D:D,BDEQ!$AG:$AG,About!$B$2,BDEQ!$AH:$AH,$I4)*BDEQ!$C$2*$J4*$K4)</f>
        <v>10478286096076.564</v>
      </c>
      <c r="AC4" s="99">
        <f>IF(ISBLANK(Calculations!AC4),"",Calculations!AC4+ 'IRA Buildings Changes'!$G$38)-(SUMIFS(BDEQ!D:D,BDEQ!$AG:$AG,About!$B$2,BDEQ!$AH:$AH,$I4)*BDEQ!$C$2*$J4*$K4)</f>
        <v>10536928058104.717</v>
      </c>
      <c r="AD4" s="99">
        <f>IF(ISBLANK(Calculations!AD4),"",Calculations!AD4+ 'IRA Buildings Changes'!$G$38)-(SUMIFS(BDEQ!E:E,BDEQ!$AG:$AG,About!$B$2,BDEQ!$AH:$AH,$I4)*BDEQ!$C$2*$J4*$K4)</f>
        <v>10594373394910.596</v>
      </c>
      <c r="AE4" s="99">
        <f>IF(ISBLANK(Calculations!AE4),"",Calculations!AE4+ 'IRA Buildings Changes'!$G$38)-(SUMIFS(BDEQ!F:F,BDEQ!$AG:$AG,About!$B$2,BDEQ!$AH:$AH,$I4)*BDEQ!$C$2*$J4*$K4)</f>
        <v>10657316185598.488</v>
      </c>
      <c r="AF4" s="99">
        <f>IF(ISBLANK(Calculations!AF4),"",Calculations!AF4+ 'IRA Buildings Changes'!$G$38)-(SUMIFS(BDEQ!G:G,BDEQ!$AG:$AG,About!$B$2,BDEQ!$AH:$AH,$I4)*BDEQ!$C$2*$J4*$K4)</f>
        <v>10719573610139.531</v>
      </c>
      <c r="AG4" s="99">
        <f>IF(ISBLANK(Calculations!AG4),"",Calculations!AG4+ 'IRA Buildings Changes'!$G$38)-(SUMIFS(BDEQ!H:H,BDEQ!$AG:$AG,About!$B$2,BDEQ!$AH:$AH,$I4)*BDEQ!$C$2*$J4*$K4)</f>
        <v>10788751674621.373</v>
      </c>
      <c r="AH4" s="99">
        <f>IF(ISBLANK(Calculations!AH4),"",Calculations!AH4+ 'IRA Buildings Changes'!$G$38)-(SUMIFS(BDEQ!I:I,BDEQ!$AG:$AG,About!$B$2,BDEQ!$AH:$AH,$I4)*BDEQ!$C$2*$J4*$K4)</f>
        <v>10858502427394.666</v>
      </c>
      <c r="AI4" s="99">
        <f>IF(ISBLANK(Calculations!AI4),"",Calculations!AI4+ 'IRA Buildings Changes'!$G$38)-(SUMIFS(BDEQ!J:J,BDEQ!$AG:$AG,About!$B$2,BDEQ!$AH:$AH,$I4)*BDEQ!$C$2*$J4*$K4)</f>
        <v>10932926620294.16</v>
      </c>
      <c r="AJ4" s="99">
        <f>IF(ISBLANK(Calculations!AJ4),"",Calculations!AJ4+ 'IRA Buildings Changes'!$G$38)-(SUMIFS(BDEQ!K:K,BDEQ!$AG:$AG,About!$B$2,BDEQ!$AH:$AH,$I4)*BDEQ!$C$2*$J4*$K4)</f>
        <v>11007346383401.781</v>
      </c>
      <c r="AK4" s="99">
        <f>IF(ISBLANK(Calculations!AK4),"",Calculations!AK4+ 'IRA Buildings Changes'!$G$38)-(SUMIFS(BDEQ!L:L,BDEQ!$AG:$AG,About!$B$2,BDEQ!$AH:$AH,$I4)*BDEQ!$C$2*$J4*$K4)</f>
        <v>10978256474809.033</v>
      </c>
      <c r="AL4" s="99">
        <f>IF(ISBLANK(Calculations!AL4),"",Calculations!AL4+ 'IRA Buildings Changes'!$G$38)-(SUMIFS(BDEQ!M:M,BDEQ!$AG:$AG,About!$B$2,BDEQ!$AH:$AH,$I4)*BDEQ!$C$2*$J4*$K4)</f>
        <v>10948706828213.889</v>
      </c>
      <c r="AM4" s="99">
        <f>IF(ISBLANK(Calculations!AM4),"",Calculations!AM4+ 'IRA Buildings Changes'!$G$38)-(SUMIFS(BDEQ!N:N,BDEQ!$AG:$AG,About!$B$2,BDEQ!$AH:$AH,$I4)*BDEQ!$C$2*$J4*$K4)</f>
        <v>10920497450316.162</v>
      </c>
      <c r="AN4" s="99">
        <f>IF(ISBLANK(Calculations!AN4),"",Calculations!AN4+ 'IRA Buildings Changes'!$G$38)-(SUMIFS(BDEQ!O:O,BDEQ!$AG:$AG,About!$B$2,BDEQ!$AH:$AH,$I4)*BDEQ!$C$2*$J4*$K4)</f>
        <v>10892445952380.539</v>
      </c>
      <c r="AO4" s="99">
        <f>IF(ISBLANK(Calculations!AO4),"",Calculations!AO4+ 'IRA Buildings Changes'!$G$38)-(SUMIFS(BDEQ!P:P,BDEQ!$AG:$AG,About!$B$2,BDEQ!$AH:$AH,$I4)*BDEQ!$C$2*$J4*$K4)</f>
        <v>10863478368588.881</v>
      </c>
      <c r="AP4" s="99">
        <f>IF(ISBLANK(Calculations!AP4),"",Calculations!AP4+ 'IRA Buildings Changes'!$G$38)-(SUMIFS(BDEQ!Q:Q,BDEQ!$AG:$AG,About!$B$2,BDEQ!$AH:$AH,$I4)*BDEQ!$C$2*$J4*$K4)</f>
        <v>10835605032017.17</v>
      </c>
      <c r="AQ4" s="99">
        <f>IF(ISBLANK(Calculations!AQ4),"",Calculations!AQ4+ 'IRA Buildings Changes'!$G$38)-(SUMIFS(BDEQ!R:R,BDEQ!$AG:$AG,About!$B$2,BDEQ!$AH:$AH,$I4)*BDEQ!$C$2*$J4*$K4)</f>
        <v>10807935201332.75</v>
      </c>
      <c r="AR4" s="99">
        <f>IF(ISBLANK(Calculations!AR4),"",Calculations!AR4+ 'IRA Buildings Changes'!$G$38)-(SUMIFS(BDEQ!S:S,BDEQ!$AG:$AG,About!$B$2,BDEQ!$AH:$AH,$I4)*BDEQ!$C$2*$J4*$K4)</f>
        <v>10779482876856.473</v>
      </c>
      <c r="AS4" s="99">
        <f>IF(ISBLANK(Calculations!AS4),"",Calculations!AS4+ 'IRA Buildings Changes'!$G$38)-(SUMIFS(BDEQ!T:T,BDEQ!$AG:$AG,About!$B$2,BDEQ!$AH:$AH,$I4)*BDEQ!$C$2*$J4*$K4)</f>
        <v>10752153831748.729</v>
      </c>
      <c r="AT4" s="99">
        <f>IF(ISBLANK(Calculations!AT4),"",Calculations!AT4+ 'IRA Buildings Changes'!$G$38)-(SUMIFS(BDEQ!U:U,BDEQ!$AG:$AG,About!$B$2,BDEQ!$AH:$AH,$I4)*BDEQ!$C$2*$J4*$K4)</f>
        <v>10725021043445.578</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0.67083138351716176</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0.77625211738492617</v>
      </c>
      <c r="K6">
        <f>IF(ISBLANK(Calculations!K6),"",Calculations!K6)</f>
        <v>0.67083138351716176</v>
      </c>
      <c r="L6" t="str">
        <f>IF(ISBLANK(Calculations!L6),"",Calculations!L6)</f>
        <v>RESIDENTIAL</v>
      </c>
      <c r="M6" t="str">
        <f>IF(ISBLANK(Calculations!M6),"",Calculations!M6)</f>
        <v>heating</v>
      </c>
      <c r="N6" t="str">
        <f>IF(ISBLANK(Calculations!N6),"",Calculations!N6)</f>
        <v>natural gas</v>
      </c>
      <c r="O6">
        <f>IF(ISBLANK(Calculations!O6),"",Calculations!O6)</f>
        <v>72284687868311.953</v>
      </c>
      <c r="P6">
        <f>IF(ISBLANK(Calculations!P6),"",Calculations!P6)</f>
        <v>72284687868311.953</v>
      </c>
      <c r="Q6">
        <f>IF(ISBLANK(Calculations!Q6),"",Calculations!Q6)</f>
        <v>72284687868311.953</v>
      </c>
      <c r="R6">
        <f>IF(ISBLANK(Calculations!R6),"",Calculations!R6)</f>
        <v>72555345434259.953</v>
      </c>
      <c r="S6" s="99">
        <f>IF(ISBLANK(Calculations!S6),"",Calculations!S6 + ('IRA Buildings Changes'!$D$38/($AB$3-$R$3)*(S3-$R$3)))</f>
        <v>70877087994887.375</v>
      </c>
      <c r="T6" s="99">
        <f>IF(ISBLANK(Calculations!T6),"",Calculations!T6 + ('IRA Buildings Changes'!$D$38/($AB$3-$R$3)*(T3-$R$3)))</f>
        <v>69133210950212.984</v>
      </c>
      <c r="U6" s="99">
        <f>IF(ISBLANK(Calculations!U6),"",Calculations!U6 + ('IRA Buildings Changes'!$D$38/($AB$3-$R$3)*(U3-$R$3)))</f>
        <v>67343938102980.219</v>
      </c>
      <c r="V6" s="99">
        <f>IF(ISBLANK(Calculations!V6),"",Calculations!V6 + ('IRA Buildings Changes'!$D$38/($AB$3-$R$3)*(V3-$R$3)))</f>
        <v>65535287234944.5</v>
      </c>
      <c r="W6" s="99">
        <f>IF(ISBLANK(Calculations!W6),"",Calculations!W6 + ('IRA Buildings Changes'!$D$38/($AB$3-$R$3)*(W3-$R$3)))</f>
        <v>63750208601221.156</v>
      </c>
      <c r="X6" s="99">
        <f>IF(ISBLANK(Calculations!X6),"",Calculations!X6 + ('IRA Buildings Changes'!$D$38/($AB$3-$R$3)*(X3-$R$3)))</f>
        <v>61949696578782.656</v>
      </c>
      <c r="Y6" s="99">
        <f>IF(ISBLANK(Calculations!Y6),"",Calculations!Y6 + ('IRA Buildings Changes'!$D$38/($AB$3-$R$3)*(Y3-$R$3)))</f>
        <v>60154087461063.312</v>
      </c>
      <c r="Z6" s="99">
        <f>IF(ISBLANK(Calculations!Z6),"",Calculations!Z6 + ('IRA Buildings Changes'!$D$38/($AB$3-$R$3)*(Z3-$R$3)))</f>
        <v>58349038254154.453</v>
      </c>
      <c r="AA6" s="99">
        <f>IF(ISBLANK(Calculations!AA6),"",Calculations!AA6 + ('IRA Buildings Changes'!$D$38/($AB$3-$R$3)*(AA3-$R$3)))</f>
        <v>56612093033775.031</v>
      </c>
      <c r="AB6" s="98">
        <f>IF(ISBLANK(Calculations!AB6),"",Calculations!AB6 + 'IRA Buildings Changes'!D38)</f>
        <v>54851393951563.219</v>
      </c>
      <c r="AC6" s="99">
        <f>IF(ISBLANK(Calculations!AC6),"",Calculations!AC6  + 'IRA Buildings Changes'!$D$38)</f>
        <v>55036896278187.297</v>
      </c>
      <c r="AD6" s="99">
        <f>IF(ISBLANK(Calculations!AD6),"",Calculations!AD6  + 'IRA Buildings Changes'!$D$38)</f>
        <v>55227294871911.219</v>
      </c>
      <c r="AE6" s="99">
        <f>IF(ISBLANK(Calculations!AE6),"",Calculations!AE6  + 'IRA Buildings Changes'!$D$38)</f>
        <v>55500584142858.125</v>
      </c>
      <c r="AF6" s="99">
        <f>IF(ISBLANK(Calculations!AF6),"",Calculations!AF6  + 'IRA Buildings Changes'!$D$38)</f>
        <v>55775803721210.906</v>
      </c>
      <c r="AG6" s="99">
        <f>IF(ISBLANK(Calculations!AG6),"",Calculations!AG6  + 'IRA Buildings Changes'!$D$38)</f>
        <v>56148717228980.766</v>
      </c>
      <c r="AH6" s="99">
        <f>IF(ISBLANK(Calculations!AH6),"",Calculations!AH6  + 'IRA Buildings Changes'!$D$38)</f>
        <v>56542067338897.375</v>
      </c>
      <c r="AI6" s="99">
        <f>IF(ISBLANK(Calculations!AI6),"",Calculations!AI6  + 'IRA Buildings Changes'!$D$38)</f>
        <v>57012880525626.391</v>
      </c>
      <c r="AJ6" s="99">
        <f>IF(ISBLANK(Calculations!AJ6),"",Calculations!AJ6  + 'IRA Buildings Changes'!$D$38)</f>
        <v>57509922670361.891</v>
      </c>
      <c r="AK6" s="99">
        <f>IF(ISBLANK(Calculations!AK6),"",Calculations!AK6  + 'IRA Buildings Changes'!$D$38)</f>
        <v>57059640575219.859</v>
      </c>
      <c r="AL6" s="99">
        <f>IF(ISBLANK(Calculations!AL6),"",Calculations!AL6  + 'IRA Buildings Changes'!$D$38)</f>
        <v>56632964673422.812</v>
      </c>
      <c r="AM6" s="99">
        <f>IF(ISBLANK(Calculations!AM6),"",Calculations!AM6  + 'IRA Buildings Changes'!$D$38)</f>
        <v>56248483050527.234</v>
      </c>
      <c r="AN6" s="99">
        <f>IF(ISBLANK(Calculations!AN6),"",Calculations!AN6  + 'IRA Buildings Changes'!$D$38)</f>
        <v>55887964992491.578</v>
      </c>
      <c r="AO6" s="99">
        <f>IF(ISBLANK(Calculations!AO6),"",Calculations!AO6  + 'IRA Buildings Changes'!$D$38)</f>
        <v>55533436824572.484</v>
      </c>
      <c r="AP6" s="99">
        <f>IF(ISBLANK(Calculations!AP6),"",Calculations!AP6  + 'IRA Buildings Changes'!$D$38)</f>
        <v>55203452544405.844</v>
      </c>
      <c r="AQ6" s="99">
        <f>IF(ISBLANK(Calculations!AQ6),"",Calculations!AQ6  + 'IRA Buildings Changes'!$D$38)</f>
        <v>54880359718561.734</v>
      </c>
      <c r="AR6" s="99">
        <f>IF(ISBLANK(Calculations!AR6),"",Calculations!AR6  + 'IRA Buildings Changes'!$D$38)</f>
        <v>54547702762873.359</v>
      </c>
      <c r="AS6" s="99">
        <f>IF(ISBLANK(Calculations!AS6),"",Calculations!AS6  + 'IRA Buildings Changes'!$D$38)</f>
        <v>54225952730423.562</v>
      </c>
      <c r="AT6" s="99">
        <f>IF(ISBLANK(Calculations!AT6),"",Calculations!AT6  + 'IRA Buildings Changes'!$D$38)</f>
        <v>53900721059591.734</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0.99902802813453362</v>
      </c>
      <c r="K7">
        <f>IF(ISBLANK(Calculations!K7),"",Calculations!K7)</f>
        <v>0.67083138351716176</v>
      </c>
      <c r="L7" t="str">
        <f>IF(ISBLANK(Calculations!L7),"",Calculations!L7)</f>
        <v>RESIDENTIAL</v>
      </c>
      <c r="M7" t="str">
        <f>IF(ISBLANK(Calculations!M7),"",Calculations!M7)</f>
        <v>heating</v>
      </c>
      <c r="N7" t="str">
        <f>IF(ISBLANK(Calculations!N7),"",Calculations!N7)</f>
        <v>petroleum diesel</v>
      </c>
      <c r="O7">
        <f>IF(ISBLANK(Calculations!O7),"",Calculations!O7)</f>
        <v>3025189605246.6035</v>
      </c>
      <c r="P7">
        <f>IF(ISBLANK(Calculations!P7),"",Calculations!P7)</f>
        <v>3025189605246.6035</v>
      </c>
      <c r="Q7">
        <f>IF(ISBLANK(Calculations!Q7),"",Calculations!Q7)</f>
        <v>3025189605246.6035</v>
      </c>
      <c r="R7">
        <f>IF(ISBLANK(Calculations!R7),"",Calculations!R7)</f>
        <v>3032255759924.1548</v>
      </c>
      <c r="S7">
        <f>IF(ISBLANK(Calculations!S7),"",Calculations!S7)</f>
        <v>3034875063107.0649</v>
      </c>
      <c r="T7">
        <f>IF(ISBLANK(Calculations!T7),"",Calculations!T7)</f>
        <v>3031041818693.96</v>
      </c>
      <c r="U7">
        <f>IF(ISBLANK(Calculations!U7),"",Calculations!U7)</f>
        <v>3020708652128.3906</v>
      </c>
      <c r="V7">
        <f>IF(ISBLANK(Calculations!V7),"",Calculations!V7)</f>
        <v>3001710364709.4268</v>
      </c>
      <c r="W7">
        <f>IF(ISBLANK(Calculations!W7),"",Calculations!W7)</f>
        <v>2973821912915.7773</v>
      </c>
      <c r="X7">
        <f>IF(ISBLANK(Calculations!X7),"",Calculations!X7)</f>
        <v>2931528480664.4517</v>
      </c>
      <c r="Y7">
        <f>IF(ISBLANK(Calculations!Y7),"",Calculations!Y7)</f>
        <v>2873843996825.3716</v>
      </c>
      <c r="Z7">
        <f>IF(ISBLANK(Calculations!Z7),"",Calculations!Z7)</f>
        <v>2799345438055.4009</v>
      </c>
      <c r="AA7">
        <f>IF(ISBLANK(Calculations!AA7),"",Calculations!AA7)</f>
        <v>2710956146447.0049</v>
      </c>
      <c r="AB7">
        <f>IF(ISBLANK(Calculations!AB7),"",Calculations!AB7)</f>
        <v>2607551753896.8926</v>
      </c>
      <c r="AC7">
        <f>IF(ISBLANK(Calculations!AC7),"",Calculations!AC7)</f>
        <v>2493320406517.1401</v>
      </c>
      <c r="AD7">
        <f>IF(ISBLANK(Calculations!AD7),"",Calculations!AD7)</f>
        <v>2368069312922.5068</v>
      </c>
      <c r="AE7">
        <f>IF(ISBLANK(Calculations!AE7),"",Calculations!AE7)</f>
        <v>2235799827061.4028</v>
      </c>
      <c r="AF7">
        <f>IF(ISBLANK(Calculations!AF7),"",Calculations!AF7)</f>
        <v>2096647110611.0667</v>
      </c>
      <c r="AG7">
        <f>IF(ISBLANK(Calculations!AG7),"",Calculations!AG7)</f>
        <v>1954804181916.8577</v>
      </c>
      <c r="AH7">
        <f>IF(ISBLANK(Calculations!AH7),"",Calculations!AH7)</f>
        <v>1810144442725.7913</v>
      </c>
      <c r="AI7">
        <f>IF(ISBLANK(Calculations!AI7),"",Calculations!AI7)</f>
        <v>1665341252611.2952</v>
      </c>
      <c r="AJ7">
        <f>IF(ISBLANK(Calculations!AJ7),"",Calculations!AJ7)</f>
        <v>1521040804522.4128</v>
      </c>
      <c r="AK7">
        <f>IF(ISBLANK(Calculations!AK7),"",Calculations!AK7)</f>
        <v>1361040511023.8228</v>
      </c>
      <c r="AL7">
        <f>IF(ISBLANK(Calculations!AL7),"",Calculations!AL7)</f>
        <v>1208777655331.6919</v>
      </c>
      <c r="AM7">
        <f>IF(ISBLANK(Calculations!AM7),"",Calculations!AM7)</f>
        <v>1065699399166.5133</v>
      </c>
      <c r="AN7">
        <f>IF(ISBLANK(Calculations!AN7),"",Calculations!AN7)</f>
        <v>932750161553.11963</v>
      </c>
      <c r="AO7">
        <f>IF(ISBLANK(Calculations!AO7),"",Calculations!AO7)</f>
        <v>810960436482.01379</v>
      </c>
      <c r="AP7">
        <f>IF(ISBLANK(Calculations!AP7),"",Calculations!AP7)</f>
        <v>701501656649.35791</v>
      </c>
      <c r="AQ7">
        <f>IF(ISBLANK(Calculations!AQ7),"",Calculations!AQ7)</f>
        <v>604687339310.38306</v>
      </c>
      <c r="AR7">
        <f>IF(ISBLANK(Calculations!AR7),"",Calculations!AR7)</f>
        <v>520461182850.34882</v>
      </c>
      <c r="AS7">
        <f>IF(ISBLANK(Calculations!AS7),"",Calculations!AS7)</f>
        <v>448609041104.54633</v>
      </c>
      <c r="AT7">
        <f>IF(ISBLANK(Calculations!AT7),"",Calculations!AT7)</f>
        <v>388316934298.33801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0.67083138351716176</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0.67083138351716176</v>
      </c>
      <c r="L9" t="str">
        <f>IF(ISBLANK(Calculations!L9),"",Calculations!L9)</f>
        <v>RESIDENTIAL</v>
      </c>
      <c r="M9" t="str">
        <f>IF(ISBLANK(Calculations!M9),"",Calculations!M9)</f>
        <v>heating</v>
      </c>
      <c r="N9" t="str">
        <f>IF(ISBLANK(Calculations!N9),"",Calculations!N9)</f>
        <v>biomass</v>
      </c>
      <c r="O9">
        <f>IF(ISBLANK(Calculations!O9),"",Calculations!O9)</f>
        <v>15796066587678.607</v>
      </c>
      <c r="P9">
        <f>IF(ISBLANK(Calculations!P9),"",Calculations!P9)</f>
        <v>15796066587678.607</v>
      </c>
      <c r="Q9">
        <f>IF(ISBLANK(Calculations!Q9),"",Calculations!Q9)</f>
        <v>15796066587678.607</v>
      </c>
      <c r="R9">
        <f>IF(ISBLANK(Calculations!R9),"",Calculations!R9)</f>
        <v>15848728794268.018</v>
      </c>
      <c r="S9">
        <f>IF(ISBLANK(Calculations!S9),"",Calculations!S9)</f>
        <v>15889368698642.168</v>
      </c>
      <c r="T9">
        <f>IF(ISBLANK(Calculations!T9),"",Calculations!T9)</f>
        <v>15917605965099.742</v>
      </c>
      <c r="U9">
        <f>IF(ISBLANK(Calculations!U9),"",Calculations!U9)</f>
        <v>15939094041156.281</v>
      </c>
      <c r="V9">
        <f>IF(ISBLANK(Calculations!V9),"",Calculations!V9)</f>
        <v>15954922974000.432</v>
      </c>
      <c r="W9">
        <f>IF(ISBLANK(Calculations!W9),"",Calculations!W9)</f>
        <v>15976107337033.311</v>
      </c>
      <c r="X9">
        <f>IF(ISBLANK(Calculations!X9),"",Calculations!X9)</f>
        <v>15991605151415.346</v>
      </c>
      <c r="Y9">
        <f>IF(ISBLANK(Calculations!Y9),"",Calculations!Y9)</f>
        <v>16003746649705.967</v>
      </c>
      <c r="Z9">
        <f>IF(ISBLANK(Calculations!Z9),"",Calculations!Z9)</f>
        <v>16014836386476.557</v>
      </c>
      <c r="AA9">
        <f>IF(ISBLANK(Calculations!AA9),"",Calculations!AA9)</f>
        <v>16034088124671.459</v>
      </c>
      <c r="AB9">
        <f>IF(ISBLANK(Calculations!AB9),"",Calculations!AB9)</f>
        <v>16050440016836.184</v>
      </c>
      <c r="AC9">
        <f>IF(ISBLANK(Calculations!AC9),"",Calculations!AC9)</f>
        <v>16076570305237.389</v>
      </c>
      <c r="AD9">
        <f>IF(ISBLANK(Calculations!AD9),"",Calculations!AD9)</f>
        <v>16108187584598.844</v>
      </c>
      <c r="AE9">
        <f>IF(ISBLANK(Calculations!AE9),"",Calculations!AE9)</f>
        <v>16156838812653.1</v>
      </c>
      <c r="AF9">
        <f>IF(ISBLANK(Calculations!AF9),"",Calculations!AF9)</f>
        <v>16214868451267.322</v>
      </c>
      <c r="AG9">
        <f>IF(ISBLANK(Calculations!AG9),"",Calculations!AG9)</f>
        <v>16294706272992.887</v>
      </c>
      <c r="AH9">
        <f>IF(ISBLANK(Calculations!AH9),"",Calculations!AH9)</f>
        <v>16384468633055.219</v>
      </c>
      <c r="AI9">
        <f>IF(ISBLANK(Calculations!AI9),"",Calculations!AI9)</f>
        <v>16484426122534.672</v>
      </c>
      <c r="AJ9">
        <f>IF(ISBLANK(Calculations!AJ9),"",Calculations!AJ9)</f>
        <v>16587038131039.43</v>
      </c>
      <c r="AK9">
        <f>IF(ISBLANK(Calculations!AK9),"",Calculations!AK9)</f>
        <v>16508875012107.602</v>
      </c>
      <c r="AL9">
        <f>IF(ISBLANK(Calculations!AL9),"",Calculations!AL9)</f>
        <v>16425087982391.85</v>
      </c>
      <c r="AM9">
        <f>IF(ISBLANK(Calculations!AM9),"",Calculations!AM9)</f>
        <v>16339422067745.699</v>
      </c>
      <c r="AN9">
        <f>IF(ISBLANK(Calculations!AN9),"",Calculations!AN9)</f>
        <v>16249594453385.678</v>
      </c>
      <c r="AO9">
        <f>IF(ISBLANK(Calculations!AO9),"",Calculations!AO9)</f>
        <v>16155102315424.566</v>
      </c>
      <c r="AP9">
        <f>IF(ISBLANK(Calculations!AP9),"",Calculations!AP9)</f>
        <v>16063470251815.223</v>
      </c>
      <c r="AQ9">
        <f>IF(ISBLANK(Calculations!AQ9),"",Calculations!AQ9)</f>
        <v>15973384501254.791</v>
      </c>
      <c r="AR9">
        <f>IF(ISBLANK(Calculations!AR9),"",Calculations!AR9)</f>
        <v>15882735908772.652</v>
      </c>
      <c r="AS9">
        <f>IF(ISBLANK(Calculations!AS9),"",Calculations!AS9)</f>
        <v>15796601407368.051</v>
      </c>
      <c r="AT9">
        <f>IF(ISBLANK(Calculations!AT9),"",Calculations!AT9)</f>
        <v>15712539021274.58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0.67083138351716176</v>
      </c>
      <c r="L10" t="str">
        <f>IF(ISBLANK(Calculations!L10),"",Calculations!L10)</f>
        <v>RESIDENTIAL</v>
      </c>
      <c r="M10" t="str">
        <f>IF(ISBLANK(Calculations!M10),"",Calculations!M10)</f>
        <v>heating</v>
      </c>
      <c r="N10" t="str">
        <f>IF(ISBLANK(Calculations!N10),"",Calculations!N10)</f>
        <v>kerosene</v>
      </c>
      <c r="O10">
        <f>IF(ISBLANK(Calculations!O10),"",Calculations!O10)</f>
        <v>38908220243.995384</v>
      </c>
      <c r="P10">
        <f>IF(ISBLANK(Calculations!P10),"",Calculations!P10)</f>
        <v>38908220243.995384</v>
      </c>
      <c r="Q10">
        <f>IF(ISBLANK(Calculations!Q10),"",Calculations!Q10)</f>
        <v>38908220243.995384</v>
      </c>
      <c r="R10">
        <f>IF(ISBLANK(Calculations!R10),"",Calculations!R10)</f>
        <v>39236917091.557487</v>
      </c>
      <c r="S10">
        <f>IF(ISBLANK(Calculations!S10),"",Calculations!S10)</f>
        <v>39549334054.523964</v>
      </c>
      <c r="T10">
        <f>IF(ISBLANK(Calculations!T10),"",Calculations!T10)</f>
        <v>39860120139.40583</v>
      </c>
      <c r="U10">
        <f>IF(ISBLANK(Calculations!U10),"",Calculations!U10)</f>
        <v>40167106717.895218</v>
      </c>
      <c r="V10">
        <f>IF(ISBLANK(Calculations!V10),"",Calculations!V10)</f>
        <v>40470933890.537933</v>
      </c>
      <c r="W10">
        <f>IF(ISBLANK(Calculations!W10),"",Calculations!W10)</f>
        <v>40780426051.07164</v>
      </c>
      <c r="X10">
        <f>IF(ISBLANK(Calculations!X10),"",Calculations!X10)</f>
        <v>41081799076.812805</v>
      </c>
      <c r="Y10">
        <f>IF(ISBLANK(Calculations!Y10),"",Calculations!Y10)</f>
        <v>41363482766.786972</v>
      </c>
      <c r="Z10">
        <f>IF(ISBLANK(Calculations!Z10),"",Calculations!Z10)</f>
        <v>41650469629.958382</v>
      </c>
      <c r="AA10">
        <f>IF(ISBLANK(Calculations!AA10),"",Calculations!AA10)</f>
        <v>41939081944.372246</v>
      </c>
      <c r="AB10">
        <f>IF(ISBLANK(Calculations!AB10),"",Calculations!AB10)</f>
        <v>42212648289.987419</v>
      </c>
      <c r="AC10">
        <f>IF(ISBLANK(Calculations!AC10),"",Calculations!AC10)</f>
        <v>42480079333.508141</v>
      </c>
      <c r="AD10">
        <f>IF(ISBLANK(Calculations!AD10),"",Calculations!AD10)</f>
        <v>42744769846.621887</v>
      </c>
      <c r="AE10">
        <f>IF(ISBLANK(Calculations!AE10),"",Calculations!AE10)</f>
        <v>43009319678.860313</v>
      </c>
      <c r="AF10">
        <f>IF(ISBLANK(Calculations!AF10),"",Calculations!AF10)</f>
        <v>43266424009.555351</v>
      </c>
      <c r="AG10">
        <f>IF(ISBLANK(Calculations!AG10),"",Calculations!AG10)</f>
        <v>43528938697.229187</v>
      </c>
      <c r="AH10">
        <f>IF(ISBLANK(Calculations!AH10),"",Calculations!AH10)</f>
        <v>43792996010.136497</v>
      </c>
      <c r="AI10">
        <f>IF(ISBLANK(Calculations!AI10),"",Calculations!AI10)</f>
        <v>44050745012.550385</v>
      </c>
      <c r="AJ10">
        <f>IF(ISBLANK(Calculations!AJ10),"",Calculations!AJ10)</f>
        <v>44314087965.478706</v>
      </c>
      <c r="AK10">
        <f>IF(ISBLANK(Calculations!AK10),"",Calculations!AK10)</f>
        <v>44193429644.996468</v>
      </c>
      <c r="AL10">
        <f>IF(ISBLANK(Calculations!AL10),"",Calculations!AL10)</f>
        <v>44060709093.236267</v>
      </c>
      <c r="AM10">
        <f>IF(ISBLANK(Calculations!AM10),"",Calculations!AM10)</f>
        <v>43930563646.501328</v>
      </c>
      <c r="AN10">
        <f>IF(ISBLANK(Calculations!AN10),"",Calculations!AN10)</f>
        <v>43796322067.957222</v>
      </c>
      <c r="AO10">
        <f>IF(ISBLANK(Calculations!AO10),"",Calculations!AO10)</f>
        <v>43651413687.662376</v>
      </c>
      <c r="AP10">
        <f>IF(ISBLANK(Calculations!AP10),"",Calculations!AP10)</f>
        <v>43510604416.010628</v>
      </c>
      <c r="AQ10">
        <f>IF(ISBLANK(Calculations!AQ10),"",Calculations!AQ10)</f>
        <v>43367058481.091278</v>
      </c>
      <c r="AR10">
        <f>IF(ISBLANK(Calculations!AR10),"",Calculations!AR10)</f>
        <v>43214123986.513268</v>
      </c>
      <c r="AS10">
        <f>IF(ISBLANK(Calculations!AS10),"",Calculations!AS10)</f>
        <v>43066301465.49556</v>
      </c>
      <c r="AT10">
        <f>IF(ISBLANK(Calculations!AT10),"",Calculations!AT10)</f>
        <v>42916808553.043243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0.67083138351716176</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0.67083138351716176</v>
      </c>
      <c r="C12">
        <f>IF(ISBLANK(Calculations!C12),"",Calculations!C12)</f>
        <v>0.32916861648283818</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0.90762617521734967</v>
      </c>
      <c r="K12">
        <f>IF(ISBLANK(Calculations!K12),"",Calculations!K12)</f>
        <v>0.67083138351716176</v>
      </c>
      <c r="L12" t="str">
        <f>IF(ISBLANK(Calculations!L12),"",Calculations!L12)</f>
        <v>RESIDENTIAL</v>
      </c>
      <c r="M12" t="str">
        <f>IF(ISBLANK(Calculations!M12),"",Calculations!M12)</f>
        <v>heating</v>
      </c>
      <c r="N12" t="str">
        <f>IF(ISBLANK(Calculations!N12),"",Calculations!N12)</f>
        <v>LPG propane or butane</v>
      </c>
      <c r="O12">
        <f>IF(ISBLANK(Calculations!O12),"",Calculations!O12)</f>
        <v>18030902133708.082</v>
      </c>
      <c r="P12">
        <f>IF(ISBLANK(Calculations!P12),"",Calculations!P12)</f>
        <v>18030902133708.082</v>
      </c>
      <c r="Q12">
        <f>IF(ISBLANK(Calculations!Q12),"",Calculations!Q12)</f>
        <v>18030902133708.082</v>
      </c>
      <c r="R12">
        <f>IF(ISBLANK(Calculations!R12),"",Calculations!R12)</f>
        <v>18174367069500.785</v>
      </c>
      <c r="S12">
        <f>IF(ISBLANK(Calculations!S12),"",Calculations!S12)</f>
        <v>18306901837499.699</v>
      </c>
      <c r="T12">
        <f>IF(ISBLANK(Calculations!T12),"",Calculations!T12)</f>
        <v>18424154162914.449</v>
      </c>
      <c r="U12">
        <f>IF(ISBLANK(Calculations!U12),"",Calculations!U12)</f>
        <v>18536274975631.125</v>
      </c>
      <c r="V12">
        <f>IF(ISBLANK(Calculations!V12),"",Calculations!V12)</f>
        <v>18644370264685.289</v>
      </c>
      <c r="W12">
        <f>IF(ISBLANK(Calculations!W12),"",Calculations!W12)</f>
        <v>18765071343133.434</v>
      </c>
      <c r="X12">
        <f>IF(ISBLANK(Calculations!X12),"",Calculations!X12)</f>
        <v>18881863851171.18</v>
      </c>
      <c r="Y12">
        <f>IF(ISBLANK(Calculations!Y12),"",Calculations!Y12)</f>
        <v>19002105112763.48</v>
      </c>
      <c r="Z12">
        <f>IF(ISBLANK(Calculations!Z12),"",Calculations!Z12)</f>
        <v>19123250812357.23</v>
      </c>
      <c r="AA12">
        <f>IF(ISBLANK(Calculations!AA12),"",Calculations!AA12)</f>
        <v>19257349718217.977</v>
      </c>
      <c r="AB12">
        <f>IF(ISBLANK(Calculations!AB12),"",Calculations!AB12)</f>
        <v>19382845265319.449</v>
      </c>
      <c r="AC12">
        <f>IF(ISBLANK(Calculations!AC12),"",Calculations!AC12)</f>
        <v>19516937540878.855</v>
      </c>
      <c r="AD12">
        <f>IF(ISBLANK(Calculations!AD12),"",Calculations!AD12)</f>
        <v>19645403749856.652</v>
      </c>
      <c r="AE12">
        <f>IF(ISBLANK(Calculations!AE12),"",Calculations!AE12)</f>
        <v>19782203998574.395</v>
      </c>
      <c r="AF12">
        <f>IF(ISBLANK(Calculations!AF12),"",Calculations!AF12)</f>
        <v>19909057666298.176</v>
      </c>
      <c r="AG12">
        <f>IF(ISBLANK(Calculations!AG12),"",Calculations!AG12)</f>
        <v>20045929525863.676</v>
      </c>
      <c r="AH12">
        <f>IF(ISBLANK(Calculations!AH12),"",Calculations!AH12)</f>
        <v>20178016078202.895</v>
      </c>
      <c r="AI12">
        <f>IF(ISBLANK(Calculations!AI12),"",Calculations!AI12)</f>
        <v>20317986123199.25</v>
      </c>
      <c r="AJ12">
        <f>IF(ISBLANK(Calculations!AJ12),"",Calculations!AJ12)</f>
        <v>20459169015710.074</v>
      </c>
      <c r="AK12">
        <f>IF(ISBLANK(Calculations!AK12),"",Calculations!AK12)</f>
        <v>20351229721302.238</v>
      </c>
      <c r="AL12">
        <f>IF(ISBLANK(Calculations!AL12),"",Calculations!AL12)</f>
        <v>20245003648178.32</v>
      </c>
      <c r="AM12">
        <f>IF(ISBLANK(Calculations!AM12),"",Calculations!AM12)</f>
        <v>20147136998268.809</v>
      </c>
      <c r="AN12">
        <f>IF(ISBLANK(Calculations!AN12),"",Calculations!AN12)</f>
        <v>20054049380358.754</v>
      </c>
      <c r="AO12">
        <f>IF(ISBLANK(Calculations!AO12),"",Calculations!AO12)</f>
        <v>19961730890055.332</v>
      </c>
      <c r="AP12">
        <f>IF(ISBLANK(Calculations!AP12),"",Calculations!AP12)</f>
        <v>19875652326891.688</v>
      </c>
      <c r="AQ12">
        <f>IF(ISBLANK(Calculations!AQ12),"",Calculations!AQ12)</f>
        <v>19791381520084.844</v>
      </c>
      <c r="AR12">
        <f>IF(ISBLANK(Calculations!AR12),"",Calculations!AR12)</f>
        <v>19704675061277.703</v>
      </c>
      <c r="AS12">
        <f>IF(ISBLANK(Calculations!AS12),"",Calculations!AS12)</f>
        <v>19621125368627.465</v>
      </c>
      <c r="AT12">
        <f>IF(ISBLANK(Calculations!AT12),"",Calculations!AT12)</f>
        <v>19536964030231.09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0.67083138351716176</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4.847639378494812E-2</v>
      </c>
      <c r="K17">
        <f>IF(ISBLANK(Calculations!K17),"",Calculations!K17)</f>
        <v>0.67083138351716176</v>
      </c>
      <c r="L17" t="str">
        <f>IF(ISBLANK(Calculations!L17),"",Calculations!L17)</f>
        <v>RESIDENTIAL</v>
      </c>
      <c r="M17" t="str">
        <f>IF(ISBLANK(Calculations!M17),"",Calculations!M17)</f>
        <v>cooling</v>
      </c>
      <c r="N17" t="str">
        <f>IF(ISBLANK(Calculations!N17),"",Calculations!N17)</f>
        <v>electricity</v>
      </c>
      <c r="O17">
        <f>P17</f>
        <v>2536910166068.728</v>
      </c>
      <c r="P17">
        <f>IF(ISBLANK(Calculations!P17),"",Calculations!P17)</f>
        <v>2536910166068.728</v>
      </c>
      <c r="Q17">
        <f>IF(ISBLANK(Calculations!Q17),"",Calculations!Q17)</f>
        <v>2536910166068.728</v>
      </c>
      <c r="R17">
        <f>IF(ISBLANK(Calculations!R17),"",Calculations!R17)</f>
        <v>2478974719045.7012</v>
      </c>
      <c r="S17" s="99">
        <f>IF(ISBLANK(Calculations!S17),"",Calculations!S17 + ('IRA Buildings Changes'!$C$38/($AB$16-$R$16)*(S16-$R$16)))</f>
        <v>2733072308483.9644</v>
      </c>
      <c r="T17" s="99">
        <f>IF(ISBLANK(Calculations!T17),"",Calculations!T17 + ('IRA Buildings Changes'!$C$38/($AB$16-$R$16)*(T16-$R$16)))</f>
        <v>2992643558469.0864</v>
      </c>
      <c r="U17" s="99">
        <f>IF(ISBLANK(Calculations!U17),"",Calculations!U17 + ('IRA Buildings Changes'!$C$38/($AB$16-$R$16)*(U16-$R$16)))</f>
        <v>3255313594463.1436</v>
      </c>
      <c r="V17" s="99">
        <f>IF(ISBLANK(Calculations!V17),"",Calculations!V17 + ('IRA Buildings Changes'!$C$38/($AB$16-$R$16)*(V16-$R$16)))</f>
        <v>3527680186944.4639</v>
      </c>
      <c r="W17" s="99">
        <f>IF(ISBLANK(Calculations!W17),"",Calculations!W17 + ('IRA Buildings Changes'!$C$38/($AB$16-$R$16)*(W16-$R$16)))</f>
        <v>3806794104337.2461</v>
      </c>
      <c r="X17" s="99">
        <f>IF(ISBLANK(Calculations!X17),"",Calculations!X17 + ('IRA Buildings Changes'!$C$38/($AB$16-$R$16)*(X16-$R$16)))</f>
        <v>4092394108404.688</v>
      </c>
      <c r="Y17" s="99">
        <f>IF(ISBLANK(Calculations!Y17),"",Calculations!Y17 + ('IRA Buildings Changes'!$C$38/($AB$16-$R$16)*(Y16-$R$16)))</f>
        <v>4383884611991.6611</v>
      </c>
      <c r="Z17" s="99">
        <f>IF(ISBLANK(Calculations!Z17),"",Calculations!Z17 + ('IRA Buildings Changes'!$C$38/($AB$16-$R$16)*(Z16-$R$16)))</f>
        <v>4680377470340.918</v>
      </c>
      <c r="AA17" s="99">
        <f>IF(ISBLANK(Calculations!AA17),"",Calculations!AA17 + ('IRA Buildings Changes'!$C$38/($AB$16-$R$16)*(AA16-$R$16)))</f>
        <v>4978122808379.293</v>
      </c>
      <c r="AB17" s="98">
        <f>IF(ISBLANK(Calculations!AB17),"",Calculations!AB17 + 'IRA Buildings Changes'!$C$38)</f>
        <v>5281702820822.6963</v>
      </c>
      <c r="AC17" s="99">
        <f>IF(ISBLANK(Calculations!AC17),"",Calculations!AC17 + 'IRA Buildings Changes'!$C$38)</f>
        <v>5280101644669.9961</v>
      </c>
      <c r="AD17" s="99">
        <f>IF(ISBLANK(Calculations!AD17),"",Calculations!AD17 + 'IRA Buildings Changes'!$C$38)</f>
        <v>5279909983842.3574</v>
      </c>
      <c r="AE17" s="99">
        <f>IF(ISBLANK(Calculations!AE17),"",Calculations!AE17 + 'IRA Buildings Changes'!$C$38)</f>
        <v>5280677875787.8252</v>
      </c>
      <c r="AF17" s="99">
        <f>IF(ISBLANK(Calculations!AF17),"",Calculations!AF17 + 'IRA Buildings Changes'!$C$38)</f>
        <v>5282139693749.4287</v>
      </c>
      <c r="AG17" s="99">
        <f>IF(ISBLANK(Calculations!AG17),"",Calculations!AG17 + 'IRA Buildings Changes'!$C$38)</f>
        <v>5284128717272.1875</v>
      </c>
      <c r="AH17" s="99">
        <f>IF(ISBLANK(Calculations!AH17),"",Calculations!AH17 + 'IRA Buildings Changes'!$C$38)</f>
        <v>5283770760487.9707</v>
      </c>
      <c r="AI17" s="99">
        <f>IF(ISBLANK(Calculations!AI17),"",Calculations!AI17 + 'IRA Buildings Changes'!$C$38)</f>
        <v>5286450119779.4541</v>
      </c>
      <c r="AJ17" s="99">
        <f>IF(ISBLANK(Calculations!AJ17),"",Calculations!AJ17 + 'IRA Buildings Changes'!$C$38)</f>
        <v>5289346786442.3535</v>
      </c>
      <c r="AK17" s="99">
        <f>IF(ISBLANK(Calculations!AK17),"",Calculations!AK17 + 'IRA Buildings Changes'!$C$38)</f>
        <v>5292835335460.4229</v>
      </c>
      <c r="AL17" s="99">
        <f>IF(ISBLANK(Calculations!AL17),"",Calculations!AL17 + 'IRA Buildings Changes'!$C$38)</f>
        <v>5296395016544.7754</v>
      </c>
      <c r="AM17" s="99">
        <f>IF(ISBLANK(Calculations!AM17),"",Calculations!AM17 + 'IRA Buildings Changes'!$C$38)</f>
        <v>5300081693730.7324</v>
      </c>
      <c r="AN17" s="99">
        <f>IF(ISBLANK(Calculations!AN17),"",Calculations!AN17 + 'IRA Buildings Changes'!$C$38)</f>
        <v>5303881175838.9678</v>
      </c>
      <c r="AO17" s="99">
        <f>IF(ISBLANK(Calculations!AO17),"",Calculations!AO17 + 'IRA Buildings Changes'!$C$38)</f>
        <v>5305057706844.0859</v>
      </c>
      <c r="AP17" s="99">
        <f>IF(ISBLANK(Calculations!AP17),"",Calculations!AP17 + 'IRA Buildings Changes'!$C$38)</f>
        <v>5309040864569.0791</v>
      </c>
      <c r="AQ17" s="99">
        <f>IF(ISBLANK(Calculations!AQ17),"",Calculations!AQ17 + 'IRA Buildings Changes'!$C$38)</f>
        <v>5313089947359.7354</v>
      </c>
      <c r="AR17" s="99">
        <f>IF(ISBLANK(Calculations!AR17),"",Calculations!AR17 + 'IRA Buildings Changes'!$C$38)</f>
        <v>5317189953379.8223</v>
      </c>
      <c r="AS17" s="99">
        <f>IF(ISBLANK(Calculations!AS17),"",Calculations!AS17 + 'IRA Buildings Changes'!$C$38)</f>
        <v>5321327125933.959</v>
      </c>
      <c r="AT17" s="99">
        <f>IF(ISBLANK(Calculations!AT17),"",Calculations!AT17 + 'IRA Buildings Changes'!$C$38)</f>
        <v>5325494960634.2988</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0.67083138351716176</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0.67083138351716176</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0.67083138351716176</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0.67083138351716176</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0.67083138351716176</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0.67083138351716176</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0.67083138351716176</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0.67083138351716176</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0.67083138351716176</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6.5944965143777415E-2</v>
      </c>
      <c r="K30">
        <f>IF(ISBLANK(Calculations!K30),"",Calculations!K30)</f>
        <v>0.67083138351716176</v>
      </c>
      <c r="L30" t="str">
        <f>IF(ISBLANK(Calculations!L30),"",Calculations!L30)</f>
        <v>RESIDENTIAL</v>
      </c>
      <c r="M30" t="str">
        <f>IF(ISBLANK(Calculations!M30),"",Calculations!M30)</f>
        <v>lighting</v>
      </c>
      <c r="N30" t="str">
        <f>IF(ISBLANK(Calculations!N30),"",Calculations!N30)</f>
        <v>electricity</v>
      </c>
      <c r="O30">
        <f t="shared" si="0"/>
        <v>3451091127290.9551</v>
      </c>
      <c r="P30">
        <f>IF(ISBLANK(Calculations!P30),"",Calculations!P30)</f>
        <v>3451091127290.9551</v>
      </c>
      <c r="Q30">
        <f>IF(ISBLANK(Calculations!Q30),"",Calculations!Q30)</f>
        <v>3451091127290.9551</v>
      </c>
      <c r="R30">
        <f>IF(ISBLANK(Calculations!R30),"",Calculations!R30)</f>
        <v>3417582336053.5361</v>
      </c>
      <c r="S30">
        <f>IF(ISBLANK(Calculations!S30),"",Calculations!S30)</f>
        <v>3384911038072.6572</v>
      </c>
      <c r="T30">
        <f>IF(ISBLANK(Calculations!T30),"",Calculations!T30)</f>
        <v>3354728196456.3633</v>
      </c>
      <c r="U30">
        <f>IF(ISBLANK(Calculations!U30),"",Calculations!U30)</f>
        <v>3335623368633.9697</v>
      </c>
      <c r="V30">
        <f>IF(ISBLANK(Calculations!V30),"",Calculations!V30)</f>
        <v>3326788181100.3135</v>
      </c>
      <c r="W30">
        <f>IF(ISBLANK(Calculations!W30),"",Calculations!W30)</f>
        <v>3322438862968.5356</v>
      </c>
      <c r="X30">
        <f>IF(ISBLANK(Calculations!X30),"",Calculations!X30)</f>
        <v>3317814288421.3242</v>
      </c>
      <c r="Y30">
        <f>IF(ISBLANK(Calculations!Y30),"",Calculations!Y30)</f>
        <v>3313698980990.3887</v>
      </c>
      <c r="Z30">
        <f>IF(ISBLANK(Calculations!Z30),"",Calculations!Z30)</f>
        <v>3311189610259.9062</v>
      </c>
      <c r="AA30">
        <f>IF(ISBLANK(Calculations!AA30),"",Calculations!AA30)</f>
        <v>3313729761286.0205</v>
      </c>
      <c r="AB30">
        <f>IF(ISBLANK(Calculations!AB30),"",Calculations!AB30)</f>
        <v>3320955983771.145</v>
      </c>
      <c r="AC30">
        <f>IF(ISBLANK(Calculations!AC30),"",Calculations!AC30)</f>
        <v>3330561377231.5713</v>
      </c>
      <c r="AD30">
        <f>IF(ISBLANK(Calculations!AD30),"",Calculations!AD30)</f>
        <v>3339850450339.2373</v>
      </c>
      <c r="AE30">
        <f>IF(ISBLANK(Calculations!AE30),"",Calculations!AE30)</f>
        <v>3348452172107.6782</v>
      </c>
      <c r="AF30">
        <f>IF(ISBLANK(Calculations!AF30),"",Calculations!AF30)</f>
        <v>3350442935433.5034</v>
      </c>
      <c r="AG30">
        <f>IF(ISBLANK(Calculations!AG30),"",Calculations!AG30)</f>
        <v>3350518646941.9214</v>
      </c>
      <c r="AH30">
        <f>IF(ISBLANK(Calculations!AH30),"",Calculations!AH30)</f>
        <v>3349484839571.0522</v>
      </c>
      <c r="AI30">
        <f>IF(ISBLANK(Calculations!AI30),"",Calculations!AI30)</f>
        <v>3347772049513.2539</v>
      </c>
      <c r="AJ30">
        <f>IF(ISBLANK(Calculations!AJ30),"",Calculations!AJ30)</f>
        <v>3345563232053.877</v>
      </c>
      <c r="AK30">
        <f>IF(ISBLANK(Calculations!AK30),"",Calculations!AK30)</f>
        <v>3315569009948.0767</v>
      </c>
      <c r="AL30">
        <f>IF(ISBLANK(Calculations!AL30),"",Calculations!AL30)</f>
        <v>3286430119106.7661</v>
      </c>
      <c r="AM30">
        <f>IF(ISBLANK(Calculations!AM30),"",Calculations!AM30)</f>
        <v>3258447115430.6895</v>
      </c>
      <c r="AN30">
        <f>IF(ISBLANK(Calculations!AN30),"",Calculations!AN30)</f>
        <v>3231825661856.6265</v>
      </c>
      <c r="AO30">
        <f>IF(ISBLANK(Calculations!AO30),"",Calculations!AO30)</f>
        <v>3206506535885.3022</v>
      </c>
      <c r="AP30">
        <f>IF(ISBLANK(Calculations!AP30),"",Calculations!AP30)</f>
        <v>3182332268443.8301</v>
      </c>
      <c r="AQ30">
        <f>IF(ISBLANK(Calculations!AQ30),"",Calculations!AQ30)</f>
        <v>3159071245717.4639</v>
      </c>
      <c r="AR30">
        <f>IF(ISBLANK(Calculations!AR30),"",Calculations!AR30)</f>
        <v>3136497868141.1802</v>
      </c>
      <c r="AS30">
        <f>IF(ISBLANK(Calculations!AS30),"",Calculations!AS30)</f>
        <v>3114466830951.4897</v>
      </c>
      <c r="AT30">
        <f>IF(ISBLANK(Calculations!AT30),"",Calculations!AT30)</f>
        <v>3092898445375.2349</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0.67083138351716176</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0.67083138351716176</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0.67083138351716176</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0.67083138351716176</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0.67083138351716176</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0.67083138351716176</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0.67083138351716176</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0.67083138351716176</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0.67083138351716176</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0.27622863808787279</v>
      </c>
      <c r="K43">
        <f>IF(ISBLANK(Calculations!K43),"",Calculations!K43)</f>
        <v>0.67083138351716176</v>
      </c>
      <c r="L43" t="str">
        <f>IF(ISBLANK(Calculations!L43),"",Calculations!L43)</f>
        <v>RESIDENTIAL</v>
      </c>
      <c r="M43" t="str">
        <f>IF(ISBLANK(Calculations!M43),"",Calculations!M43)</f>
        <v>appl</v>
      </c>
      <c r="N43" t="str">
        <f>IF(ISBLANK(Calculations!N43),"",Calculations!N43)</f>
        <v>electricity</v>
      </c>
      <c r="O43">
        <f t="shared" si="0"/>
        <v>14455845111606.295</v>
      </c>
      <c r="P43">
        <f>IF(ISBLANK(Calculations!P43),"",Calculations!P43)</f>
        <v>14455845111606.295</v>
      </c>
      <c r="Q43">
        <f>IF(ISBLANK(Calculations!Q43),"",Calculations!Q43)</f>
        <v>14455845111606.295</v>
      </c>
      <c r="R43">
        <f>IF(ISBLANK(Calculations!R43),"",Calculations!R43)</f>
        <v>14366289040497.869</v>
      </c>
      <c r="S43">
        <f>IF(ISBLANK(Calculations!S43),"",Calculations!S43)</f>
        <v>14275348709656.57</v>
      </c>
      <c r="T43">
        <f>IF(ISBLANK(Calculations!T43),"",Calculations!T43)</f>
        <v>14186738300931.457</v>
      </c>
      <c r="U43">
        <f>IF(ISBLANK(Calculations!U43),"",Calculations!U43)</f>
        <v>14105749953034.766</v>
      </c>
      <c r="V43">
        <f>IF(ISBLANK(Calculations!V43),"",Calculations!V43)</f>
        <v>14038561089759.17</v>
      </c>
      <c r="W43">
        <f>IF(ISBLANK(Calculations!W43),"",Calculations!W43)</f>
        <v>13987359005376.021</v>
      </c>
      <c r="X43">
        <f>IF(ISBLANK(Calculations!X43),"",Calculations!X43)</f>
        <v>13951703560027.842</v>
      </c>
      <c r="Y43">
        <f>IF(ISBLANK(Calculations!Y43),"",Calculations!Y43)</f>
        <v>13930345368681.895</v>
      </c>
      <c r="Z43">
        <f>IF(ISBLANK(Calculations!Z43),"",Calculations!Z43)</f>
        <v>13926604421219.9</v>
      </c>
      <c r="AA43">
        <f>IF(ISBLANK(Calculations!AA43),"",Calculations!AA43)</f>
        <v>13942304765734.572</v>
      </c>
      <c r="AB43">
        <f>IF(ISBLANK(Calculations!AB43),"",Calculations!AB43)</f>
        <v>13973281083601.025</v>
      </c>
      <c r="AC43">
        <f>IF(ISBLANK(Calculations!AC43),"",Calculations!AC43)</f>
        <v>14016137988931.615</v>
      </c>
      <c r="AD43">
        <f>IF(ISBLANK(Calculations!AD43),"",Calculations!AD43)</f>
        <v>14071520921282.594</v>
      </c>
      <c r="AE43">
        <f>IF(ISBLANK(Calculations!AE43),"",Calculations!AE43)</f>
        <v>14137347798275.785</v>
      </c>
      <c r="AF43">
        <f>IF(ISBLANK(Calculations!AF43),"",Calculations!AF43)</f>
        <v>14210497077390.188</v>
      </c>
      <c r="AG43">
        <f>IF(ISBLANK(Calculations!AG43),"",Calculations!AG43)</f>
        <v>14287837641109.051</v>
      </c>
      <c r="AH43">
        <f>IF(ISBLANK(Calculations!AH43),"",Calculations!AH43)</f>
        <v>14368361857232.176</v>
      </c>
      <c r="AI43">
        <f>IF(ISBLANK(Calculations!AI43),"",Calculations!AI43)</f>
        <v>14451064718574.402</v>
      </c>
      <c r="AJ43">
        <f>IF(ISBLANK(Calculations!AJ43),"",Calculations!AJ43)</f>
        <v>14534964078436.623</v>
      </c>
      <c r="AK43">
        <f>IF(ISBLANK(Calculations!AK43),"",Calculations!AK43)</f>
        <v>14495062284766.752</v>
      </c>
      <c r="AL43">
        <f>IF(ISBLANK(Calculations!AL43),"",Calculations!AL43)</f>
        <v>14454920147458.186</v>
      </c>
      <c r="AM43">
        <f>IF(ISBLANK(Calculations!AM43),"",Calculations!AM43)</f>
        <v>14414487640491.445</v>
      </c>
      <c r="AN43">
        <f>IF(ISBLANK(Calculations!AN43),"",Calculations!AN43)</f>
        <v>14373787064985.111</v>
      </c>
      <c r="AO43">
        <f>IF(ISBLANK(Calculations!AO43),"",Calculations!AO43)</f>
        <v>14332876206499.541</v>
      </c>
      <c r="AP43">
        <f>IF(ISBLANK(Calculations!AP43),"",Calculations!AP43)</f>
        <v>14291787867026.199</v>
      </c>
      <c r="AQ43">
        <f>IF(ISBLANK(Calculations!AQ43),"",Calculations!AQ43)</f>
        <v>14250424574202.863</v>
      </c>
      <c r="AR43">
        <f>IF(ISBLANK(Calculations!AR43),"",Calculations!AR43)</f>
        <v>14208804889655.422</v>
      </c>
      <c r="AS43">
        <f>IF(ISBLANK(Calculations!AS43),"",Calculations!AS43)</f>
        <v>14166847740363.877</v>
      </c>
      <c r="AT43">
        <f>IF(ISBLANK(Calculations!AT43),"",Calculations!AT43)</f>
        <v>14124490586021.686</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0.67083138351716176</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0.22372120631041115</v>
      </c>
      <c r="K45">
        <f>IF(ISBLANK(Calculations!K45),"",Calculations!K45)</f>
        <v>0.67083138351716176</v>
      </c>
      <c r="L45" t="str">
        <f>IF(ISBLANK(Calculations!L45),"",Calculations!L45)</f>
        <v>RESIDENTIAL</v>
      </c>
      <c r="M45" t="str">
        <f>IF(ISBLANK(Calculations!M45),"",Calculations!M45)</f>
        <v>appl</v>
      </c>
      <c r="N45" t="str">
        <f>IF(ISBLANK(Calculations!N45),"",Calculations!N45)</f>
        <v>natural gas</v>
      </c>
      <c r="O45">
        <f t="shared" si="0"/>
        <v>20832944871248.766</v>
      </c>
      <c r="P45">
        <f>IF(ISBLANK(Calculations!P45),"",Calculations!P45)</f>
        <v>20832944871248.766</v>
      </c>
      <c r="Q45">
        <f>IF(ISBLANK(Calculations!Q45),"",Calculations!Q45)</f>
        <v>20832944871248.766</v>
      </c>
      <c r="R45">
        <f>IF(ISBLANK(Calculations!R45),"",Calculations!R45)</f>
        <v>20851562465027.137</v>
      </c>
      <c r="S45">
        <f>IF(ISBLANK(Calculations!S45),"",Calculations!S45)</f>
        <v>20874488346269.281</v>
      </c>
      <c r="T45">
        <f>IF(ISBLANK(Calculations!T45),"",Calculations!T45)</f>
        <v>20904453807929.117</v>
      </c>
      <c r="U45">
        <f>IF(ISBLANK(Calculations!U45),"",Calculations!U45)</f>
        <v>20946328048967.438</v>
      </c>
      <c r="V45">
        <f>IF(ISBLANK(Calculations!V45),"",Calculations!V45)</f>
        <v>21005784908531.898</v>
      </c>
      <c r="W45">
        <f>IF(ISBLANK(Calculations!W45),"",Calculations!W45)</f>
        <v>21081695142666.785</v>
      </c>
      <c r="X45">
        <f>IF(ISBLANK(Calculations!X45),"",Calculations!X45)</f>
        <v>21168863356919.449</v>
      </c>
      <c r="Y45">
        <f>IF(ISBLANK(Calculations!Y45),"",Calculations!Y45)</f>
        <v>21262266277901.148</v>
      </c>
      <c r="Z45">
        <f>IF(ISBLANK(Calculations!Z45),"",Calculations!Z45)</f>
        <v>21365383839647.164</v>
      </c>
      <c r="AA45">
        <f>IF(ISBLANK(Calculations!AA45),"",Calculations!AA45)</f>
        <v>21477625272141.75</v>
      </c>
      <c r="AB45">
        <f>IF(ISBLANK(Calculations!AB45),"",Calculations!AB45)</f>
        <v>21593067987844.68</v>
      </c>
      <c r="AC45">
        <f>IF(ISBLANK(Calculations!AC45),"",Calculations!AC45)</f>
        <v>21709088793941.25</v>
      </c>
      <c r="AD45">
        <f>IF(ISBLANK(Calculations!AD45),"",Calculations!AD45)</f>
        <v>21829975913953.898</v>
      </c>
      <c r="AE45">
        <f>IF(ISBLANK(Calculations!AE45),"",Calculations!AE45)</f>
        <v>21955559541640.957</v>
      </c>
      <c r="AF45">
        <f>IF(ISBLANK(Calculations!AF45),"",Calculations!AF45)</f>
        <v>22083532955622.039</v>
      </c>
      <c r="AG45">
        <f>IF(ISBLANK(Calculations!AG45),"",Calculations!AG45)</f>
        <v>22211470438110.336</v>
      </c>
      <c r="AH45">
        <f>IF(ISBLANK(Calculations!AH45),"",Calculations!AH45)</f>
        <v>22339947380721.824</v>
      </c>
      <c r="AI45">
        <f>IF(ISBLANK(Calculations!AI45),"",Calculations!AI45)</f>
        <v>22468517282002.621</v>
      </c>
      <c r="AJ45">
        <f>IF(ISBLANK(Calculations!AJ45),"",Calculations!AJ45)</f>
        <v>22596590290629.746</v>
      </c>
      <c r="AK45">
        <f>IF(ISBLANK(Calculations!AK45),"",Calculations!AK45)</f>
        <v>22525973970598.414</v>
      </c>
      <c r="AL45">
        <f>IF(ISBLANK(Calculations!AL45),"",Calculations!AL45)</f>
        <v>22454245735775.703</v>
      </c>
      <c r="AM45">
        <f>IF(ISBLANK(Calculations!AM45),"",Calculations!AM45)</f>
        <v>22381928296685.938</v>
      </c>
      <c r="AN45">
        <f>IF(ISBLANK(Calculations!AN45),"",Calculations!AN45)</f>
        <v>22309471311907.441</v>
      </c>
      <c r="AO45">
        <f>IF(ISBLANK(Calculations!AO45),"",Calculations!AO45)</f>
        <v>22237164149327.785</v>
      </c>
      <c r="AP45">
        <f>IF(ISBLANK(Calculations!AP45),"",Calculations!AP45)</f>
        <v>22165067536607.18</v>
      </c>
      <c r="AQ45">
        <f>IF(ISBLANK(Calculations!AQ45),"",Calculations!AQ45)</f>
        <v>22093429353590.211</v>
      </c>
      <c r="AR45">
        <f>IF(ISBLANK(Calculations!AR45),"",Calculations!AR45)</f>
        <v>22022201736212.355</v>
      </c>
      <c r="AS45">
        <f>IF(ISBLANK(Calculations!AS45),"",Calculations!AS45)</f>
        <v>21951447049821.391</v>
      </c>
      <c r="AT45">
        <f>IF(ISBLANK(Calculations!AT45),"",Calculations!AT45)</f>
        <v>21881137034121.906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9.719718654664217E-4</v>
      </c>
      <c r="K46">
        <f>IF(ISBLANK(Calculations!K46),"",Calculations!K46)</f>
        <v>0.67083138351716176</v>
      </c>
      <c r="L46" t="str">
        <f>IF(ISBLANK(Calculations!L46),"",Calculations!L46)</f>
        <v>RESIDENTIAL</v>
      </c>
      <c r="M46" t="str">
        <f>IF(ISBLANK(Calculations!M46),"",Calculations!M46)</f>
        <v>appl</v>
      </c>
      <c r="N46" t="str">
        <f>IF(ISBLANK(Calculations!N46),"",Calculations!N46)</f>
        <v>petroleum diesel</v>
      </c>
      <c r="O46">
        <f t="shared" si="0"/>
        <v>2943259949.8651915</v>
      </c>
      <c r="P46">
        <f>IF(ISBLANK(Calculations!P46),"",Calculations!P46)</f>
        <v>2943259949.8651915</v>
      </c>
      <c r="Q46">
        <f>IF(ISBLANK(Calculations!Q46),"",Calculations!Q46)</f>
        <v>2943259949.8651915</v>
      </c>
      <c r="R46">
        <f>IF(ISBLANK(Calculations!R46),"",Calculations!R46)</f>
        <v>2820229972.7784944</v>
      </c>
      <c r="S46">
        <f>IF(ISBLANK(Calculations!S46),"",Calculations!S46)</f>
        <v>2717479621.3022528</v>
      </c>
      <c r="T46">
        <f>IF(ISBLANK(Calculations!T46),"",Calculations!T46)</f>
        <v>2634149770.5744424</v>
      </c>
      <c r="U46">
        <f>IF(ISBLANK(Calculations!U46),"",Calculations!U46)</f>
        <v>2569148320.872241</v>
      </c>
      <c r="V46">
        <f>IF(ISBLANK(Calculations!V46),"",Calculations!V46)</f>
        <v>2521529154.6636324</v>
      </c>
      <c r="W46">
        <f>IF(ISBLANK(Calculations!W46),"",Calculations!W46)</f>
        <v>2488992394.321207</v>
      </c>
      <c r="X46">
        <f>IF(ISBLANK(Calculations!X46),"",Calculations!X46)</f>
        <v>2468659345.9323993</v>
      </c>
      <c r="Y46">
        <f>IF(ISBLANK(Calculations!Y46),"",Calculations!Y46)</f>
        <v>2457623354.9654021</v>
      </c>
      <c r="Z46">
        <f>IF(ISBLANK(Calculations!Z46),"",Calculations!Z46)</f>
        <v>2454301448.4739742</v>
      </c>
      <c r="AA46">
        <f>IF(ISBLANK(Calculations!AA46),"",Calculations!AA46)</f>
        <v>2456895459.9666281</v>
      </c>
      <c r="AB46">
        <f>IF(ISBLANK(Calculations!AB46),"",Calculations!AB46)</f>
        <v>2463219886.6718721</v>
      </c>
      <c r="AC46">
        <f>IF(ISBLANK(Calculations!AC46),"",Calculations!AC46)</f>
        <v>2471781571.0566049</v>
      </c>
      <c r="AD46">
        <f>IF(ISBLANK(Calculations!AD46),"",Calculations!AD46)</f>
        <v>2482373832.9901538</v>
      </c>
      <c r="AE46">
        <f>IF(ISBLANK(Calculations!AE46),"",Calculations!AE46)</f>
        <v>2494413338.2336326</v>
      </c>
      <c r="AF46">
        <f>IF(ISBLANK(Calculations!AF46),"",Calculations!AF46)</f>
        <v>2507252754.2085462</v>
      </c>
      <c r="AG46">
        <f>IF(ISBLANK(Calculations!AG46),"",Calculations!AG46)</f>
        <v>2520278821.7755485</v>
      </c>
      <c r="AH46">
        <f>IF(ISBLANK(Calculations!AH46),"",Calculations!AH46)</f>
        <v>2533453250.1208</v>
      </c>
      <c r="AI46">
        <f>IF(ISBLANK(Calculations!AI46),"",Calculations!AI46)</f>
        <v>2546696374.5947413</v>
      </c>
      <c r="AJ46">
        <f>IF(ISBLANK(Calculations!AJ46),"",Calculations!AJ46)</f>
        <v>2559923222.1698914</v>
      </c>
      <c r="AK46">
        <f>IF(ISBLANK(Calculations!AK46),"",Calculations!AK46)</f>
        <v>2551363556.9717021</v>
      </c>
      <c r="AL46">
        <f>IF(ISBLANK(Calculations!AL46),"",Calculations!AL46)</f>
        <v>2542723328.0828342</v>
      </c>
      <c r="AM46">
        <f>IF(ISBLANK(Calculations!AM46),"",Calculations!AM46)</f>
        <v>2534070406.8580856</v>
      </c>
      <c r="AN46">
        <f>IF(ISBLANK(Calculations!AN46),"",Calculations!AN46)</f>
        <v>2525461689.9401951</v>
      </c>
      <c r="AO46">
        <f>IF(ISBLANK(Calculations!AO46),"",Calculations!AO46)</f>
        <v>2516933234.1305504</v>
      </c>
      <c r="AP46">
        <f>IF(ISBLANK(Calculations!AP46),"",Calculations!AP46)</f>
        <v>2508481305.7225661</v>
      </c>
      <c r="AQ46">
        <f>IF(ISBLANK(Calculations!AQ46),"",Calculations!AQ46)</f>
        <v>2500132625.9588733</v>
      </c>
      <c r="AR46">
        <f>IF(ISBLANK(Calculations!AR46),"",Calculations!AR46)</f>
        <v>2491875486.0923924</v>
      </c>
      <c r="AS46">
        <f>IF(ISBLANK(Calculations!AS46),"",Calculations!AS46)</f>
        <v>2483709814.1558409</v>
      </c>
      <c r="AT46">
        <f>IF(ISBLANK(Calculations!AT46),"",Calculations!AT46)</f>
        <v>2475629934.8780866</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0.67083138351716176</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0.67083138351716176</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0.67083138351716176</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0.67083138351716176</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9.2373824782650271E-2</v>
      </c>
      <c r="K51">
        <f>IF(ISBLANK(Calculations!K51),"",Calculations!K51)</f>
        <v>0.67083138351716176</v>
      </c>
      <c r="L51" t="str">
        <f>IF(ISBLANK(Calculations!L51),"",Calculations!L51)</f>
        <v>RESIDENTIAL</v>
      </c>
      <c r="M51" t="str">
        <f>IF(ISBLANK(Calculations!M51),"",Calculations!M51)</f>
        <v>appl</v>
      </c>
      <c r="N51" t="str">
        <f>IF(ISBLANK(Calculations!N51),"",Calculations!N51)</f>
        <v>LPG propane or butane</v>
      </c>
      <c r="O51">
        <f t="shared" si="0"/>
        <v>1835098457769.1443</v>
      </c>
      <c r="P51">
        <f>IF(ISBLANK(Calculations!P51),"",Calculations!P51)</f>
        <v>1835098457769.1443</v>
      </c>
      <c r="Q51">
        <f>IF(ISBLANK(Calculations!Q51),"",Calculations!Q51)</f>
        <v>1835098457769.1443</v>
      </c>
      <c r="R51">
        <f>IF(ISBLANK(Calculations!R51),"",Calculations!R51)</f>
        <v>1799291615136.7854</v>
      </c>
      <c r="S51">
        <f>IF(ISBLANK(Calculations!S51),"",Calculations!S51)</f>
        <v>1771217904678.615</v>
      </c>
      <c r="T51">
        <f>IF(ISBLANK(Calculations!T51),"",Calculations!T51)</f>
        <v>1750165601691.1794</v>
      </c>
      <c r="U51">
        <f>IF(ISBLANK(Calculations!U51),"",Calculations!U51)</f>
        <v>1735404557050.6538</v>
      </c>
      <c r="V51">
        <f>IF(ISBLANK(Calculations!V51),"",Calculations!V51)</f>
        <v>1726368274500.1816</v>
      </c>
      <c r="W51">
        <f>IF(ISBLANK(Calculations!W51),"",Calculations!W51)</f>
        <v>1722073256823.4304</v>
      </c>
      <c r="X51">
        <f>IF(ISBLANK(Calculations!X51),"",Calculations!X51)</f>
        <v>1721378406541.1831</v>
      </c>
      <c r="Y51">
        <f>IF(ISBLANK(Calculations!Y51),"",Calculations!Y51)</f>
        <v>1723210223497.304</v>
      </c>
      <c r="Z51">
        <f>IF(ISBLANK(Calculations!Z51),"",Calculations!Z51)</f>
        <v>1727338760133.7439</v>
      </c>
      <c r="AA51">
        <f>IF(ISBLANK(Calculations!AA51),"",Calculations!AA51)</f>
        <v>1733264117185.093</v>
      </c>
      <c r="AB51">
        <f>IF(ISBLANK(Calculations!AB51),"",Calculations!AB51)</f>
        <v>1740133145975.7639</v>
      </c>
      <c r="AC51">
        <f>IF(ISBLANK(Calculations!AC51),"",Calculations!AC51)</f>
        <v>1747434609192.5315</v>
      </c>
      <c r="AD51">
        <f>IF(ISBLANK(Calculations!AD51),"",Calculations!AD51)</f>
        <v>1755300551575.408</v>
      </c>
      <c r="AE51">
        <f>IF(ISBLANK(Calculations!AE51),"",Calculations!AE51)</f>
        <v>1763613620950.8149</v>
      </c>
      <c r="AF51">
        <f>IF(ISBLANK(Calculations!AF51),"",Calculations!AF51)</f>
        <v>1772168410658.1162</v>
      </c>
      <c r="AG51">
        <f>IF(ISBLANK(Calculations!AG51),"",Calculations!AG51)</f>
        <v>1780747571466.2554</v>
      </c>
      <c r="AH51">
        <f>IF(ISBLANK(Calculations!AH51),"",Calculations!AH51)</f>
        <v>1789407615941.3438</v>
      </c>
      <c r="AI51">
        <f>IF(ISBLANK(Calculations!AI51),"",Calculations!AI51)</f>
        <v>1798119590107.324</v>
      </c>
      <c r="AJ51">
        <f>IF(ISBLANK(Calculations!AJ51),"",Calculations!AJ51)</f>
        <v>1806847275299.8186</v>
      </c>
      <c r="AK51">
        <f>IF(ISBLANK(Calculations!AK51),"",Calculations!AK51)</f>
        <v>1801574536168.7397</v>
      </c>
      <c r="AL51">
        <f>IF(ISBLANK(Calculations!AL51),"",Calculations!AL51)</f>
        <v>1796173741631.1638</v>
      </c>
      <c r="AM51">
        <f>IF(ISBLANK(Calculations!AM51),"",Calculations!AM51)</f>
        <v>1790683218109.1807</v>
      </c>
      <c r="AN51">
        <f>IF(ISBLANK(Calculations!AN51),"",Calculations!AN51)</f>
        <v>1785137777907.0435</v>
      </c>
      <c r="AO51">
        <f>IF(ISBLANK(Calculations!AO51),"",Calculations!AO51)</f>
        <v>1779561061313.4277</v>
      </c>
      <c r="AP51">
        <f>IF(ISBLANK(Calculations!AP51),"",Calculations!AP51)</f>
        <v>1773965506008.9067</v>
      </c>
      <c r="AQ51">
        <f>IF(ISBLANK(Calculations!AQ51),"",Calculations!AQ51)</f>
        <v>1768372886635.5034</v>
      </c>
      <c r="AR51">
        <f>IF(ISBLANK(Calculations!AR51),"",Calculations!AR51)</f>
        <v>1762784217986.6272</v>
      </c>
      <c r="AS51">
        <f>IF(ISBLANK(Calculations!AS51),"",Calculations!AS51)</f>
        <v>1757209830493.5779</v>
      </c>
      <c r="AT51">
        <f>IF(ISBLANK(Calculations!AT51),"",Calculations!AT51)</f>
        <v>1751651929483.1536</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0.67083138351716176</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0.42428587295209719</v>
      </c>
      <c r="K56">
        <f>IF(ISBLANK(Calculations!K56),"",Calculations!K56)</f>
        <v>0.67083138351716176</v>
      </c>
      <c r="L56" t="str">
        <f>IF(ISBLANK(Calculations!L56),"",Calculations!L56)</f>
        <v>RESIDENTIAL</v>
      </c>
      <c r="M56" t="str">
        <f>IF(ISBLANK(Calculations!M56),"",Calculations!M56)</f>
        <v>other</v>
      </c>
      <c r="N56" t="str">
        <f>IF(ISBLANK(Calculations!N56),"",Calculations!N56)</f>
        <v>electricity</v>
      </c>
      <c r="O56">
        <f t="shared" si="0"/>
        <v>22204109265770.793</v>
      </c>
      <c r="P56">
        <f>IF(ISBLANK(Calculations!P56),"",Calculations!P56)</f>
        <v>22204109265770.793</v>
      </c>
      <c r="Q56">
        <f>IF(ISBLANK(Calculations!Q56),"",Calculations!Q56)</f>
        <v>22204109265770.793</v>
      </c>
      <c r="R56">
        <f>IF(ISBLANK(Calculations!R56),"",Calculations!R56)</f>
        <v>22331528472120.219</v>
      </c>
      <c r="S56">
        <f>IF(ISBLANK(Calculations!S56),"",Calculations!S56)</f>
        <v>22467627297614.336</v>
      </c>
      <c r="T56">
        <f>IF(ISBLANK(Calculations!T56),"",Calculations!T56)</f>
        <v>22626793661677.012</v>
      </c>
      <c r="U56">
        <f>IF(ISBLANK(Calculations!U56),"",Calculations!U56)</f>
        <v>22799798113302.191</v>
      </c>
      <c r="V56">
        <f>IF(ISBLANK(Calculations!V56),"",Calculations!V56)</f>
        <v>22948252019967</v>
      </c>
      <c r="W56">
        <f>IF(ISBLANK(Calculations!W56),"",Calculations!W56)</f>
        <v>23127934828020.246</v>
      </c>
      <c r="X56">
        <f>IF(ISBLANK(Calculations!X56),"",Calculations!X56)</f>
        <v>23330946912352.82</v>
      </c>
      <c r="Y56">
        <f>IF(ISBLANK(Calculations!Y56),"",Calculations!Y56)</f>
        <v>23531104846545.914</v>
      </c>
      <c r="Z56">
        <f>IF(ISBLANK(Calculations!Z56),"",Calculations!Z56)</f>
        <v>23724102527694.688</v>
      </c>
      <c r="AA56">
        <f>IF(ISBLANK(Calculations!AA56),"",Calculations!AA56)</f>
        <v>23928754278311.918</v>
      </c>
      <c r="AB56">
        <f>IF(ISBLANK(Calculations!AB56),"",Calculations!AB56)</f>
        <v>24147328578876.969</v>
      </c>
      <c r="AC56">
        <f>IF(ISBLANK(Calculations!AC56),"",Calculations!AC56)</f>
        <v>24387606667983.488</v>
      </c>
      <c r="AD56">
        <f>IF(ISBLANK(Calculations!AD56),"",Calculations!AD56)</f>
        <v>24651291449973.863</v>
      </c>
      <c r="AE56">
        <f>IF(ISBLANK(Calculations!AE56),"",Calculations!AE56)</f>
        <v>24920768559703.816</v>
      </c>
      <c r="AF56">
        <f>IF(ISBLANK(Calculations!AF56),"",Calculations!AF56)</f>
        <v>25176170721855.797</v>
      </c>
      <c r="AG56">
        <f>IF(ISBLANK(Calculations!AG56),"",Calculations!AG56)</f>
        <v>25424743347738.695</v>
      </c>
      <c r="AH56">
        <f>IF(ISBLANK(Calculations!AH56),"",Calculations!AH56)</f>
        <v>25687229129195.027</v>
      </c>
      <c r="AI56">
        <f>IF(ISBLANK(Calculations!AI56),"",Calculations!AI56)</f>
        <v>25939180598428.629</v>
      </c>
      <c r="AJ56">
        <f>IF(ISBLANK(Calculations!AJ56),"",Calculations!AJ56)</f>
        <v>26174102589313.637</v>
      </c>
      <c r="AK56">
        <f>IF(ISBLANK(Calculations!AK56),"",Calculations!AK56)</f>
        <v>26345812791885.797</v>
      </c>
      <c r="AL56">
        <f>IF(ISBLANK(Calculations!AL56),"",Calculations!AL56)</f>
        <v>26525831013901.527</v>
      </c>
      <c r="AM56">
        <f>IF(ISBLANK(Calculations!AM56),"",Calculations!AM56)</f>
        <v>26710638714182.312</v>
      </c>
      <c r="AN56">
        <f>IF(ISBLANK(Calculations!AN56),"",Calculations!AN56)</f>
        <v>26888103753981.305</v>
      </c>
      <c r="AO56">
        <f>IF(ISBLANK(Calculations!AO56),"",Calculations!AO56)</f>
        <v>27054318073519.309</v>
      </c>
      <c r="AP56">
        <f>IF(ISBLANK(Calculations!AP56),"",Calculations!AP56)</f>
        <v>27221131110459.863</v>
      </c>
      <c r="AQ56">
        <f>IF(ISBLANK(Calculations!AQ56),"",Calculations!AQ56)</f>
        <v>27383155365014.828</v>
      </c>
      <c r="AR56">
        <f>IF(ISBLANK(Calculations!AR56),"",Calculations!AR56)</f>
        <v>27547319971219.66</v>
      </c>
      <c r="AS56">
        <f>IF(ISBLANK(Calculations!AS56),"",Calculations!AS56)</f>
        <v>27720382702760.539</v>
      </c>
      <c r="AT56">
        <f>IF(ISBLANK(Calculations!AT56),"",Calculations!AT56)</f>
        <v>27893832256368.691</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0.67083138351716176</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0.67083138351716176</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0.67083138351716176</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0.67083138351716176</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0.67083138351716176</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0.67083138351716176</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0.67083138351716176</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0.67083138351716176</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0.67083138351716176</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0.18506413003130434</v>
      </c>
      <c r="K69">
        <f>IF(ISBLANK(Calculations!K69),"",Calculations!K69)</f>
        <v>0.32916861648283818</v>
      </c>
      <c r="L69" t="str">
        <f>IF(ISBLANK(Calculations!L69),"",Calculations!L69)</f>
        <v>RESIDENTIAL</v>
      </c>
      <c r="M69" t="str">
        <f>IF(ISBLANK(Calculations!M69),"",Calculations!M69)</f>
        <v>heating</v>
      </c>
      <c r="N69" t="str">
        <f>IF(ISBLANK(Calculations!N69),"",Calculations!N69)</f>
        <v>electricity</v>
      </c>
      <c r="O69">
        <f t="shared" si="0"/>
        <v>4748363694572.7012</v>
      </c>
      <c r="P69">
        <f>IF(ISBLANK(Calculations!P69),"",Calculations!P69)-(SUMIFS(BDEQ!B:B,BDEQ!$AG:$AG,About!$B$2,BDEQ!$AH:$AH,$I69)*BDEQ!$C$2*$J69*$K69)</f>
        <v>4748363694572.7012</v>
      </c>
      <c r="Q69">
        <f>IF(ISBLANK(Calculations!Q69),"",Calculations!Q69)-(SUMIFS(BDEQ!C:C,BDEQ!$AG:$AG,About!$B$2,BDEQ!$AH:$AH,$I69)*BDEQ!$C$2*$J69*$K69)</f>
        <v>4748363694572.7012</v>
      </c>
      <c r="R69">
        <f>IF(ISBLANK(Calculations!R69),"",Calculations!R69)-(SUMIFS(BDEQ!D:D,BDEQ!$AG:$AG,About!$B$2,BDEQ!$AH:$AH,$I69)*BDEQ!$C$2*$J69*$K69)</f>
        <v>4787624238955.4629</v>
      </c>
      <c r="S69" s="99">
        <f>IF(ISBLANK(Calculations!S69),"",Calculations!S69+('IRA Buildings Changes'!$G$39/($AB$68-$R$68)*(S68-$R$68)))-(SUMIFS(BDEQ!E:E,BDEQ!$AG:$AG,About!$B$2,BDEQ!$AH:$AH,$I69)*BDEQ!$C$2*$J69*$K69)</f>
        <v>4827682054008.7949</v>
      </c>
      <c r="T69" s="99">
        <f>IF(ISBLANK(Calculations!T69),"",Calculations!T69+('IRA Buildings Changes'!$G$39/($AB$68-$R$68)*(T68-$R$68)))-(SUMIFS(BDEQ!F:F,BDEQ!$AG:$AG,About!$B$2,BDEQ!$AH:$AH,$I69)*BDEQ!$C$2*$J69*$K69)</f>
        <v>4865832679592.6816</v>
      </c>
      <c r="U69" s="99">
        <f>IF(ISBLANK(Calculations!U69),"",Calculations!U69+('IRA Buildings Changes'!$G$39/($AB$68-$R$68)*(U68-$R$68)))-(SUMIFS(BDEQ!G:G,BDEQ!$AG:$AG,About!$B$2,BDEQ!$AH:$AH,$I69)*BDEQ!$C$2*$J69*$K69)</f>
        <v>4901766492700.6514</v>
      </c>
      <c r="V69" s="99">
        <f>IF(ISBLANK(Calculations!V69),"",Calculations!V69+('IRA Buildings Changes'!$G$39/($AB$68-$R$68)*(V68-$R$68)))-(SUMIFS(BDEQ!H:H,BDEQ!$AG:$AG,About!$B$2,BDEQ!$AH:$AH,$I69)*BDEQ!$C$2*$J69*$K69)</f>
        <v>4936989311431.9014</v>
      </c>
      <c r="W69" s="99">
        <f>IF(ISBLANK(Calculations!W69),"",Calculations!W69+('IRA Buildings Changes'!$G$39/($AB$68-$R$68)*(W68-$R$68)))-(SUMIFS(BDEQ!I:I,BDEQ!$AG:$AG,About!$B$2,BDEQ!$AH:$AH,$I69)*BDEQ!$C$2*$J69*$K69)</f>
        <v>4971633829774.7373</v>
      </c>
      <c r="X69" s="99">
        <f>IF(ISBLANK(Calculations!X69),"",Calculations!X69+('IRA Buildings Changes'!$G$39/($AB$68-$R$68)*(X68-$R$68)))-(SUMIFS(BDEQ!J:J,BDEQ!$AG:$AG,About!$B$2,BDEQ!$AH:$AH,$I69)*BDEQ!$C$2*$J69*$K69)</f>
        <v>5005376610762.9551</v>
      </c>
      <c r="Y69" s="99">
        <f>IF(ISBLANK(Calculations!Y69),"",Calculations!Y69+('IRA Buildings Changes'!$G$39/($AB$68-$R$68)*(Y68-$R$68)))-(SUMIFS(BDEQ!K:K,BDEQ!$AG:$AG,About!$B$2,BDEQ!$AH:$AH,$I69)*BDEQ!$C$2*$J69*$K69)</f>
        <v>5037683033926.5625</v>
      </c>
      <c r="Z69" s="99">
        <f>IF(ISBLANK(Calculations!Z69),"",Calculations!Z69+('IRA Buildings Changes'!$G$39/($AB$68-$R$68)*(Z68-$R$68)))-(SUMIFS(BDEQ!L:L,BDEQ!$AG:$AG,About!$B$2,BDEQ!$AH:$AH,$I69)*BDEQ!$C$2*$J69*$K69)</f>
        <v>5068998533876.8037</v>
      </c>
      <c r="AA69" s="99">
        <f>IF(ISBLANK(Calculations!AA69),"",Calculations!AA69+('IRA Buildings Changes'!$G$39/($AB$68-$R$68)*(AA68-$R$68)))-(SUMIFS(BDEQ!M:M,BDEQ!$AG:$AG,About!$B$2,BDEQ!$AH:$AH,$I69)*BDEQ!$C$2*$J69*$K69)</f>
        <v>5102212082571.2393</v>
      </c>
      <c r="AB69" s="98">
        <f>IF(ISBLANK(Calculations!AB69),"",Calculations!AB69 + 'IRA Buildings Changes'!$G$39)-(SUMIFS(BDEQ!N:N,BDEQ!$AG:$AG,About!$B$2,BDEQ!$AH:$AH,$I69)*BDEQ!$C$2*$J69*$K69)</f>
        <v>5133466117392.0234</v>
      </c>
      <c r="AC69" s="99">
        <f>IF(ISBLANK(Calculations!AC69),"",Calculations!AC69 + 'IRA Buildings Changes'!$G$39)-(SUMIFS(BDEQ!O:O,BDEQ!$AG:$AG,About!$B$2,BDEQ!$AH:$AH,$I69)*BDEQ!$C$2*$J69*$K69)</f>
        <v>5161908885875.5098</v>
      </c>
      <c r="AD69" s="99">
        <f>IF(ISBLANK(Calculations!AD69),"",Calculations!AD69 + 'IRA Buildings Changes'!$G$39)-(SUMIFS(BDEQ!P:P,BDEQ!$AG:$AG,About!$B$2,BDEQ!$AH:$AH,$I69)*BDEQ!$C$2*$J69*$K69)</f>
        <v>5189802908605.8086</v>
      </c>
      <c r="AE69" s="99">
        <f>IF(ISBLANK(Calculations!AE69),"",Calculations!AE69 + 'IRA Buildings Changes'!$G$39)-(SUMIFS(BDEQ!Q:Q,BDEQ!$AG:$AG,About!$B$2,BDEQ!$AH:$AH,$I69)*BDEQ!$C$2*$J69*$K69)</f>
        <v>5220571045658.0215</v>
      </c>
      <c r="AF69" s="99">
        <f>IF(ISBLANK(Calculations!AF69),"",Calculations!AF69 + 'IRA Buildings Changes'!$G$39)-(SUMIFS(BDEQ!R:R,BDEQ!$AG:$AG,About!$B$2,BDEQ!$AH:$AH,$I69)*BDEQ!$C$2*$J69*$K69)</f>
        <v>5250795414351.8262</v>
      </c>
      <c r="AG69" s="99">
        <f>IF(ISBLANK(Calculations!AG69),"",Calculations!AG69 + 'IRA Buildings Changes'!$G$39)-(SUMIFS(BDEQ!S:S,BDEQ!$AG:$AG,About!$B$2,BDEQ!$AH:$AH,$I69)*BDEQ!$C$2*$J69*$K69)</f>
        <v>5284417217453.0703</v>
      </c>
      <c r="AH69" s="99">
        <f>IF(ISBLANK(Calculations!AH69),"",Calculations!AH69 + 'IRA Buildings Changes'!$G$39)-(SUMIFS(BDEQ!T:T,BDEQ!$AG:$AG,About!$B$2,BDEQ!$AH:$AH,$I69)*BDEQ!$C$2*$J69*$K69)</f>
        <v>5318352507165.875</v>
      </c>
      <c r="AI69" s="99">
        <f>IF(ISBLANK(Calculations!AI69),"",Calculations!AI69 + 'IRA Buildings Changes'!$G$39)-(SUMIFS(BDEQ!U:U,BDEQ!$AG:$AG,About!$B$2,BDEQ!$AH:$AH,$I69)*BDEQ!$C$2*$J69*$K69)</f>
        <v>5354421834781.0635</v>
      </c>
      <c r="AJ69" s="99">
        <f>IF(ISBLANK(Calculations!AJ69),"",Calculations!AJ69 + 'IRA Buildings Changes'!$G$39)-(SUMIFS(BDEQ!V:V,BDEQ!$AG:$AG,About!$B$2,BDEQ!$AH:$AH,$I69)*BDEQ!$C$2*$J69*$K69)</f>
        <v>5390522423824.8516</v>
      </c>
      <c r="AK69" s="99">
        <f>IF(ISBLANK(Calculations!AK69),"",Calculations!AK69 + 'IRA Buildings Changes'!$G$39)-(SUMIFS(BDEQ!W:W,BDEQ!$AG:$AG,About!$B$2,BDEQ!$AH:$AH,$I69)*BDEQ!$C$2*$J69*$K69)</f>
        <v>5375903797903.6768</v>
      </c>
      <c r="AL69" s="99">
        <f>IF(ISBLANK(Calculations!AL69),"",Calculations!AL69 + 'IRA Buildings Changes'!$G$39)-(SUMIFS(BDEQ!X:X,BDEQ!$AG:$AG,About!$B$2,BDEQ!$AH:$AH,$I69)*BDEQ!$C$2*$J69*$K69)</f>
        <v>5360996239288.627</v>
      </c>
      <c r="AM69" s="99">
        <f>IF(ISBLANK(Calculations!AM69),"",Calculations!AM69 + 'IRA Buildings Changes'!$G$39)-(SUMIFS(BDEQ!Y:Y,BDEQ!$AG:$AG,About!$B$2,BDEQ!$AH:$AH,$I69)*BDEQ!$C$2*$J69*$K69)</f>
        <v>5346700266113.0654</v>
      </c>
      <c r="AN69" s="99">
        <f>IF(ISBLANK(Calculations!AN69),"",Calculations!AN69 + 'IRA Buildings Changes'!$G$39)-(SUMIFS(BDEQ!Z:Z,BDEQ!$AG:$AG,About!$B$2,BDEQ!$AH:$AH,$I69)*BDEQ!$C$2*$J69*$K69)</f>
        <v>5332666065493.9316</v>
      </c>
      <c r="AO69" s="99">
        <f>IF(ISBLANK(Calculations!AO69),"",Calculations!AO69 + 'IRA Buildings Changes'!$G$39)-(SUMIFS(BDEQ!AA:AA,BDEQ!$AG:$AG,About!$B$2,BDEQ!$AH:$AH,$I69)*BDEQ!$C$2*$J69*$K69)</f>
        <v>5317981803810.0352</v>
      </c>
      <c r="AP69" s="99">
        <f>IF(ISBLANK(Calculations!AP69),"",Calculations!AP69 + 'IRA Buildings Changes'!$G$39)-(SUMIFS(BDEQ!AB:AB,BDEQ!$AG:$AG,About!$B$2,BDEQ!$AH:$AH,$I69)*BDEQ!$C$2*$J69*$K69)</f>
        <v>5303697505451.1064</v>
      </c>
      <c r="AQ69" s="99">
        <f>IF(ISBLANK(Calculations!AQ69),"",Calculations!AQ69 + 'IRA Buildings Changes'!$G$39)-(SUMIFS(BDEQ!AC:AC,BDEQ!$AG:$AG,About!$B$2,BDEQ!$AH:$AH,$I69)*BDEQ!$C$2*$J69*$K69)</f>
        <v>5289779307047.292</v>
      </c>
      <c r="AR69" s="99">
        <f>IF(ISBLANK(Calculations!AR69),"",Calculations!AR69 + 'IRA Buildings Changes'!$G$39)-(SUMIFS(BDEQ!AD:AD,BDEQ!$AG:$AG,About!$B$2,BDEQ!$AH:$AH,$I69)*BDEQ!$C$2*$J69*$K69)</f>
        <v>5275296313009.1826</v>
      </c>
      <c r="AS69" s="99">
        <f>IF(ISBLANK(Calculations!AS69),"",Calculations!AS69 + 'IRA Buildings Changes'!$G$39)-(SUMIFS(BDEQ!AE:AE,BDEQ!$AG:$AG,About!$B$2,BDEQ!$AH:$AH,$I69)*BDEQ!$C$2*$J69*$K69)</f>
        <v>5261459470864.2725</v>
      </c>
      <c r="AT69" s="99">
        <f>IF(ISBLANK(Calculations!AT69),"",Calculations!AT69 + 'IRA Buildings Changes'!$G$39)-(SUMIFS(BDEQ!AF:AF,BDEQ!$AG:$AG,About!$B$2,BDEQ!$AH:$AH,$I69)*BDEQ!$C$2*$J69*$K69)</f>
        <v>5248146743872.9492</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0.32916861648283818</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0.77625211738492617</v>
      </c>
      <c r="K71">
        <f>IF(ISBLANK(Calculations!K71),"",Calculations!K71)</f>
        <v>0.32916861648283818</v>
      </c>
      <c r="L71" t="str">
        <f>IF(ISBLANK(Calculations!L71),"",Calculations!L71)</f>
        <v>RESIDENTIAL</v>
      </c>
      <c r="M71" t="str">
        <f>IF(ISBLANK(Calculations!M71),"",Calculations!M71)</f>
        <v>heating</v>
      </c>
      <c r="N71" t="str">
        <f>IF(ISBLANK(Calculations!N71),"",Calculations!N71)</f>
        <v>natural gas</v>
      </c>
      <c r="O71">
        <f t="shared" si="0"/>
        <v>35469197302241.789</v>
      </c>
      <c r="P71">
        <f>IF(ISBLANK(Calculations!P71),"",Calculations!P71)</f>
        <v>35469197302241.789</v>
      </c>
      <c r="Q71">
        <f>IF(ISBLANK(Calculations!Q71),"",Calculations!Q71)</f>
        <v>35469197302241.789</v>
      </c>
      <c r="R71">
        <f>IF(ISBLANK(Calculations!R71),"",Calculations!R71)</f>
        <v>35602005603571.711</v>
      </c>
      <c r="S71" s="99">
        <f>IF(ISBLANK(Calculations!S71),"",Calculations!S71 + ('IRA Buildings Changes'!$D$39/($AB$68-$R$68)*(S68-$R$68)))</f>
        <v>34778505551257.645</v>
      </c>
      <c r="T71" s="99">
        <f>IF(ISBLANK(Calculations!T71),"",Calculations!T71 + ('IRA Buildings Changes'!$D$39/($AB$68-$R$68)*(T68-$R$68)))</f>
        <v>33922806774760.312</v>
      </c>
      <c r="U71" s="99">
        <f>IF(ISBLANK(Calculations!U71),"",Calculations!U71 + ('IRA Buildings Changes'!$D$39/($AB$68-$R$68)*(U68-$R$68)))</f>
        <v>33044832842554.066</v>
      </c>
      <c r="V71" s="99">
        <f>IF(ISBLANK(Calculations!V71),"",Calculations!V71 + ('IRA Buildings Changes'!$D$39/($AB$68-$R$68)*(V68-$R$68)))</f>
        <v>32157350356552.32</v>
      </c>
      <c r="W71" s="99">
        <f>IF(ISBLANK(Calculations!W71),"",Calculations!W71 + ('IRA Buildings Changes'!$D$39/($AB$68-$R$68)*(W68-$R$68)))</f>
        <v>31281434472749.973</v>
      </c>
      <c r="X71" s="99">
        <f>IF(ISBLANK(Calculations!X71),"",Calculations!X71 + ('IRA Buildings Changes'!$D$39/($AB$68-$R$68)*(X68-$R$68)))</f>
        <v>30397945617056.57</v>
      </c>
      <c r="Y71" s="99">
        <f>IF(ISBLANK(Calculations!Y71),"",Calculations!Y71 + ('IRA Buildings Changes'!$D$39/($AB$68-$R$68)*(Y68-$R$68)))</f>
        <v>29516862555729.398</v>
      </c>
      <c r="Z71" s="99">
        <f>IF(ISBLANK(Calculations!Z71),"",Calculations!Z71 + ('IRA Buildings Changes'!$D$39/($AB$68-$R$68)*(Z68-$R$68)))</f>
        <v>28631147360047.234</v>
      </c>
      <c r="AA71" s="99">
        <f>IF(ISBLANK(Calculations!AA71),"",Calculations!AA71 + ('IRA Buildings Changes'!$D$39/($AB$68-$R$68)*(AA68-$R$68)))</f>
        <v>27778849943517.461</v>
      </c>
      <c r="AB71" s="98">
        <f>IF(ISBLANK(Calculations!AB71),"",Calculations!AB71 + 'IRA Buildings Changes'!D39)</f>
        <v>26914896802423.195</v>
      </c>
      <c r="AC71" s="99">
        <f>IF(ISBLANK(Calculations!AC71),"",Calculations!AC71 + 'IRA Buildings Changes'!$D$39)</f>
        <v>27005920486928.008</v>
      </c>
      <c r="AD71" s="99">
        <f>IF(ISBLANK(Calculations!AD71),"",Calculations!AD71 + 'IRA Buildings Changes'!$D$39)</f>
        <v>27099346708801.812</v>
      </c>
      <c r="AE71" s="99">
        <f>IF(ISBLANK(Calculations!AE71),"",Calculations!AE71 + 'IRA Buildings Changes'!$D$39)</f>
        <v>27233446355043.086</v>
      </c>
      <c r="AF71" s="99">
        <f>IF(ISBLANK(Calculations!AF71),"",Calculations!AF71 + 'IRA Buildings Changes'!$D$39)</f>
        <v>27368493179120.391</v>
      </c>
      <c r="AG71" s="99">
        <f>IF(ISBLANK(Calculations!AG71),"",Calculations!AG71 + 'IRA Buildings Changes'!$D$39)</f>
        <v>27551477199302.602</v>
      </c>
      <c r="AH71" s="99">
        <f>IF(ISBLANK(Calculations!AH71),"",Calculations!AH71 + 'IRA Buildings Changes'!$D$39)</f>
        <v>27744489205979.695</v>
      </c>
      <c r="AI71" s="99">
        <f>IF(ISBLANK(Calculations!AI71),"",Calculations!AI71 + 'IRA Buildings Changes'!$D$39)</f>
        <v>27975511381008.125</v>
      </c>
      <c r="AJ71" s="99">
        <f>IF(ISBLANK(Calculations!AJ71),"",Calculations!AJ71 + 'IRA Buildings Changes'!$D$39)</f>
        <v>28219403779509.875</v>
      </c>
      <c r="AK71" s="99">
        <f>IF(ISBLANK(Calculations!AK71),"",Calculations!AK71 + 'IRA Buildings Changes'!$D$39)</f>
        <v>27998455955769.453</v>
      </c>
      <c r="AL71" s="99">
        <f>IF(ISBLANK(Calculations!AL71),"",Calculations!AL71 + 'IRA Buildings Changes'!$D$39)</f>
        <v>27789091397503.359</v>
      </c>
      <c r="AM71" s="99">
        <f>IF(ISBLANK(Calculations!AM71),"",Calculations!AM71 + 'IRA Buildings Changes'!$D$39)</f>
        <v>27600431047106.414</v>
      </c>
      <c r="AN71" s="99">
        <f>IF(ISBLANK(Calculations!AN71),"",Calculations!AN71 + 'IRA Buildings Changes'!$D$39)</f>
        <v>27423529319941.414</v>
      </c>
      <c r="AO71" s="99">
        <f>IF(ISBLANK(Calculations!AO71),"",Calculations!AO71 + 'IRA Buildings Changes'!$D$39)</f>
        <v>27249566757357.852</v>
      </c>
      <c r="AP71" s="99">
        <f>IF(ISBLANK(Calculations!AP71),"",Calculations!AP71 + 'IRA Buildings Changes'!$D$39)</f>
        <v>27087647575231.867</v>
      </c>
      <c r="AQ71" s="99">
        <f>IF(ISBLANK(Calculations!AQ71),"",Calculations!AQ71 + 'IRA Buildings Changes'!$D$39)</f>
        <v>26929109944030.062</v>
      </c>
      <c r="AR71" s="99">
        <f>IF(ISBLANK(Calculations!AR71),"",Calculations!AR71 + 'IRA Buildings Changes'!$D$39)</f>
        <v>26765879313266.75</v>
      </c>
      <c r="AS71" s="99">
        <f>IF(ISBLANK(Calculations!AS71),"",Calculations!AS71 + 'IRA Buildings Changes'!$D$39)</f>
        <v>26608000574082.664</v>
      </c>
      <c r="AT71" s="99">
        <f>IF(ISBLANK(Calculations!AT71),"",Calculations!AT71 + 'IRA Buildings Changes'!$D$39)</f>
        <v>26448413438247.094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0.99902802813453362</v>
      </c>
      <c r="K72">
        <f>IF(ISBLANK(Calculations!K72),"",Calculations!K72)</f>
        <v>0.32916861648283818</v>
      </c>
      <c r="L72" t="str">
        <f>IF(ISBLANK(Calculations!L72),"",Calculations!L72)</f>
        <v>RESIDENTIAL</v>
      </c>
      <c r="M72" t="str">
        <f>IF(ISBLANK(Calculations!M72),"",Calculations!M72)</f>
        <v>heating</v>
      </c>
      <c r="N72" t="str">
        <f>IF(ISBLANK(Calculations!N72),"",Calculations!N72)</f>
        <v>petroleum diesel</v>
      </c>
      <c r="O72">
        <f t="shared" si="0"/>
        <v>1484422913752.6814</v>
      </c>
      <c r="P72">
        <f>IF(ISBLANK(Calculations!P72),"",Calculations!P72)</f>
        <v>1484422913752.6814</v>
      </c>
      <c r="Q72">
        <f>IF(ISBLANK(Calculations!Q72),"",Calculations!Q72)</f>
        <v>1484422913752.6814</v>
      </c>
      <c r="R72">
        <f>IF(ISBLANK(Calculations!R72),"",Calculations!R72)</f>
        <v>1487890187968.25</v>
      </c>
      <c r="S72">
        <f>IF(ISBLANK(Calculations!S72),"",Calculations!S72)</f>
        <v>1489175447462.7405</v>
      </c>
      <c r="T72">
        <f>IF(ISBLANK(Calculations!T72),"",Calculations!T72)</f>
        <v>1487294522104.8855</v>
      </c>
      <c r="U72">
        <f>IF(ISBLANK(Calculations!U72),"",Calculations!U72)</f>
        <v>1482224165789.0525</v>
      </c>
      <c r="V72">
        <f>IF(ISBLANK(Calculations!V72),"",Calculations!V72)</f>
        <v>1472901942442.1724</v>
      </c>
      <c r="W72">
        <f>IF(ISBLANK(Calculations!W72),"",Calculations!W72)</f>
        <v>1459217426007.3074</v>
      </c>
      <c r="X72">
        <f>IF(ISBLANK(Calculations!X72),"",Calculations!X72)</f>
        <v>1438464564822.5959</v>
      </c>
      <c r="Y72">
        <f>IF(ISBLANK(Calculations!Y72),"",Calculations!Y72)</f>
        <v>1410159506048.686</v>
      </c>
      <c r="Z72">
        <f>IF(ISBLANK(Calculations!Z72),"",Calculations!Z72)</f>
        <v>1373603989829.8337</v>
      </c>
      <c r="AA72">
        <f>IF(ISBLANK(Calculations!AA72),"",Calculations!AA72)</f>
        <v>1330232463771.9902</v>
      </c>
      <c r="AB72">
        <f>IF(ISBLANK(Calculations!AB72),"",Calculations!AB72)</f>
        <v>1279493214431.1042</v>
      </c>
      <c r="AC72">
        <f>IF(ISBLANK(Calculations!AC72),"",Calculations!AC72)</f>
        <v>1223441313014.656</v>
      </c>
      <c r="AD72">
        <f>IF(ISBLANK(Calculations!AD72),"",Calculations!AD72)</f>
        <v>1161982159187.7344</v>
      </c>
      <c r="AE72">
        <f>IF(ISBLANK(Calculations!AE72),"",Calculations!AE72)</f>
        <v>1097079167566.3203</v>
      </c>
      <c r="AF72">
        <f>IF(ISBLANK(Calculations!AF72),"",Calculations!AF72)</f>
        <v>1028798660304.3728</v>
      </c>
      <c r="AG72">
        <f>IF(ISBLANK(Calculations!AG72),"",Calculations!AG72)</f>
        <v>959198099353.646</v>
      </c>
      <c r="AH72">
        <f>IF(ISBLANK(Calculations!AH72),"",Calculations!AH72)</f>
        <v>888215364525.95532</v>
      </c>
      <c r="AI72">
        <f>IF(ISBLANK(Calculations!AI72),"",Calculations!AI72)</f>
        <v>817162240114.29663</v>
      </c>
      <c r="AJ72">
        <f>IF(ISBLANK(Calculations!AJ72),"",Calculations!AJ72)</f>
        <v>746355804961.7948</v>
      </c>
      <c r="AK72">
        <f>IF(ISBLANK(Calculations!AK72),"",Calculations!AK72)</f>
        <v>667845650932.25903</v>
      </c>
      <c r="AL72">
        <f>IF(ISBLANK(Calculations!AL72),"",Calculations!AL72)</f>
        <v>593132161400.61938</v>
      </c>
      <c r="AM72">
        <f>IF(ISBLANK(Calculations!AM72),"",Calculations!AM72)</f>
        <v>522925440624.16949</v>
      </c>
      <c r="AN72">
        <f>IF(ISBLANK(Calculations!AN72),"",Calculations!AN72)</f>
        <v>457688903272.26233</v>
      </c>
      <c r="AO72">
        <f>IF(ISBLANK(Calculations!AO72),"",Calculations!AO72)</f>
        <v>397928199929.3551</v>
      </c>
      <c r="AP72">
        <f>IF(ISBLANK(Calculations!AP72),"",Calculations!AP72)</f>
        <v>344218138049.8587</v>
      </c>
      <c r="AQ72">
        <f>IF(ISBLANK(Calculations!AQ72),"",Calculations!AQ72)</f>
        <v>296712556651.57056</v>
      </c>
      <c r="AR72">
        <f>IF(ISBLANK(Calculations!AR72),"",Calculations!AR72)</f>
        <v>255383829232.38406</v>
      </c>
      <c r="AS72">
        <f>IF(ISBLANK(Calculations!AS72),"",Calculations!AS72)</f>
        <v>220126876932.70157</v>
      </c>
      <c r="AT72">
        <f>IF(ISBLANK(Calculations!AT72),"",Calculations!AT72)</f>
        <v>190542290000.91354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0.32916861648283818</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0.32916861648283818</v>
      </c>
      <c r="L74" t="str">
        <f>IF(ISBLANK(Calculations!L74),"",Calculations!L74)</f>
        <v>RESIDENTIAL</v>
      </c>
      <c r="M74" t="str">
        <f>IF(ISBLANK(Calculations!M74),"",Calculations!M74)</f>
        <v>heating</v>
      </c>
      <c r="N74" t="str">
        <f>IF(ISBLANK(Calculations!N74),"",Calculations!N74)</f>
        <v>biomass</v>
      </c>
      <c r="O74">
        <f t="shared" si="0"/>
        <v>7750933412321.3906</v>
      </c>
      <c r="P74">
        <f>IF(ISBLANK(Calculations!P74),"",Calculations!P74)</f>
        <v>7750933412321.3906</v>
      </c>
      <c r="Q74">
        <f>IF(ISBLANK(Calculations!Q74),"",Calculations!Q74)</f>
        <v>7750933412321.3906</v>
      </c>
      <c r="R74">
        <f>IF(ISBLANK(Calculations!R74),"",Calculations!R74)</f>
        <v>7776774102113.0391</v>
      </c>
      <c r="S74">
        <f>IF(ISBLANK(Calculations!S74),"",Calculations!S74)</f>
        <v>7796715597734.0342</v>
      </c>
      <c r="T74">
        <f>IF(ISBLANK(Calculations!T74),"",Calculations!T74)</f>
        <v>7810571273186.1338</v>
      </c>
      <c r="U74">
        <f>IF(ISBLANK(Calculations!U74),"",Calculations!U74)</f>
        <v>7821115204850.9346</v>
      </c>
      <c r="V74">
        <f>IF(ISBLANK(Calculations!V74),"",Calculations!V74)</f>
        <v>7828882265326.5361</v>
      </c>
      <c r="W74">
        <f>IF(ISBLANK(Calculations!W74),"",Calculations!W74)</f>
        <v>7839277168788.0322</v>
      </c>
      <c r="X74">
        <f>IF(ISBLANK(Calculations!X74),"",Calculations!X74)</f>
        <v>7846881753552.5312</v>
      </c>
      <c r="Y74">
        <f>IF(ISBLANK(Calculations!Y74),"",Calculations!Y74)</f>
        <v>7852839435754.873</v>
      </c>
      <c r="Z74">
        <f>IF(ISBLANK(Calculations!Z74),"",Calculations!Z74)</f>
        <v>7858281031660.5303</v>
      </c>
      <c r="AA74">
        <f>IF(ISBLANK(Calculations!AA74),"",Calculations!AA74)</f>
        <v>7867727620150.8906</v>
      </c>
      <c r="AB74">
        <f>IF(ISBLANK(Calculations!AB74),"",Calculations!AB74)</f>
        <v>7875751290260.834</v>
      </c>
      <c r="AC74">
        <f>IF(ISBLANK(Calculations!AC74),"",Calculations!AC74)</f>
        <v>7888573097786.0361</v>
      </c>
      <c r="AD74">
        <f>IF(ISBLANK(Calculations!AD74),"",Calculations!AD74)</f>
        <v>7904087303531.4434</v>
      </c>
      <c r="AE74">
        <f>IF(ISBLANK(Calculations!AE74),"",Calculations!AE74)</f>
        <v>7927959856042.1016</v>
      </c>
      <c r="AF74">
        <f>IF(ISBLANK(Calculations!AF74),"",Calculations!AF74)</f>
        <v>7956434277971.3408</v>
      </c>
      <c r="AG74">
        <f>IF(ISBLANK(Calculations!AG74),"",Calculations!AG74)</f>
        <v>7995609704115.8682</v>
      </c>
      <c r="AH74">
        <f>IF(ISBLANK(Calculations!AH74),"",Calculations!AH74)</f>
        <v>8039654977786.6348</v>
      </c>
      <c r="AI74">
        <f>IF(ISBLANK(Calculations!AI74),"",Calculations!AI74)</f>
        <v>8088702874661.3154</v>
      </c>
      <c r="AJ74">
        <f>IF(ISBLANK(Calculations!AJ74),"",Calculations!AJ74)</f>
        <v>8139053311006.3564</v>
      </c>
      <c r="AK74">
        <f>IF(ISBLANK(Calculations!AK74),"",Calculations!AK74)</f>
        <v>8100699640693.7402</v>
      </c>
      <c r="AL74">
        <f>IF(ISBLANK(Calculations!AL74),"",Calculations!AL74)</f>
        <v>8059586387306.3711</v>
      </c>
      <c r="AM74">
        <f>IF(ISBLANK(Calculations!AM74),"",Calculations!AM74)</f>
        <v>8017551188452.1299</v>
      </c>
      <c r="AN74">
        <f>IF(ISBLANK(Calculations!AN74),"",Calculations!AN74)</f>
        <v>7973473895309.082</v>
      </c>
      <c r="AO74">
        <f>IF(ISBLANK(Calculations!AO74),"",Calculations!AO74)</f>
        <v>7927107778449.6006</v>
      </c>
      <c r="AP74">
        <f>IF(ISBLANK(Calculations!AP74),"",Calculations!AP74)</f>
        <v>7882145064502.5957</v>
      </c>
      <c r="AQ74">
        <f>IF(ISBLANK(Calculations!AQ74),"",Calculations!AQ74)</f>
        <v>7837941107136.5537</v>
      </c>
      <c r="AR74">
        <f>IF(ISBLANK(Calculations!AR74),"",Calculations!AR74)</f>
        <v>7793460970239.8291</v>
      </c>
      <c r="AS74">
        <f>IF(ISBLANK(Calculations!AS74),"",Calculations!AS74)</f>
        <v>7751195841691.2236</v>
      </c>
      <c r="AT74">
        <f>IF(ISBLANK(Calculations!AT74),"",Calculations!AT74)</f>
        <v>7709947474354.0293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0.32916861648283818</v>
      </c>
      <c r="L75" t="str">
        <f>IF(ISBLANK(Calculations!L75),"",Calculations!L75)</f>
        <v>RESIDENTIAL</v>
      </c>
      <c r="M75" t="str">
        <f>IF(ISBLANK(Calculations!M75),"",Calculations!M75)</f>
        <v>heating</v>
      </c>
      <c r="N75" t="str">
        <f>IF(ISBLANK(Calculations!N75),"",Calculations!N75)</f>
        <v>kerosene</v>
      </c>
      <c r="O75">
        <f t="shared" si="0"/>
        <v>19091779756.004616</v>
      </c>
      <c r="P75">
        <f>IF(ISBLANK(Calculations!P75),"",Calculations!P75)</f>
        <v>19091779756.004616</v>
      </c>
      <c r="Q75">
        <f>IF(ISBLANK(Calculations!Q75),"",Calculations!Q75)</f>
        <v>19091779756.004616</v>
      </c>
      <c r="R75">
        <f>IF(ISBLANK(Calculations!R75),"",Calculations!R75)</f>
        <v>19253067210.963886</v>
      </c>
      <c r="S75">
        <f>IF(ISBLANK(Calculations!S75),"",Calculations!S75)</f>
        <v>19406366329.03178</v>
      </c>
      <c r="T75">
        <f>IF(ISBLANK(Calculations!T75),"",Calculations!T75)</f>
        <v>19558865195.507465</v>
      </c>
      <c r="U75">
        <f>IF(ISBLANK(Calculations!U75),"",Calculations!U75)</f>
        <v>19709499691.452404</v>
      </c>
      <c r="V75">
        <f>IF(ISBLANK(Calculations!V75),"",Calculations!V75)</f>
        <v>19858583906.243225</v>
      </c>
      <c r="W75">
        <f>IF(ISBLANK(Calculations!W75),"",Calculations!W75)</f>
        <v>20010447860.134342</v>
      </c>
      <c r="X75">
        <f>IF(ISBLANK(Calculations!X75),"",Calculations!X75)</f>
        <v>20158327855.56382</v>
      </c>
      <c r="Y75">
        <f>IF(ISBLANK(Calculations!Y75),"",Calculations!Y75)</f>
        <v>20296546538.816891</v>
      </c>
      <c r="Z75">
        <f>IF(ISBLANK(Calculations!Z75),"",Calculations!Z75)</f>
        <v>20437367423.200077</v>
      </c>
      <c r="AA75">
        <f>IF(ISBLANK(Calculations!AA75),"",Calculations!AA75)</f>
        <v>20578985896.291519</v>
      </c>
      <c r="AB75">
        <f>IF(ISBLANK(Calculations!AB75),"",Calculations!AB75)</f>
        <v>20713221499.626419</v>
      </c>
      <c r="AC75">
        <f>IF(ISBLANK(Calculations!AC75),"",Calculations!AC75)</f>
        <v>20844446586.530876</v>
      </c>
      <c r="AD75">
        <f>IF(ISBLANK(Calculations!AD75),"",Calculations!AD75)</f>
        <v>20974326929.249752</v>
      </c>
      <c r="AE75">
        <f>IF(ISBLANK(Calculations!AE75),"",Calculations!AE75)</f>
        <v>21104138241.612812</v>
      </c>
      <c r="AF75">
        <f>IF(ISBLANK(Calculations!AF75),"",Calculations!AF75)</f>
        <v>21230296138.971333</v>
      </c>
      <c r="AG75">
        <f>IF(ISBLANK(Calculations!AG75),"",Calculations!AG75)</f>
        <v>21359108831.208488</v>
      </c>
      <c r="AH75">
        <f>IF(ISBLANK(Calculations!AH75),"",Calculations!AH75)</f>
        <v>21488678470.461437</v>
      </c>
      <c r="AI75">
        <f>IF(ISBLANK(Calculations!AI75),"",Calculations!AI75)</f>
        <v>21615152700.214344</v>
      </c>
      <c r="AJ75">
        <f>IF(ISBLANK(Calculations!AJ75),"",Calculations!AJ75)</f>
        <v>21744371811.910397</v>
      </c>
      <c r="AK75">
        <f>IF(ISBLANK(Calculations!AK75),"",Calculations!AK75)</f>
        <v>21685166274.727493</v>
      </c>
      <c r="AL75">
        <f>IF(ISBLANK(Calculations!AL75),"",Calculations!AL75)</f>
        <v>21620041950.679485</v>
      </c>
      <c r="AM75">
        <f>IF(ISBLANK(Calculations!AM75),"",Calculations!AM75)</f>
        <v>21556181198.639721</v>
      </c>
      <c r="AN75">
        <f>IF(ISBLANK(Calculations!AN75),"",Calculations!AN75)</f>
        <v>21490310525.666496</v>
      </c>
      <c r="AO75">
        <f>IF(ISBLANK(Calculations!AO75),"",Calculations!AO75)</f>
        <v>21419205785.741631</v>
      </c>
      <c r="AP75">
        <f>IF(ISBLANK(Calculations!AP75),"",Calculations!AP75)</f>
        <v>21350112427.445618</v>
      </c>
      <c r="AQ75">
        <f>IF(ISBLANK(Calculations!AQ75),"",Calculations!AQ75)</f>
        <v>21279676222.52121</v>
      </c>
      <c r="AR75">
        <f>IF(ISBLANK(Calculations!AR75),"",Calculations!AR75)</f>
        <v>21204633168.14172</v>
      </c>
      <c r="AS75">
        <f>IF(ISBLANK(Calculations!AS75),"",Calculations!AS75)</f>
        <v>21132098495.608528</v>
      </c>
      <c r="AT75">
        <f>IF(ISBLANK(Calculations!AT75),"",Calculations!AT75)</f>
        <v>21058744182.773731</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0.32916861648283818</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0.90762617521734967</v>
      </c>
      <c r="K77">
        <f>IF(ISBLANK(Calculations!K77),"",Calculations!K77)</f>
        <v>0.32916861648283818</v>
      </c>
      <c r="L77" t="str">
        <f>IF(ISBLANK(Calculations!L77),"",Calculations!L77)</f>
        <v>RESIDENTIAL</v>
      </c>
      <c r="M77" t="str">
        <f>IF(ISBLANK(Calculations!M77),"",Calculations!M77)</f>
        <v>heating</v>
      </c>
      <c r="N77" t="str">
        <f>IF(ISBLANK(Calculations!N77),"",Calculations!N77)</f>
        <v>LPG propane or butane</v>
      </c>
      <c r="O77">
        <f t="shared" si="0"/>
        <v>8847539419178.5078</v>
      </c>
      <c r="P77">
        <f>IF(ISBLANK(Calculations!P77),"",Calculations!P77)</f>
        <v>8847539419178.5078</v>
      </c>
      <c r="Q77">
        <f>IF(ISBLANK(Calculations!Q77),"",Calculations!Q77)</f>
        <v>8847539419178.5078</v>
      </c>
      <c r="R77">
        <f>IF(ISBLANK(Calculations!R77),"",Calculations!R77)</f>
        <v>8917935878838.8887</v>
      </c>
      <c r="S77">
        <f>IF(ISBLANK(Calculations!S77),"",Calculations!S77)</f>
        <v>8982969041105.9023</v>
      </c>
      <c r="T77">
        <f>IF(ISBLANK(Calculations!T77),"",Calculations!T77)</f>
        <v>9040503298870.9629</v>
      </c>
      <c r="U77">
        <f>IF(ISBLANK(Calculations!U77),"",Calculations!U77)</f>
        <v>9095519587177.8359</v>
      </c>
      <c r="V77">
        <f>IF(ISBLANK(Calculations!V77),"",Calculations!V77)</f>
        <v>9148560601090.6289</v>
      </c>
      <c r="W77">
        <f>IF(ISBLANK(Calculations!W77),"",Calculations!W77)</f>
        <v>9207787119075.5996</v>
      </c>
      <c r="X77">
        <f>IF(ISBLANK(Calculations!X77),"",Calculations!X77)</f>
        <v>9265095750172.7031</v>
      </c>
      <c r="Y77">
        <f>IF(ISBLANK(Calculations!Y77),"",Calculations!Y77)</f>
        <v>9324096641745.4453</v>
      </c>
      <c r="Z77">
        <f>IF(ISBLANK(Calculations!Z77),"",Calculations!Z77)</f>
        <v>9383541329796.627</v>
      </c>
      <c r="AA77">
        <f>IF(ISBLANK(Calculations!AA77),"",Calculations!AA77)</f>
        <v>9449341995058.6074</v>
      </c>
      <c r="AB77">
        <f>IF(ISBLANK(Calculations!AB77),"",Calculations!AB77)</f>
        <v>9510921099180.9668</v>
      </c>
      <c r="AC77">
        <f>IF(ISBLANK(Calculations!AC77),"",Calculations!AC77)</f>
        <v>9576718511036.5449</v>
      </c>
      <c r="AD77">
        <f>IF(ISBLANK(Calculations!AD77),"",Calculations!AD77)</f>
        <v>9639755281994.2578</v>
      </c>
      <c r="AE77">
        <f>IF(ISBLANK(Calculations!AE77),"",Calculations!AE77)</f>
        <v>9706881462598.4414</v>
      </c>
      <c r="AF77">
        <f>IF(ISBLANK(Calculations!AF77),"",Calculations!AF77)</f>
        <v>9769126979618.6543</v>
      </c>
      <c r="AG77">
        <f>IF(ISBLANK(Calculations!AG77),"",Calculations!AG77)</f>
        <v>9836288298775.1797</v>
      </c>
      <c r="AH77">
        <f>IF(ISBLANK(Calculations!AH77),"",Calculations!AH77)</f>
        <v>9901101527192.625</v>
      </c>
      <c r="AI77">
        <f>IF(ISBLANK(Calculations!AI77),"",Calculations!AI77)</f>
        <v>9969783087406.6484</v>
      </c>
      <c r="AJ77">
        <f>IF(ISBLANK(Calculations!AJ77),"",Calculations!AJ77)</f>
        <v>10039059776811.334</v>
      </c>
      <c r="AK77">
        <f>IF(ISBLANK(Calculations!AK77),"",Calculations!AK77)</f>
        <v>9986095307531.3242</v>
      </c>
      <c r="AL77">
        <f>IF(ISBLANK(Calculations!AL77),"",Calculations!AL77)</f>
        <v>9933971494627.2871</v>
      </c>
      <c r="AM77">
        <f>IF(ISBLANK(Calculations!AM77),"",Calculations!AM77)</f>
        <v>9885949546724.9355</v>
      </c>
      <c r="AN77">
        <f>IF(ISBLANK(Calculations!AN77),"",Calculations!AN77)</f>
        <v>9840272610385.9062</v>
      </c>
      <c r="AO77">
        <f>IF(ISBLANK(Calculations!AO77),"",Calculations!AO77)</f>
        <v>9794973075397.4941</v>
      </c>
      <c r="AP77">
        <f>IF(ISBLANK(Calculations!AP77),"",Calculations!AP77)</f>
        <v>9752735395047.998</v>
      </c>
      <c r="AQ77">
        <f>IF(ISBLANK(Calculations!AQ77),"",Calculations!AQ77)</f>
        <v>9711384758258.9668</v>
      </c>
      <c r="AR77">
        <f>IF(ISBLANK(Calculations!AR77),"",Calculations!AR77)</f>
        <v>9668838977326.6074</v>
      </c>
      <c r="AS77">
        <f>IF(ISBLANK(Calculations!AS77),"",Calculations!AS77)</f>
        <v>9627842182285.4258</v>
      </c>
      <c r="AT77">
        <f>IF(ISBLANK(Calculations!AT77),"",Calculations!AT77)</f>
        <v>9586545260283.9082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0.32916861648283818</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4.847639378494812E-2</v>
      </c>
      <c r="K82">
        <f>IF(ISBLANK(Calculations!K82),"",Calculations!K82)</f>
        <v>0.32916861648283818</v>
      </c>
      <c r="L82" t="str">
        <f>IF(ISBLANK(Calculations!L82),"",Calculations!L82)</f>
        <v>RESIDENTIAL</v>
      </c>
      <c r="M82" t="str">
        <f>IF(ISBLANK(Calculations!M82),"",Calculations!M82)</f>
        <v>cooling</v>
      </c>
      <c r="N82" t="str">
        <f>IF(ISBLANK(Calculations!N82),"",Calculations!N82)</f>
        <v>electricity</v>
      </c>
      <c r="O82">
        <f t="shared" ref="O82:O145" si="1">P82</f>
        <v>1243804232907.3757</v>
      </c>
      <c r="P82">
        <f>IF(ISBLANK(Calculations!P82),"",Calculations!P82)-(SUMIFS(BDEQ!B:B,BDEQ!$AG:$AG,About!$B$2,BDEQ!$AH:$AH,$I82)*BDEQ!$C$2*$J82*$K82)</f>
        <v>1243804232907.3757</v>
      </c>
      <c r="Q82">
        <f>IF(ISBLANK(Calculations!Q82),"",Calculations!Q82)-(SUMIFS(BDEQ!C:C,BDEQ!$AG:$AG,About!$B$2,BDEQ!$AH:$AH,$I82)*BDEQ!$C$2*$J82*$K82)</f>
        <v>1243804232907.3757</v>
      </c>
      <c r="R82">
        <f>IF(ISBLANK(Calculations!R82),"",Calculations!R82)-(SUMIFS(BDEQ!D:D,BDEQ!$AG:$AG,About!$B$2,BDEQ!$AH:$AH,$I82)*BDEQ!$C$2*$J82*$K82)</f>
        <v>1215232623446.8354</v>
      </c>
      <c r="S82" s="99">
        <f>IF(ISBLANK(Calculations!S82),"",Calculations!S82 + ('IRA Buildings Changes'!$C$39/($AB$81-$R$81)*(S81-$R$81)))-(SUMIFS(BDEQ!E:E,BDEQ!$AG:$AG,About!$B$2,BDEQ!$AH:$AH,$I82)*BDEQ!$C$2*$J82*$K82)</f>
        <v>1339768827383.6382</v>
      </c>
      <c r="T82" s="99">
        <f>IF(ISBLANK(Calculations!T82),"",Calculations!T82 + ('IRA Buildings Changes'!$C$39/($AB$81-$R$81)*(T81-$R$81)))-(SUMIFS(BDEQ!F:F,BDEQ!$AG:$AG,About!$B$2,BDEQ!$AH:$AH,$I82)*BDEQ!$C$2*$J82*$K82)</f>
        <v>1466993419581.0557</v>
      </c>
      <c r="U82" s="99">
        <f>IF(ISBLANK(Calculations!U82),"",Calculations!U82 + ('IRA Buildings Changes'!$C$39/($AB$81-$R$81)*(U81-$R$81)))-(SUMIFS(BDEQ!G:G,BDEQ!$AG:$AG,About!$B$2,BDEQ!$AH:$AH,$I82)*BDEQ!$C$2*$J82*$K82)</f>
        <v>1595782816910.1172</v>
      </c>
      <c r="V82" s="99">
        <f>IF(ISBLANK(Calculations!V82),"",Calculations!V82 + ('IRA Buildings Changes'!$C$39/($AB$81-$R$81)*(V81-$R$81)))-(SUMIFS(BDEQ!H:H,BDEQ!$AG:$AG,About!$B$2,BDEQ!$AH:$AH,$I82)*BDEQ!$C$2*$J82*$K82)</f>
        <v>1729317599882.4163</v>
      </c>
      <c r="W82" s="99">
        <f>IF(ISBLANK(Calculations!W82),"",Calculations!W82 + ('IRA Buildings Changes'!$C$39/($AB$81-$R$81)*(W81-$R$81)))-(SUMIFS(BDEQ!I:I,BDEQ!$AG:$AG,About!$B$2,BDEQ!$AH:$AH,$I82)*BDEQ!$C$2*$J82*$K82)</f>
        <v>1866180323088.9065</v>
      </c>
      <c r="X82" s="99">
        <f>IF(ISBLANK(Calculations!X82),"",Calculations!X82 + ('IRA Buildings Changes'!$C$39/($AB$81-$R$81)*(X81-$R$81)))-(SUMIFS(BDEQ!J:J,BDEQ!$AG:$AG,About!$B$2,BDEQ!$AH:$AH,$I82)*BDEQ!$C$2*$J82*$K82)</f>
        <v>2006250839911.9409</v>
      </c>
      <c r="Y82" s="99">
        <f>IF(ISBLANK(Calculations!Y82),"",Calculations!Y82 + ('IRA Buildings Changes'!$C$39/($AB$81-$R$81)*(Y81-$R$81)))-(SUMIFS(BDEQ!K:K,BDEQ!$AG:$AG,About!$B$2,BDEQ!$AH:$AH,$I82)*BDEQ!$C$2*$J82*$K82)</f>
        <v>2149190602019.4526</v>
      </c>
      <c r="Z82" s="99">
        <f>IF(ISBLANK(Calculations!Z82),"",Calculations!Z82 + ('IRA Buildings Changes'!$C$39/($AB$81-$R$81)*(Z81-$R$81)))-(SUMIFS(BDEQ!L:L,BDEQ!$AG:$AG,About!$B$2,BDEQ!$AH:$AH,$I82)*BDEQ!$C$2*$J82*$K82)</f>
        <v>2294621420243.9541</v>
      </c>
      <c r="AA82" s="99">
        <f>IF(ISBLANK(Calculations!AA82),"",Calculations!AA82 + ('IRA Buildings Changes'!$C$39/($AB$81-$R$81)*(AA81-$R$81)))-(SUMIFS(BDEQ!M:M,BDEQ!$AG:$AG,About!$B$2,BDEQ!$AH:$AH,$I82)*BDEQ!$C$2*$J82*$K82)</f>
        <v>2440635615785.5498</v>
      </c>
      <c r="AB82" s="98">
        <f>IF(ISBLANK(Calculations!AB82),"",Calculations!AB82 + 'IRA Buildings Changes'!C39)-(SUMIFS(BDEQ!N:N,BDEQ!$AG:$AG,About!$B$2,BDEQ!$AH:$AH,$I82)*BDEQ!$C$2*$J82*$K82)</f>
        <v>2589540855288.6768</v>
      </c>
      <c r="AC82" s="99">
        <f>IF(ISBLANK(Calculations!AC82),"",Calculations!AC82  + 'IRA Buildings Changes'!$C$39)-(SUMIFS(BDEQ!O:O,BDEQ!$AG:$AG,About!$B$2,BDEQ!$AH:$AH,$I82)*BDEQ!$C$2*$J82*$K82)</f>
        <v>2588668183156.1055</v>
      </c>
      <c r="AD82" s="99">
        <f>IF(ISBLANK(Calculations!AD82),"",Calculations!AD82  + 'IRA Buildings Changes'!$C$39)-(SUMIFS(BDEQ!P:P,BDEQ!$AG:$AG,About!$B$2,BDEQ!$AH:$AH,$I82)*BDEQ!$C$2*$J82*$K82)</f>
        <v>2588497920986.187</v>
      </c>
      <c r="AE82" s="99">
        <f>IF(ISBLANK(Calculations!AE82),"",Calculations!AE82  + 'IRA Buildings Changes'!$C$39)-(SUMIFS(BDEQ!Q:Q,BDEQ!$AG:$AG,About!$B$2,BDEQ!$AH:$AH,$I82)*BDEQ!$C$2*$J82*$K82)</f>
        <v>2588843717432.9746</v>
      </c>
      <c r="AF82" s="99">
        <f>IF(ISBLANK(Calculations!AF82),"",Calculations!AF82  + 'IRA Buildings Changes'!$C$39)-(SUMIFS(BDEQ!R:R,BDEQ!$AG:$AG,About!$B$2,BDEQ!$AH:$AH,$I82)*BDEQ!$C$2*$J82*$K82)</f>
        <v>2589475769731.522</v>
      </c>
      <c r="AG82" s="99">
        <f>IF(ISBLANK(Calculations!AG82),"",Calculations!AG82  + 'IRA Buildings Changes'!$C$39)-(SUMIFS(BDEQ!S:S,BDEQ!$AG:$AG,About!$B$2,BDEQ!$AH:$AH,$I82)*BDEQ!$C$2*$J82*$K82)</f>
        <v>2590366895844.8486</v>
      </c>
      <c r="AH82" s="99">
        <f>IF(ISBLANK(Calculations!AH82),"",Calculations!AH82  + 'IRA Buildings Changes'!$C$39)-(SUMIFS(BDEQ!T:T,BDEQ!$AG:$AG,About!$B$2,BDEQ!$AH:$AH,$I82)*BDEQ!$C$2*$J82*$K82)</f>
        <v>2590114934873.5947</v>
      </c>
      <c r="AI82" s="99">
        <f>IF(ISBLANK(Calculations!AI82),"",Calculations!AI82  + 'IRA Buildings Changes'!$C$39)-(SUMIFS(BDEQ!U:U,BDEQ!$AG:$AG,About!$B$2,BDEQ!$AH:$AH,$I82)*BDEQ!$C$2*$J82*$K82)</f>
        <v>2591310132252.8521</v>
      </c>
      <c r="AJ82" s="99">
        <f>IF(ISBLANK(Calculations!AJ82),"",Calculations!AJ82  + 'IRA Buildings Changes'!$C$39)-(SUMIFS(BDEQ!V:V,BDEQ!$AG:$AG,About!$B$2,BDEQ!$AH:$AH,$I82)*BDEQ!$C$2*$J82*$K82)</f>
        <v>2592622096258.8311</v>
      </c>
      <c r="AK82" s="99">
        <f>IF(ISBLANK(Calculations!AK82),"",Calculations!AK82  + 'IRA Buildings Changes'!$C$39)-(SUMIFS(BDEQ!W:W,BDEQ!$AG:$AG,About!$B$2,BDEQ!$AH:$AH,$I82)*BDEQ!$C$2*$J82*$K82)</f>
        <v>2594245232803.0356</v>
      </c>
      <c r="AL82" s="99">
        <f>IF(ISBLANK(Calculations!AL82),"",Calculations!AL82  + 'IRA Buildings Changes'!$C$39)-(SUMIFS(BDEQ!X:X,BDEQ!$AG:$AG,About!$B$2,BDEQ!$AH:$AH,$I82)*BDEQ!$C$2*$J82*$K82)</f>
        <v>2595884880564.2773</v>
      </c>
      <c r="AM82" s="99">
        <f>IF(ISBLANK(Calculations!AM82),"",Calculations!AM82  + 'IRA Buildings Changes'!$C$39)-(SUMIFS(BDEQ!Y:Y,BDEQ!$AG:$AG,About!$B$2,BDEQ!$AH:$AH,$I82)*BDEQ!$C$2*$J82*$K82)</f>
        <v>2597574835633.9775</v>
      </c>
      <c r="AN82" s="99">
        <f>IF(ISBLANK(Calculations!AN82),"",Calculations!AN82  + 'IRA Buildings Changes'!$C$39)-(SUMIFS(BDEQ!Z:Z,BDEQ!$AG:$AG,About!$B$2,BDEQ!$AH:$AH,$I82)*BDEQ!$C$2*$J82*$K82)</f>
        <v>2599368363958.3457</v>
      </c>
      <c r="AO82" s="99">
        <f>IF(ISBLANK(Calculations!AO82),"",Calculations!AO82  + 'IRA Buildings Changes'!$C$39)-(SUMIFS(BDEQ!AA:AA,BDEQ!$AG:$AG,About!$B$2,BDEQ!$AH:$AH,$I82)*BDEQ!$C$2*$J82*$K82)</f>
        <v>2599822334079.0327</v>
      </c>
      <c r="AP82" s="99">
        <f>IF(ISBLANK(Calculations!AP82),"",Calculations!AP82  + 'IRA Buildings Changes'!$C$39)-(SUMIFS(BDEQ!AB:AB,BDEQ!$AG:$AG,About!$B$2,BDEQ!$AH:$AH,$I82)*BDEQ!$C$2*$J82*$K82)</f>
        <v>2601617695658.436</v>
      </c>
      <c r="AQ82" s="99">
        <f>IF(ISBLANK(Calculations!AQ82),"",Calculations!AQ82  + 'IRA Buildings Changes'!$C$39)-(SUMIFS(BDEQ!AC:AC,BDEQ!$AG:$AG,About!$B$2,BDEQ!$AH:$AH,$I82)*BDEQ!$C$2*$J82*$K82)</f>
        <v>2603515027100.3926</v>
      </c>
      <c r="AR82" s="99">
        <f>IF(ISBLANK(Calculations!AR82),"",Calculations!AR82  + 'IRA Buildings Changes'!$C$39)-(SUMIFS(BDEQ!AD:AD,BDEQ!$AG:$AG,About!$B$2,BDEQ!$AH:$AH,$I82)*BDEQ!$C$2*$J82*$K82)</f>
        <v>2605389978847.9224</v>
      </c>
      <c r="AS82" s="99">
        <f>IF(ISBLANK(Calculations!AS82),"",Calculations!AS82  + 'IRA Buildings Changes'!$C$39)-(SUMIFS(BDEQ!AE:AE,BDEQ!$AG:$AG,About!$B$2,BDEQ!$AH:$AH,$I82)*BDEQ!$C$2*$J82*$K82)</f>
        <v>2607308061765.8672</v>
      </c>
      <c r="AT82" s="99">
        <f>IF(ISBLANK(Calculations!AT82),"",Calculations!AT82  + 'IRA Buildings Changes'!$C$39)-(SUMIFS(BDEQ!AF:AF,BDEQ!$AG:$AG,About!$B$2,BDEQ!$AH:$AH,$I82)*BDEQ!$C$2*$J82*$K82)</f>
        <v>2609353166416.2305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0.32916861648283818</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0.32916861648283818</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0.32916861648283818</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0.32916861648283818</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0.32916861648283818</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0.32916861648283818</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0.32916861648283818</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0.32916861648283818</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0.32916861648283818</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6.5944965143777415E-2</v>
      </c>
      <c r="K95">
        <f>IF(ISBLANK(Calculations!K95),"",Calculations!K95)</f>
        <v>0.32916861648283818</v>
      </c>
      <c r="L95" t="str">
        <f>IF(ISBLANK(Calculations!L95),"",Calculations!L95)</f>
        <v>RESIDENTIAL</v>
      </c>
      <c r="M95" t="str">
        <f>IF(ISBLANK(Calculations!M95),"",Calculations!M95)</f>
        <v>lighting</v>
      </c>
      <c r="N95" t="str">
        <f>IF(ISBLANK(Calculations!N95),"",Calculations!N95)</f>
        <v>electricity</v>
      </c>
      <c r="O95">
        <f t="shared" si="1"/>
        <v>1692011727370.4395</v>
      </c>
      <c r="P95">
        <f>IF(ISBLANK(Calculations!P95),"",Calculations!P95)-(SUMIFS(BDEQ!B:B,BDEQ!$AG:$AG,About!$B$2,BDEQ!$AH:$AH,$I95)*BDEQ!$C$2*$J95*$K95)</f>
        <v>1692011727370.4395</v>
      </c>
      <c r="Q95">
        <f>IF(ISBLANK(Calculations!Q95),"",Calculations!Q95)-(SUMIFS(BDEQ!C:C,BDEQ!$AG:$AG,About!$B$2,BDEQ!$AH:$AH,$I95)*BDEQ!$C$2*$J95*$K95)</f>
        <v>1692011727370.4395</v>
      </c>
      <c r="R95">
        <f>IF(ISBLANK(Calculations!R95),"",Calculations!R95)-(SUMIFS(BDEQ!D:D,BDEQ!$AG:$AG,About!$B$2,BDEQ!$AH:$AH,$I95)*BDEQ!$C$2*$J95*$K95)</f>
        <v>1675374297380.4758</v>
      </c>
      <c r="S95">
        <f>IF(ISBLANK(Calculations!S95),"",Calculations!S95)-(SUMIFS(BDEQ!E:E,BDEQ!$AG:$AG,About!$B$2,BDEQ!$AH:$AH,$I95)*BDEQ!$C$2*$J95*$K95)</f>
        <v>1659143847163.2756</v>
      </c>
      <c r="T95">
        <f>IF(ISBLANK(Calculations!T95),"",Calculations!T95)-(SUMIFS(BDEQ!F:F,BDEQ!$AG:$AG,About!$B$2,BDEQ!$AH:$AH,$I95)*BDEQ!$C$2*$J95*$K95)</f>
        <v>1644137894732.981</v>
      </c>
      <c r="U95">
        <f>IF(ISBLANK(Calculations!U95),"",Calculations!U95)-(SUMIFS(BDEQ!G:G,BDEQ!$AG:$AG,About!$B$2,BDEQ!$AH:$AH,$I95)*BDEQ!$C$2*$J95*$K95)</f>
        <v>1634628007831.7131</v>
      </c>
      <c r="V95">
        <f>IF(ISBLANK(Calculations!V95),"",Calculations!V95)-(SUMIFS(BDEQ!H:H,BDEQ!$AG:$AG,About!$B$2,BDEQ!$AH:$AH,$I95)*BDEQ!$C$2*$J95*$K95)</f>
        <v>1630140173383.77</v>
      </c>
      <c r="W95">
        <f>IF(ISBLANK(Calculations!W95),"",Calculations!W95)-(SUMIFS(BDEQ!I:I,BDEQ!$AG:$AG,About!$B$2,BDEQ!$AH:$AH,$I95)*BDEQ!$C$2*$J95*$K95)</f>
        <v>1627876777358.5659</v>
      </c>
      <c r="X95">
        <f>IF(ISBLANK(Calculations!X95),"",Calculations!X95)-(SUMIFS(BDEQ!J:J,BDEQ!$AG:$AG,About!$B$2,BDEQ!$AH:$AH,$I95)*BDEQ!$C$2*$J95*$K95)</f>
        <v>1625512531405.6072</v>
      </c>
      <c r="Y95">
        <f>IF(ISBLANK(Calculations!Y95),"",Calculations!Y95)-(SUMIFS(BDEQ!K:K,BDEQ!$AG:$AG,About!$B$2,BDEQ!$AH:$AH,$I95)*BDEQ!$C$2*$J95*$K95)</f>
        <v>1623369405634.0718</v>
      </c>
      <c r="Z95">
        <f>IF(ISBLANK(Calculations!Z95),"",Calculations!Z95)-(SUMIFS(BDEQ!L:L,BDEQ!$AG:$AG,About!$B$2,BDEQ!$AH:$AH,$I95)*BDEQ!$C$2*$J95*$K95)</f>
        <v>1622063895345.1577</v>
      </c>
      <c r="AA95">
        <f>IF(ISBLANK(Calculations!AA95),"",Calculations!AA95)-(SUMIFS(BDEQ!M:M,BDEQ!$AG:$AG,About!$B$2,BDEQ!$AH:$AH,$I95)*BDEQ!$C$2*$J95*$K95)</f>
        <v>1623193681104.7002</v>
      </c>
      <c r="AB95">
        <f>IF(ISBLANK(Calculations!AB95),"",Calculations!AB95)-(SUMIFS(BDEQ!N:N,BDEQ!$AG:$AG,About!$B$2,BDEQ!$AH:$AH,$I95)*BDEQ!$C$2*$J95*$K95)</f>
        <v>1626661010567.677</v>
      </c>
      <c r="AC95">
        <f>IF(ISBLANK(Calculations!AC95),"",Calculations!AC95)-(SUMIFS(BDEQ!O:O,BDEQ!$AG:$AG,About!$B$2,BDEQ!$AH:$AH,$I95)*BDEQ!$C$2*$J95*$K95)</f>
        <v>1631255913963.4751</v>
      </c>
      <c r="AD95">
        <f>IF(ISBLANK(Calculations!AD95),"",Calculations!AD95)-(SUMIFS(BDEQ!P:P,BDEQ!$AG:$AG,About!$B$2,BDEQ!$AH:$AH,$I95)*BDEQ!$C$2*$J95*$K95)</f>
        <v>1635710265211.4524</v>
      </c>
      <c r="AE95">
        <f>IF(ISBLANK(Calculations!AE95),"",Calculations!AE95)-(SUMIFS(BDEQ!Q:Q,BDEQ!$AG:$AG,About!$B$2,BDEQ!$AH:$AH,$I95)*BDEQ!$C$2*$J95*$K95)</f>
        <v>1639888854115.6011</v>
      </c>
      <c r="AF95">
        <f>IF(ISBLANK(Calculations!AF95),"",Calculations!AF95)-(SUMIFS(BDEQ!R:R,BDEQ!$AG:$AG,About!$B$2,BDEQ!$AH:$AH,$I95)*BDEQ!$C$2*$J95*$K95)</f>
        <v>1640749735615.6982</v>
      </c>
      <c r="AG95">
        <f>IF(ISBLANK(Calculations!AG95),"",Calculations!AG95)-(SUMIFS(BDEQ!S:S,BDEQ!$AG:$AG,About!$B$2,BDEQ!$AH:$AH,$I95)*BDEQ!$C$2*$J95*$K95)</f>
        <v>1640671442761.3823</v>
      </c>
      <c r="AH95">
        <f>IF(ISBLANK(Calculations!AH95),"",Calculations!AH95)-(SUMIFS(BDEQ!T:T,BDEQ!$AG:$AG,About!$B$2,BDEQ!$AH:$AH,$I95)*BDEQ!$C$2*$J95*$K95)</f>
        <v>1640060349670.0066</v>
      </c>
      <c r="AI95">
        <f>IF(ISBLANK(Calculations!AI95),"",Calculations!AI95)-(SUMIFS(BDEQ!U:U,BDEQ!$AG:$AG,About!$B$2,BDEQ!$AH:$AH,$I95)*BDEQ!$C$2*$J95*$K95)</f>
        <v>1639057300776.8452</v>
      </c>
      <c r="AJ95">
        <f>IF(ISBLANK(Calculations!AJ95),"",Calculations!AJ95)-(SUMIFS(BDEQ!V:V,BDEQ!$AG:$AG,About!$B$2,BDEQ!$AH:$AH,$I95)*BDEQ!$C$2*$J95*$K95)</f>
        <v>1637824646755.4888</v>
      </c>
      <c r="AK95">
        <f>IF(ISBLANK(Calculations!AK95),"",Calculations!AK95)-(SUMIFS(BDEQ!W:W,BDEQ!$AG:$AG,About!$B$2,BDEQ!$AH:$AH,$I95)*BDEQ!$C$2*$J95*$K95)</f>
        <v>1622986258347.0369</v>
      </c>
      <c r="AL95">
        <f>IF(ISBLANK(Calculations!AL95),"",Calculations!AL95)-(SUMIFS(BDEQ!X:X,BDEQ!$AG:$AG,About!$B$2,BDEQ!$AH:$AH,$I95)*BDEQ!$C$2*$J95*$K95)</f>
        <v>1608542550207.2542</v>
      </c>
      <c r="AM95">
        <f>IF(ISBLANK(Calculations!AM95),"",Calculations!AM95)-(SUMIFS(BDEQ!Y:Y,BDEQ!$AG:$AG,About!$B$2,BDEQ!$AH:$AH,$I95)*BDEQ!$C$2*$J95*$K95)</f>
        <v>1594649686280.1191</v>
      </c>
      <c r="AN95">
        <f>IF(ISBLANK(Calculations!AN95),"",Calculations!AN95)-(SUMIFS(BDEQ!Z:Z,BDEQ!$AG:$AG,About!$B$2,BDEQ!$AH:$AH,$I95)*BDEQ!$C$2*$J95*$K95)</f>
        <v>1581490515977.5823</v>
      </c>
      <c r="AO95">
        <f>IF(ISBLANK(Calculations!AO95),"",Calculations!AO95)-(SUMIFS(BDEQ!AA:AA,BDEQ!$AG:$AG,About!$B$2,BDEQ!$AH:$AH,$I95)*BDEQ!$C$2*$J95*$K95)</f>
        <v>1568898951283.2944</v>
      </c>
      <c r="AP95">
        <f>IF(ISBLANK(Calculations!AP95),"",Calculations!AP95)-(SUMIFS(BDEQ!AB:AB,BDEQ!$AG:$AG,About!$B$2,BDEQ!$AH:$AH,$I95)*BDEQ!$C$2*$J95*$K95)</f>
        <v>1556820473732.5786</v>
      </c>
      <c r="AQ95">
        <f>IF(ISBLANK(Calculations!AQ95),"",Calculations!AQ95)-(SUMIFS(BDEQ!AC:AC,BDEQ!$AG:$AG,About!$B$2,BDEQ!$AH:$AH,$I95)*BDEQ!$C$2*$J95*$K95)</f>
        <v>1545284823424.0898</v>
      </c>
      <c r="AR95">
        <f>IF(ISBLANK(Calculations!AR95),"",Calculations!AR95)-(SUMIFS(BDEQ!AD:AD,BDEQ!$AG:$AG,About!$B$2,BDEQ!$AH:$AH,$I95)*BDEQ!$C$2*$J95*$K95)</f>
        <v>1534022156117.1638</v>
      </c>
      <c r="AS95">
        <f>IF(ISBLANK(Calculations!AS95),"",Calculations!AS95)-(SUMIFS(BDEQ!AE:AE,BDEQ!$AG:$AG,About!$B$2,BDEQ!$AH:$AH,$I95)*BDEQ!$C$2*$J95*$K95)</f>
        <v>1523059473117.9541</v>
      </c>
      <c r="AT95">
        <f>IF(ISBLANK(Calculations!AT95),"",Calculations!AT95)-(SUMIFS(BDEQ!AF:AF,BDEQ!$AG:$AG,About!$B$2,BDEQ!$AH:$AH,$I95)*BDEQ!$C$2*$J95*$K95)</f>
        <v>1512476134570.6714</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0.32916861648283818</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0.32916861648283818</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0.32916861648283818</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0.32916861648283818</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0.32916861648283818</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0.32916861648283818</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0.32916861648283818</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0.32916861648283818</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0.32916861648283818</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0.27622863808787279</v>
      </c>
      <c r="K108">
        <f>IF(ISBLANK(Calculations!K108),"",Calculations!K108)</f>
        <v>0.32916861648283818</v>
      </c>
      <c r="L108" t="str">
        <f>IF(ISBLANK(Calculations!L108),"",Calculations!L108)</f>
        <v>RESIDENTIAL</v>
      </c>
      <c r="M108" t="str">
        <f>IF(ISBLANK(Calculations!M108),"",Calculations!M108)</f>
        <v>appl</v>
      </c>
      <c r="N108" t="str">
        <f>IF(ISBLANK(Calculations!N108),"",Calculations!N108)</f>
        <v>electricity</v>
      </c>
      <c r="O108">
        <f t="shared" si="1"/>
        <v>7087456852258.9922</v>
      </c>
      <c r="P108">
        <f>IF(ISBLANK(Calculations!P108),"",Calculations!P108)-(SUMIFS(BDEQ!B:B,BDEQ!$AG:$AG,About!$B$2,BDEQ!$AH:$AH,$I108)*BDEQ!$C$2*$J108*$K108)</f>
        <v>7087456852258.9922</v>
      </c>
      <c r="Q108">
        <f>IF(ISBLANK(Calculations!Q108),"",Calculations!Q108)-(SUMIFS(BDEQ!C:C,BDEQ!$AG:$AG,About!$B$2,BDEQ!$AH:$AH,$I108)*BDEQ!$C$2*$J108*$K108)</f>
        <v>7087456852258.9922</v>
      </c>
      <c r="R108">
        <f>IF(ISBLANK(Calculations!R108),"",Calculations!R108)-(SUMIFS(BDEQ!D:D,BDEQ!$AG:$AG,About!$B$2,BDEQ!$AH:$AH,$I108)*BDEQ!$C$2*$J108*$K108)</f>
        <v>7042695643619.5469</v>
      </c>
      <c r="S108">
        <f>IF(ISBLANK(Calculations!S108),"",Calculations!S108)-(SUMIFS(BDEQ!E:E,BDEQ!$AG:$AG,About!$B$2,BDEQ!$AH:$AH,$I108)*BDEQ!$C$2*$J108*$K108)</f>
        <v>6997238575924.5371</v>
      </c>
      <c r="T108">
        <f>IF(ISBLANK(Calculations!T108),"",Calculations!T108)-(SUMIFS(BDEQ!F:F,BDEQ!$AG:$AG,About!$B$2,BDEQ!$AH:$AH,$I108)*BDEQ!$C$2*$J108*$K108)</f>
        <v>6952939194819.5332</v>
      </c>
      <c r="U108">
        <f>IF(ISBLANK(Calculations!U108),"",Calculations!U108)-(SUMIFS(BDEQ!G:G,BDEQ!$AG:$AG,About!$B$2,BDEQ!$AH:$AH,$I108)*BDEQ!$C$2*$J108*$K108)</f>
        <v>6912632120345.6113</v>
      </c>
      <c r="V108">
        <f>IF(ISBLANK(Calculations!V108),"",Calculations!V108)-(SUMIFS(BDEQ!H:H,BDEQ!$AG:$AG,About!$B$2,BDEQ!$AH:$AH,$I108)*BDEQ!$C$2*$J108*$K108)</f>
        <v>6879024517955.1572</v>
      </c>
      <c r="W108">
        <f>IF(ISBLANK(Calculations!W108),"",Calculations!W108)-(SUMIFS(BDEQ!I:I,BDEQ!$AG:$AG,About!$B$2,BDEQ!$AH:$AH,$I108)*BDEQ!$C$2*$J108*$K108)</f>
        <v>6853358935861.6562</v>
      </c>
      <c r="X108">
        <f>IF(ISBLANK(Calculations!X108),"",Calculations!X108)-(SUMIFS(BDEQ!J:J,BDEQ!$AG:$AG,About!$B$2,BDEQ!$AH:$AH,$I108)*BDEQ!$C$2*$J108*$K108)</f>
        <v>6835465215009.8545</v>
      </c>
      <c r="Y108">
        <f>IF(ISBLANK(Calculations!Y108),"",Calculations!Y108)-(SUMIFS(BDEQ!K:K,BDEQ!$AG:$AG,About!$B$2,BDEQ!$AH:$AH,$I108)*BDEQ!$C$2*$J108*$K108)</f>
        <v>6824466464215.668</v>
      </c>
      <c r="Z108">
        <f>IF(ISBLANK(Calculations!Z108),"",Calculations!Z108)-(SUMIFS(BDEQ!L:L,BDEQ!$AG:$AG,About!$B$2,BDEQ!$AH:$AH,$I108)*BDEQ!$C$2*$J108*$K108)</f>
        <v>6822320048842.0352</v>
      </c>
      <c r="AA108">
        <f>IF(ISBLANK(Calculations!AA108),"",Calculations!AA108)-(SUMIFS(BDEQ!M:M,BDEQ!$AG:$AG,About!$B$2,BDEQ!$AH:$AH,$I108)*BDEQ!$C$2*$J108*$K108)</f>
        <v>6829535455843.7979</v>
      </c>
      <c r="AB108">
        <f>IF(ISBLANK(Calculations!AB108),"",Calculations!AB108)-(SUMIFS(BDEQ!N:N,BDEQ!$AG:$AG,About!$B$2,BDEQ!$AH:$AH,$I108)*BDEQ!$C$2*$J108*$K108)</f>
        <v>6844406381017.0664</v>
      </c>
      <c r="AC108">
        <f>IF(ISBLANK(Calculations!AC108),"",Calculations!AC108)-(SUMIFS(BDEQ!O:O,BDEQ!$AG:$AG,About!$B$2,BDEQ!$AH:$AH,$I108)*BDEQ!$C$2*$J108*$K108)</f>
        <v>6864940016234.1318</v>
      </c>
      <c r="AD108">
        <f>IF(ISBLANK(Calculations!AD108),"",Calculations!AD108)-(SUMIFS(BDEQ!P:P,BDEQ!$AG:$AG,About!$B$2,BDEQ!$AH:$AH,$I108)*BDEQ!$C$2*$J108*$K108)</f>
        <v>6891681434261.2197</v>
      </c>
      <c r="AE108">
        <f>IF(ISBLANK(Calculations!AE108),"",Calculations!AE108)-(SUMIFS(BDEQ!Q:Q,BDEQ!$AG:$AG,About!$B$2,BDEQ!$AH:$AH,$I108)*BDEQ!$C$2*$J108*$K108)</f>
        <v>6923805227687.0645</v>
      </c>
      <c r="AF108">
        <f>IF(ISBLANK(Calculations!AF108),"",Calculations!AF108)-(SUMIFS(BDEQ!R:R,BDEQ!$AG:$AG,About!$B$2,BDEQ!$AH:$AH,$I108)*BDEQ!$C$2*$J108*$K108)</f>
        <v>6959212933320.2012</v>
      </c>
      <c r="AG108">
        <f>IF(ISBLANK(Calculations!AG108),"",Calculations!AG108)-(SUMIFS(BDEQ!S:S,BDEQ!$AG:$AG,About!$B$2,BDEQ!$AH:$AH,$I108)*BDEQ!$C$2*$J108*$K108)</f>
        <v>6996679418935.5234</v>
      </c>
      <c r="AH108">
        <f>IF(ISBLANK(Calculations!AH108),"",Calculations!AH108)-(SUMIFS(BDEQ!T:T,BDEQ!$AG:$AG,About!$B$2,BDEQ!$AH:$AH,$I108)*BDEQ!$C$2*$J108*$K108)</f>
        <v>7035756785565.7832</v>
      </c>
      <c r="AI108">
        <f>IF(ISBLANK(Calculations!AI108),"",Calculations!AI108)-(SUMIFS(BDEQ!U:U,BDEQ!$AG:$AG,About!$B$2,BDEQ!$AH:$AH,$I108)*BDEQ!$C$2*$J108*$K108)</f>
        <v>7075656938925.6543</v>
      </c>
      <c r="AJ108">
        <f>IF(ISBLANK(Calculations!AJ108),"",Calculations!AJ108)-(SUMIFS(BDEQ!V:V,BDEQ!$AG:$AG,About!$B$2,BDEQ!$AH:$AH,$I108)*BDEQ!$C$2*$J108*$K108)</f>
        <v>7116201959709.5303</v>
      </c>
      <c r="AK108">
        <f>IF(ISBLANK(Calculations!AK108),"",Calculations!AK108)-(SUMIFS(BDEQ!W:W,BDEQ!$AG:$AG,About!$B$2,BDEQ!$AH:$AH,$I108)*BDEQ!$C$2*$J108*$K108)</f>
        <v>7096117493476.627</v>
      </c>
      <c r="AL108">
        <f>IF(ISBLANK(Calculations!AL108),"",Calculations!AL108)-(SUMIFS(BDEQ!X:X,BDEQ!$AG:$AG,About!$B$2,BDEQ!$AH:$AH,$I108)*BDEQ!$C$2*$J108*$K108)</f>
        <v>7075810289846.4902</v>
      </c>
      <c r="AM108">
        <f>IF(ISBLANK(Calculations!AM108),"",Calculations!AM108)-(SUMIFS(BDEQ!Y:Y,BDEQ!$AG:$AG,About!$B$2,BDEQ!$AH:$AH,$I108)*BDEQ!$C$2*$J108*$K108)</f>
        <v>7055292180774.5508</v>
      </c>
      <c r="AN108">
        <f>IF(ISBLANK(Calculations!AN108),"",Calculations!AN108)-(SUMIFS(BDEQ!Z:Z,BDEQ!$AG:$AG,About!$B$2,BDEQ!$AH:$AH,$I108)*BDEQ!$C$2*$J108*$K108)</f>
        <v>7034917308763.8096</v>
      </c>
      <c r="AO108">
        <f>IF(ISBLANK(Calculations!AO108),"",Calculations!AO108)-(SUMIFS(BDEQ!AA:AA,BDEQ!$AG:$AG,About!$B$2,BDEQ!$AH:$AH,$I108)*BDEQ!$C$2*$J108*$K108)</f>
        <v>7014140047833.0283</v>
      </c>
      <c r="AP108">
        <f>IF(ISBLANK(Calculations!AP108),"",Calculations!AP108)-(SUMIFS(BDEQ!AB:AB,BDEQ!$AG:$AG,About!$B$2,BDEQ!$AH:$AH,$I108)*BDEQ!$C$2*$J108*$K108)</f>
        <v>6993071786686.0781</v>
      </c>
      <c r="AQ108">
        <f>IF(ISBLANK(Calculations!AQ108),"",Calculations!AQ108)-(SUMIFS(BDEQ!AC:AC,BDEQ!$AG:$AG,About!$B$2,BDEQ!$AH:$AH,$I108)*BDEQ!$C$2*$J108*$K108)</f>
        <v>6972265325820.2812</v>
      </c>
      <c r="AR108">
        <f>IF(ISBLANK(Calculations!AR108),"",Calculations!AR108)-(SUMIFS(BDEQ!AD:AD,BDEQ!$AG:$AG,About!$B$2,BDEQ!$AH:$AH,$I108)*BDEQ!$C$2*$J108*$K108)</f>
        <v>6951063149132.7656</v>
      </c>
      <c r="AS108">
        <f>IF(ISBLANK(Calculations!AS108),"",Calculations!AS108)-(SUMIFS(BDEQ!AE:AE,BDEQ!$AG:$AG,About!$B$2,BDEQ!$AH:$AH,$I108)*BDEQ!$C$2*$J108*$K108)</f>
        <v>6929837233997.0547</v>
      </c>
      <c r="AT108">
        <f>IF(ISBLANK(Calculations!AT108),"",Calculations!AT108)-(SUMIFS(BDEQ!AF:AF,BDEQ!$AG:$AG,About!$B$2,BDEQ!$AH:$AH,$I108)*BDEQ!$C$2*$J108*$K108)</f>
        <v>6909053105174.8936</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0.32916861648283818</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0.22372120631041115</v>
      </c>
      <c r="K110">
        <f>IF(ISBLANK(Calculations!K110),"",Calculations!K110)</f>
        <v>0.32916861648283818</v>
      </c>
      <c r="L110" t="str">
        <f>IF(ISBLANK(Calculations!L110),"",Calculations!L110)</f>
        <v>RESIDENTIAL</v>
      </c>
      <c r="M110" t="str">
        <f>IF(ISBLANK(Calculations!M110),"",Calculations!M110)</f>
        <v>appl</v>
      </c>
      <c r="N110" t="str">
        <f>IF(ISBLANK(Calculations!N110),"",Calculations!N110)</f>
        <v>natural gas</v>
      </c>
      <c r="O110">
        <f t="shared" si="1"/>
        <v>10222466940318.334</v>
      </c>
      <c r="P110">
        <f>IF(ISBLANK(Calculations!P110),"",Calculations!P110)</f>
        <v>10222466940318.334</v>
      </c>
      <c r="Q110">
        <f>IF(ISBLANK(Calculations!Q110),"",Calculations!Q110)</f>
        <v>10222466940318.334</v>
      </c>
      <c r="R110">
        <f>IF(ISBLANK(Calculations!R110),"",Calculations!R110)</f>
        <v>10231602362030.621</v>
      </c>
      <c r="S110">
        <f>IF(ISBLANK(Calculations!S110),"",Calculations!S110)</f>
        <v>10242851806817.418</v>
      </c>
      <c r="T110">
        <f>IF(ISBLANK(Calculations!T110),"",Calculations!T110)</f>
        <v>10257555486160.984</v>
      </c>
      <c r="U110">
        <f>IF(ISBLANK(Calculations!U110),"",Calculations!U110)</f>
        <v>10278102655431.131</v>
      </c>
      <c r="V110">
        <f>IF(ISBLANK(Calculations!V110),"",Calculations!V110)</f>
        <v>10307277396929.711</v>
      </c>
      <c r="W110">
        <f>IF(ISBLANK(Calculations!W110),"",Calculations!W110)</f>
        <v>10344525604692.535</v>
      </c>
      <c r="X110">
        <f>IF(ISBLANK(Calculations!X110),"",Calculations!X110)</f>
        <v>10387297963278.969</v>
      </c>
      <c r="Y110">
        <f>IF(ISBLANK(Calculations!Y110),"",Calculations!Y110)</f>
        <v>10433129614913.697</v>
      </c>
      <c r="Z110">
        <f>IF(ISBLANK(Calculations!Z110),"",Calculations!Z110)</f>
        <v>10483728119946.447</v>
      </c>
      <c r="AA110">
        <f>IF(ISBLANK(Calculations!AA110),"",Calculations!AA110)</f>
        <v>10538803594878.145</v>
      </c>
      <c r="AB110">
        <f>IF(ISBLANK(Calculations!AB110),"",Calculations!AB110)</f>
        <v>10595449899664.484</v>
      </c>
      <c r="AC110">
        <f>IF(ISBLANK(Calculations!AC110),"",Calculations!AC110)</f>
        <v>10652379866217.033</v>
      </c>
      <c r="AD110">
        <f>IF(ISBLANK(Calculations!AD110),"",Calculations!AD110)</f>
        <v>10711697672483.83</v>
      </c>
      <c r="AE110">
        <f>IF(ISBLANK(Calculations!AE110),"",Calculations!AE110)</f>
        <v>10773319996654.041</v>
      </c>
      <c r="AF110">
        <f>IF(ISBLANK(Calculations!AF110),"",Calculations!AF110)</f>
        <v>10836114959235.961</v>
      </c>
      <c r="AG110">
        <f>IF(ISBLANK(Calculations!AG110),"",Calculations!AG110)</f>
        <v>10898892290681.268</v>
      </c>
      <c r="AH110">
        <f>IF(ISBLANK(Calculations!AH110),"",Calculations!AH110)</f>
        <v>10961934328499.535</v>
      </c>
      <c r="AI110">
        <f>IF(ISBLANK(Calculations!AI110),"",Calculations!AI110)</f>
        <v>11025021979980.666</v>
      </c>
      <c r="AJ110">
        <f>IF(ISBLANK(Calculations!AJ110),"",Calculations!AJ110)</f>
        <v>11087865812416.699</v>
      </c>
      <c r="AK110">
        <f>IF(ISBLANK(Calculations!AK110),"",Calculations!AK110)</f>
        <v>11053215262461.879</v>
      </c>
      <c r="AL110">
        <f>IF(ISBLANK(Calculations!AL110),"",Calculations!AL110)</f>
        <v>11018019109748.275</v>
      </c>
      <c r="AM110">
        <f>IF(ISBLANK(Calculations!AM110),"",Calculations!AM110)</f>
        <v>10982533841829.008</v>
      </c>
      <c r="AN110">
        <f>IF(ISBLANK(Calculations!AN110),"",Calculations!AN110)</f>
        <v>10946980100575.865</v>
      </c>
      <c r="AO110">
        <f>IF(ISBLANK(Calculations!AO110),"",Calculations!AO110)</f>
        <v>10911499875212.293</v>
      </c>
      <c r="AP110">
        <f>IF(ISBLANK(Calculations!AP110),"",Calculations!AP110)</f>
        <v>10876122964045.861</v>
      </c>
      <c r="AQ110">
        <f>IF(ISBLANK(Calculations!AQ110),"",Calculations!AQ110)</f>
        <v>10840970998633.324</v>
      </c>
      <c r="AR110">
        <f>IF(ISBLANK(Calculations!AR110),"",Calculations!AR110)</f>
        <v>10806020492673.523</v>
      </c>
      <c r="AS110">
        <f>IF(ISBLANK(Calculations!AS110),"",Calculations!AS110)</f>
        <v>10771302048066.949</v>
      </c>
      <c r="AT110">
        <f>IF(ISBLANK(Calculations!AT110),"",Calculations!AT110)</f>
        <v>10736801797838.131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9.719718654664217E-4</v>
      </c>
      <c r="K111">
        <f>IF(ISBLANK(Calculations!K111),"",Calculations!K111)</f>
        <v>0.32916861648283818</v>
      </c>
      <c r="L111" t="str">
        <f>IF(ISBLANK(Calculations!L111),"",Calculations!L111)</f>
        <v>RESIDENTIAL</v>
      </c>
      <c r="M111" t="str">
        <f>IF(ISBLANK(Calculations!M111),"",Calculations!M111)</f>
        <v>appl</v>
      </c>
      <c r="N111" t="str">
        <f>IF(ISBLANK(Calculations!N111),"",Calculations!N111)</f>
        <v>petroleum diesel</v>
      </c>
      <c r="O111">
        <f t="shared" si="1"/>
        <v>1444221050.8502357</v>
      </c>
      <c r="P111">
        <f>IF(ISBLANK(Calculations!P111),"",Calculations!P111)</f>
        <v>1444221050.8502357</v>
      </c>
      <c r="Q111">
        <f>IF(ISBLANK(Calculations!Q111),"",Calculations!Q111)</f>
        <v>1444221050.8502357</v>
      </c>
      <c r="R111">
        <f>IF(ISBLANK(Calculations!R111),"",Calculations!R111)</f>
        <v>1383851771.2688081</v>
      </c>
      <c r="S111">
        <f>IF(ISBLANK(Calculations!S111),"",Calculations!S111)</f>
        <v>1333433451.7482896</v>
      </c>
      <c r="T111">
        <f>IF(ISBLANK(Calculations!T111),"",Calculations!T111)</f>
        <v>1292544530.4041781</v>
      </c>
      <c r="U111">
        <f>IF(ISBLANK(Calculations!U111),"",Calculations!U111)</f>
        <v>1260649127.4853833</v>
      </c>
      <c r="V111">
        <f>IF(ISBLANK(Calculations!V111),"",Calculations!V111)</f>
        <v>1237282994.8862023</v>
      </c>
      <c r="W111">
        <f>IF(ISBLANK(Calculations!W111),"",Calculations!W111)</f>
        <v>1221317611.2594004</v>
      </c>
      <c r="X111">
        <f>IF(ISBLANK(Calculations!X111),"",Calculations!X111)</f>
        <v>1211340437.3055952</v>
      </c>
      <c r="Y111">
        <f>IF(ISBLANK(Calculations!Y111),"",Calculations!Y111)</f>
        <v>1205925213.7973013</v>
      </c>
      <c r="Z111">
        <f>IF(ISBLANK(Calculations!Z111),"",Calculations!Z111)</f>
        <v>1204295195.5978909</v>
      </c>
      <c r="AA111">
        <f>IF(ISBLANK(Calculations!AA111),"",Calculations!AA111)</f>
        <v>1205568044.7745359</v>
      </c>
      <c r="AB111">
        <f>IF(ISBLANK(Calculations!AB111),"",Calculations!AB111)</f>
        <v>1208671362.2992728</v>
      </c>
      <c r="AC111">
        <f>IF(ISBLANK(Calculations!AC111),"",Calculations!AC111)</f>
        <v>1212872474.34163</v>
      </c>
      <c r="AD111">
        <f>IF(ISBLANK(Calculations!AD111),"",Calculations!AD111)</f>
        <v>1218069965.5320537</v>
      </c>
      <c r="AE111">
        <f>IF(ISBLANK(Calculations!AE111),"",Calculations!AE111)</f>
        <v>1223977601.0146928</v>
      </c>
      <c r="AF111">
        <f>IF(ISBLANK(Calculations!AF111),"",Calculations!AF111)</f>
        <v>1230277742.7444243</v>
      </c>
      <c r="AG111">
        <f>IF(ISBLANK(Calculations!AG111),"",Calculations!AG111)</f>
        <v>1236669472.0889301</v>
      </c>
      <c r="AH111">
        <f>IF(ISBLANK(Calculations!AH111),"",Calculations!AH111)</f>
        <v>1243134000.2220981</v>
      </c>
      <c r="AI111">
        <f>IF(ISBLANK(Calculations!AI111),"",Calculations!AI111)</f>
        <v>1249632236.6912119</v>
      </c>
      <c r="AJ111">
        <f>IF(ISBLANK(Calculations!AJ111),"",Calculations!AJ111)</f>
        <v>1256122486.2885313</v>
      </c>
      <c r="AK111">
        <f>IF(ISBLANK(Calculations!AK111),"",Calculations!AK111)</f>
        <v>1251922365.0358975</v>
      </c>
      <c r="AL111">
        <f>IF(ISBLANK(Calculations!AL111),"",Calculations!AL111)</f>
        <v>1247682712.1822517</v>
      </c>
      <c r="AM111">
        <f>IF(ISBLANK(Calculations!AM111),"",Calculations!AM111)</f>
        <v>1243436831.357249</v>
      </c>
      <c r="AN111">
        <f>IF(ISBLANK(Calculations!AN111),"",Calculations!AN111)</f>
        <v>1239212641.0358343</v>
      </c>
      <c r="AO111">
        <f>IF(ISBLANK(Calculations!AO111),"",Calculations!AO111)</f>
        <v>1235027833.841995</v>
      </c>
      <c r="AP111">
        <f>IF(ISBLANK(Calculations!AP111),"",Calculations!AP111)</f>
        <v>1230880577.6923475</v>
      </c>
      <c r="AQ111">
        <f>IF(ISBLANK(Calculations!AQ111),"",Calculations!AQ111)</f>
        <v>1226783984.3683074</v>
      </c>
      <c r="AR111">
        <f>IF(ISBLANK(Calculations!AR111),"",Calculations!AR111)</f>
        <v>1222732308.5333092</v>
      </c>
      <c r="AS111">
        <f>IF(ISBLANK(Calculations!AS111),"",Calculations!AS111)</f>
        <v>1218725514.8739028</v>
      </c>
      <c r="AT111">
        <f>IF(ISBLANK(Calculations!AT111),"",Calculations!AT111)</f>
        <v>1214760818.605129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0.32916861648283818</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0.32916861648283818</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0.32916861648283818</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0.32916861648283818</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9.2373824782650271E-2</v>
      </c>
      <c r="K116">
        <f>IF(ISBLANK(Calculations!K116),"",Calculations!K116)</f>
        <v>0.32916861648283818</v>
      </c>
      <c r="L116" t="str">
        <f>IF(ISBLANK(Calculations!L116),"",Calculations!L116)</f>
        <v>RESIDENTIAL</v>
      </c>
      <c r="M116" t="str">
        <f>IF(ISBLANK(Calculations!M116),"",Calculations!M116)</f>
        <v>appl</v>
      </c>
      <c r="N116" t="str">
        <f>IF(ISBLANK(Calculations!N116),"",Calculations!N116)</f>
        <v>LPG propane or butane</v>
      </c>
      <c r="O116">
        <f t="shared" si="1"/>
        <v>900459989344.26086</v>
      </c>
      <c r="P116">
        <f>IF(ISBLANK(Calculations!P116),"",Calculations!P116)</f>
        <v>900459989344.26086</v>
      </c>
      <c r="Q116">
        <f>IF(ISBLANK(Calculations!Q116),"",Calculations!Q116)</f>
        <v>900459989344.26086</v>
      </c>
      <c r="R116">
        <f>IF(ISBLANK(Calculations!R116),"",Calculations!R116)</f>
        <v>882890017009.16248</v>
      </c>
      <c r="S116">
        <f>IF(ISBLANK(Calculations!S116),"",Calculations!S116)</f>
        <v>869114596451.75598</v>
      </c>
      <c r="T116">
        <f>IF(ISBLANK(Calculations!T116),"",Calculations!T116)</f>
        <v>858784493212.073</v>
      </c>
      <c r="U116">
        <f>IF(ISBLANK(Calculations!U116),"",Calculations!U116)</f>
        <v>851541432196.22095</v>
      </c>
      <c r="V116">
        <f>IF(ISBLANK(Calculations!V116),"",Calculations!V116)</f>
        <v>847107440736.71008</v>
      </c>
      <c r="W116">
        <f>IF(ISBLANK(Calculations!W116),"",Calculations!W116)</f>
        <v>844999928981.65015</v>
      </c>
      <c r="X116">
        <f>IF(ISBLANK(Calculations!X116),"",Calculations!X116)</f>
        <v>844658974590.29346</v>
      </c>
      <c r="Y116">
        <f>IF(ISBLANK(Calculations!Y116),"",Calculations!Y116)</f>
        <v>845557824387.59229</v>
      </c>
      <c r="Z116">
        <f>IF(ISBLANK(Calculations!Z116),"",Calculations!Z116)</f>
        <v>847583645966.76538</v>
      </c>
      <c r="AA116">
        <f>IF(ISBLANK(Calculations!AA116),"",Calculations!AA116)</f>
        <v>850491144975.73132</v>
      </c>
      <c r="AB116">
        <f>IF(ISBLANK(Calculations!AB116),"",Calculations!AB116)</f>
        <v>853861691970.34448</v>
      </c>
      <c r="AC116">
        <f>IF(ISBLANK(Calculations!AC116),"",Calculations!AC116)</f>
        <v>857444429159.47632</v>
      </c>
      <c r="AD116">
        <f>IF(ISBLANK(Calculations!AD116),"",Calculations!AD116)</f>
        <v>861304149254.75562</v>
      </c>
      <c r="AE116">
        <f>IF(ISBLANK(Calculations!AE116),"",Calculations!AE116)</f>
        <v>865383269004.16516</v>
      </c>
      <c r="AF116">
        <f>IF(ISBLANK(Calculations!AF116),"",Calculations!AF116)</f>
        <v>869580997914.05884</v>
      </c>
      <c r="AG116">
        <f>IF(ISBLANK(Calculations!AG116),"",Calculations!AG116)</f>
        <v>873790685420.02014</v>
      </c>
      <c r="AH116">
        <f>IF(ISBLANK(Calculations!AH116),"",Calculations!AH116)</f>
        <v>878040061535.36963</v>
      </c>
      <c r="AI116">
        <f>IF(ISBLANK(Calculations!AI116),"",Calculations!AI116)</f>
        <v>882314918904.16858</v>
      </c>
      <c r="AJ116">
        <f>IF(ISBLANK(Calculations!AJ116),"",Calculations!AJ116)</f>
        <v>886597485478.27356</v>
      </c>
      <c r="AK116">
        <f>IF(ISBLANK(Calculations!AK116),"",Calculations!AK116)</f>
        <v>884010217965.90369</v>
      </c>
      <c r="AL116">
        <f>IF(ISBLANK(Calculations!AL116),"",Calculations!AL116)</f>
        <v>881360115258.24402</v>
      </c>
      <c r="AM116">
        <f>IF(ISBLANK(Calculations!AM116),"",Calculations!AM116)</f>
        <v>878665983653.93237</v>
      </c>
      <c r="AN116">
        <f>IF(ISBLANK(Calculations!AN116),"",Calculations!AN116)</f>
        <v>875944905117.69067</v>
      </c>
      <c r="AO116">
        <f>IF(ISBLANK(Calculations!AO116),"",Calculations!AO116)</f>
        <v>873208479645.14795</v>
      </c>
      <c r="AP116">
        <f>IF(ISBLANK(Calculations!AP116),"",Calculations!AP116)</f>
        <v>870462810251.46899</v>
      </c>
      <c r="AQ116">
        <f>IF(ISBLANK(Calculations!AQ116),"",Calculations!AQ116)</f>
        <v>867718581482.67407</v>
      </c>
      <c r="AR116">
        <f>IF(ISBLANK(Calculations!AR116),"",Calculations!AR116)</f>
        <v>864976291285.26782</v>
      </c>
      <c r="AS116">
        <f>IF(ISBLANK(Calculations!AS116),"",Calculations!AS116)</f>
        <v>862241008673.40515</v>
      </c>
      <c r="AT116">
        <f>IF(ISBLANK(Calculations!AT116),"",Calculations!AT116)</f>
        <v>859513815773.51721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0.32916861648283818</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0.42428587295209719</v>
      </c>
      <c r="K121">
        <f>IF(ISBLANK(Calculations!K121),"",Calculations!K121)</f>
        <v>0.32916861648283818</v>
      </c>
      <c r="L121" t="str">
        <f>IF(ISBLANK(Calculations!L121),"",Calculations!L121)</f>
        <v>RESIDENTIAL</v>
      </c>
      <c r="M121" t="str">
        <f>IF(ISBLANK(Calculations!M121),"",Calculations!M121)</f>
        <v>other</v>
      </c>
      <c r="N121" t="str">
        <f>IF(ISBLANK(Calculations!N121),"",Calculations!N121)</f>
        <v>electricity</v>
      </c>
      <c r="O121">
        <f t="shared" si="1"/>
        <v>10886299981012.178</v>
      </c>
      <c r="P121">
        <f>IF(ISBLANK(Calculations!P121),"",Calculations!P121)-(SUMIFS(BDEQ!B:B,BDEQ!$AG:$AG,About!$B$2,BDEQ!$AH:$AH,$I121)*BDEQ!$C$2*$J121*$K121)</f>
        <v>10886299981012.178</v>
      </c>
      <c r="Q121">
        <f>IF(ISBLANK(Calculations!Q121),"",Calculations!Q121)-(SUMIFS(BDEQ!C:C,BDEQ!$AG:$AG,About!$B$2,BDEQ!$AH:$AH,$I121)*BDEQ!$C$2*$J121*$K121)</f>
        <v>10886299981012.178</v>
      </c>
      <c r="R121">
        <f>IF(ISBLANK(Calculations!R121),"",Calculations!R121)-(SUMIFS(BDEQ!D:D,BDEQ!$AG:$AG,About!$B$2,BDEQ!$AH:$AH,$I121)*BDEQ!$C$2*$J121*$K121)</f>
        <v>10947567849401.602</v>
      </c>
      <c r="S121">
        <f>IF(ISBLANK(Calculations!S121),"",Calculations!S121)-(SUMIFS(BDEQ!E:E,BDEQ!$AG:$AG,About!$B$2,BDEQ!$AH:$AH,$I121)*BDEQ!$C$2*$J121*$K121)</f>
        <v>11013069170679.768</v>
      </c>
      <c r="T121">
        <f>IF(ISBLANK(Calculations!T121),"",Calculations!T121)-(SUMIFS(BDEQ!F:F,BDEQ!$AG:$AG,About!$B$2,BDEQ!$AH:$AH,$I121)*BDEQ!$C$2*$J121*$K121)</f>
        <v>11089911599563.275</v>
      </c>
      <c r="U121">
        <f>IF(ISBLANK(Calculations!U121),"",Calculations!U121)-(SUMIFS(BDEQ!G:G,BDEQ!$AG:$AG,About!$B$2,BDEQ!$AH:$AH,$I121)*BDEQ!$C$2*$J121*$K121)</f>
        <v>11173931670197.143</v>
      </c>
      <c r="V121">
        <f>IF(ISBLANK(Calculations!V121),"",Calculations!V121)-(SUMIFS(BDEQ!H:H,BDEQ!$AG:$AG,About!$B$2,BDEQ!$AH:$AH,$I121)*BDEQ!$C$2*$J121*$K121)</f>
        <v>11245794865538.666</v>
      </c>
      <c r="W121">
        <f>IF(ISBLANK(Calculations!W121),"",Calculations!W121)-(SUMIFS(BDEQ!I:I,BDEQ!$AG:$AG,About!$B$2,BDEQ!$AH:$AH,$I121)*BDEQ!$C$2*$J121*$K121)</f>
        <v>11333131464255.621</v>
      </c>
      <c r="X121">
        <f>IF(ISBLANK(Calculations!X121),"",Calculations!X121)-(SUMIFS(BDEQ!J:J,BDEQ!$AG:$AG,About!$B$2,BDEQ!$AH:$AH,$I121)*BDEQ!$C$2*$J121*$K121)</f>
        <v>11432135585723.24</v>
      </c>
      <c r="Y121">
        <f>IF(ISBLANK(Calculations!Y121),"",Calculations!Y121)-(SUMIFS(BDEQ!K:K,BDEQ!$AG:$AG,About!$B$2,BDEQ!$AH:$AH,$I121)*BDEQ!$C$2*$J121*$K121)</f>
        <v>11529554101271.102</v>
      </c>
      <c r="Z121">
        <f>IF(ISBLANK(Calculations!Z121),"",Calculations!Z121)-(SUMIFS(BDEQ!L:L,BDEQ!$AG:$AG,About!$B$2,BDEQ!$AH:$AH,$I121)*BDEQ!$C$2*$J121*$K121)</f>
        <v>11623778307982.021</v>
      </c>
      <c r="AA121">
        <f>IF(ISBLANK(Calculations!AA121),"",Calculations!AA121)-(SUMIFS(BDEQ!M:M,BDEQ!$AG:$AG,About!$B$2,BDEQ!$AH:$AH,$I121)*BDEQ!$C$2*$J121*$K121)</f>
        <v>11723447955783.111</v>
      </c>
      <c r="AB121">
        <f>IF(ISBLANK(Calculations!AB121),"",Calculations!AB121)-(SUMIFS(BDEQ!N:N,BDEQ!$AG:$AG,About!$B$2,BDEQ!$AH:$AH,$I121)*BDEQ!$C$2*$J121*$K121)</f>
        <v>11830194659353.908</v>
      </c>
      <c r="AC121">
        <f>IF(ISBLANK(Calculations!AC121),"",Calculations!AC121)-(SUMIFS(BDEQ!O:O,BDEQ!$AG:$AG,About!$B$2,BDEQ!$AH:$AH,$I121)*BDEQ!$C$2*$J121*$K121)</f>
        <v>11947334713053.637</v>
      </c>
      <c r="AD121">
        <f>IF(ISBLANK(Calculations!AD121),"",Calculations!AD121)-(SUMIFS(BDEQ!P:P,BDEQ!$AG:$AG,About!$B$2,BDEQ!$AH:$AH,$I121)*BDEQ!$C$2*$J121*$K121)</f>
        <v>12076054476271.205</v>
      </c>
      <c r="AE121">
        <f>IF(ISBLANK(Calculations!AE121),"",Calculations!AE121)-(SUMIFS(BDEQ!Q:Q,BDEQ!$AG:$AG,About!$B$2,BDEQ!$AH:$AH,$I121)*BDEQ!$C$2*$J121*$K121)</f>
        <v>12208012229749.709</v>
      </c>
      <c r="AF121">
        <f>IF(ISBLANK(Calculations!AF121),"",Calculations!AF121)-(SUMIFS(BDEQ!R:R,BDEQ!$AG:$AG,About!$B$2,BDEQ!$AH:$AH,$I121)*BDEQ!$C$2*$J121*$K121)</f>
        <v>12332588806236.691</v>
      </c>
      <c r="AG121">
        <f>IF(ISBLANK(Calculations!AG121),"",Calculations!AG121)-(SUMIFS(BDEQ!S:S,BDEQ!$AG:$AG,About!$B$2,BDEQ!$AH:$AH,$I121)*BDEQ!$C$2*$J121*$K121)</f>
        <v>12453817545416.385</v>
      </c>
      <c r="AH121">
        <f>IF(ISBLANK(Calculations!AH121),"",Calculations!AH121)-(SUMIFS(BDEQ!T:T,BDEQ!$AG:$AG,About!$B$2,BDEQ!$AH:$AH,$I121)*BDEQ!$C$2*$J121*$K121)</f>
        <v>12581948103610.801</v>
      </c>
      <c r="AI121">
        <f>IF(ISBLANK(Calculations!AI121),"",Calculations!AI121)-(SUMIFS(BDEQ!U:U,BDEQ!$AG:$AG,About!$B$2,BDEQ!$AH:$AH,$I121)*BDEQ!$C$2*$J121*$K121)</f>
        <v>12704531371009.75</v>
      </c>
      <c r="AJ121">
        <f>IF(ISBLANK(Calculations!AJ121),"",Calculations!AJ121)-(SUMIFS(BDEQ!V:V,BDEQ!$AG:$AG,About!$B$2,BDEQ!$AH:$AH,$I121)*BDEQ!$C$2*$J121*$K121)</f>
        <v>12818847205010.475</v>
      </c>
      <c r="AK121">
        <f>IF(ISBLANK(Calculations!AK121),"",Calculations!AK121)-(SUMIFS(BDEQ!W:W,BDEQ!$AG:$AG,About!$B$2,BDEQ!$AH:$AH,$I121)*BDEQ!$C$2*$J121*$K121)</f>
        <v>12902327354170.264</v>
      </c>
      <c r="AL121">
        <f>IF(ISBLANK(Calculations!AL121),"",Calculations!AL121)-(SUMIFS(BDEQ!X:X,BDEQ!$AG:$AG,About!$B$2,BDEQ!$AH:$AH,$I121)*BDEQ!$C$2*$J121*$K121)</f>
        <v>12989723167059.76</v>
      </c>
      <c r="AM121">
        <f>IF(ISBLANK(Calculations!AM121),"",Calculations!AM121)-(SUMIFS(BDEQ!Y:Y,BDEQ!$AG:$AG,About!$B$2,BDEQ!$AH:$AH,$I121)*BDEQ!$C$2*$J121*$K121)</f>
        <v>13079364017410.154</v>
      </c>
      <c r="AN121">
        <f>IF(ISBLANK(Calculations!AN121),"",Calculations!AN121)-(SUMIFS(BDEQ!Z:Z,BDEQ!$AG:$AG,About!$B$2,BDEQ!$AH:$AH,$I121)*BDEQ!$C$2*$J121*$K121)</f>
        <v>13165823968615.412</v>
      </c>
      <c r="AO121">
        <f>IF(ISBLANK(Calculations!AO121),"",Calculations!AO121)-(SUMIFS(BDEQ!AA:AA,BDEQ!$AG:$AG,About!$B$2,BDEQ!$AH:$AH,$I121)*BDEQ!$C$2*$J121*$K121)</f>
        <v>13246303752822.389</v>
      </c>
      <c r="AP121">
        <f>IF(ISBLANK(Calculations!AP121),"",Calculations!AP121)-(SUMIFS(BDEQ!AB:AB,BDEQ!$AG:$AG,About!$B$2,BDEQ!$AH:$AH,$I121)*BDEQ!$C$2*$J121*$K121)</f>
        <v>13326764111578.732</v>
      </c>
      <c r="AQ121">
        <f>IF(ISBLANK(Calculations!AQ121),"",Calculations!AQ121)-(SUMIFS(BDEQ!AC:AC,BDEQ!$AG:$AG,About!$B$2,BDEQ!$AH:$AH,$I121)*BDEQ!$C$2*$J121*$K121)</f>
        <v>13405484028988.1</v>
      </c>
      <c r="AR121">
        <f>IF(ISBLANK(Calculations!AR121),"",Calculations!AR121)-(SUMIFS(BDEQ!AD:AD,BDEQ!$AG:$AG,About!$B$2,BDEQ!$AH:$AH,$I121)*BDEQ!$C$2*$J121*$K121)</f>
        <v>13484839613556.047</v>
      </c>
      <c r="AS121">
        <f>IF(ISBLANK(Calculations!AS121),"",Calculations!AS121)-(SUMIFS(BDEQ!AE:AE,BDEQ!$AG:$AG,About!$B$2,BDEQ!$AH:$AH,$I121)*BDEQ!$C$2*$J121*$K121)</f>
        <v>13568779280485.123</v>
      </c>
      <c r="AT121">
        <f>IF(ISBLANK(Calculations!AT121),"",Calculations!AT121)-(SUMIFS(BDEQ!AF:AF,BDEQ!$AG:$AG,About!$B$2,BDEQ!$AH:$AH,$I121)*BDEQ!$C$2*$J121*$K121)</f>
        <v>13653888819176.377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0.32916861648283818</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0.32916861648283818</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0.32916861648283818</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0.32916861648283818</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0.32916861648283818</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0.32916861648283818</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0.32916861648283818</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0.32916861648283818</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0.32916861648283818</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3.2860074823090897E-2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2608564179756.2476</v>
      </c>
      <c r="P134">
        <f>IF(ISBLANK(Calculations!P134),"",Calculations!P134)</f>
        <v>2608564179756.2476</v>
      </c>
      <c r="Q134">
        <f>IF(ISBLANK(Calculations!Q134),"",Calculations!Q134)</f>
        <v>2608564179756.2476</v>
      </c>
      <c r="R134">
        <f>IF(ISBLANK(Calculations!R134),"",Calculations!R134)</f>
        <v>2629753211040.3325</v>
      </c>
      <c r="S134">
        <f>IF(ISBLANK(Calculations!S134),"",Calculations!S134)</f>
        <v>2649438942428.7764</v>
      </c>
      <c r="T134">
        <f>IF(ISBLANK(Calculations!T134),"",Calculations!T134)</f>
        <v>2667639843227.0908</v>
      </c>
      <c r="U134">
        <f>IF(ISBLANK(Calculations!U134),"",Calculations!U134)</f>
        <v>2684602969309.1958</v>
      </c>
      <c r="V134">
        <f>IF(ISBLANK(Calculations!V134),"",Calculations!V134)</f>
        <v>2700692866041.0625</v>
      </c>
      <c r="W134">
        <f>IF(ISBLANK(Calculations!W134),"",Calculations!W134)</f>
        <v>2716096494191.5005</v>
      </c>
      <c r="X134">
        <f>IF(ISBLANK(Calculations!X134),"",Calculations!X134)</f>
        <v>2730939733006.6489</v>
      </c>
      <c r="Y134">
        <f>IF(ISBLANK(Calculations!Y134),"",Calculations!Y134)</f>
        <v>2744336302486.1436</v>
      </c>
      <c r="Z134">
        <f>IF(ISBLANK(Calculations!Z134),"",Calculations!Z134)</f>
        <v>2755846873786.1865</v>
      </c>
      <c r="AA134">
        <f>IF(ISBLANK(Calculations!AA134),"",Calculations!AA134)</f>
        <v>2765119617400.2852</v>
      </c>
      <c r="AB134">
        <f>IF(ISBLANK(Calculations!AB134),"",Calculations!AB134)</f>
        <v>2771529685978.8389</v>
      </c>
      <c r="AC134">
        <f>IF(ISBLANK(Calculations!AC134),"",Calculations!AC134)</f>
        <v>2775104918670.9639</v>
      </c>
      <c r="AD134">
        <f>IF(ISBLANK(Calculations!AD134),"",Calculations!AD134)</f>
        <v>2775362811390.668</v>
      </c>
      <c r="AE134">
        <f>IF(ISBLANK(Calculations!AE134),"",Calculations!AE134)</f>
        <v>2772529814900.665</v>
      </c>
      <c r="AF134">
        <f>IF(ISBLANK(Calculations!AF134),"",Calculations!AF134)</f>
        <v>2766958739438.8457</v>
      </c>
      <c r="AG134">
        <f>IF(ISBLANK(Calculations!AG134),"",Calculations!AG134)</f>
        <v>2759178346471.542</v>
      </c>
      <c r="AH134">
        <f>IF(ISBLANK(Calculations!AH134),"",Calculations!AH134)</f>
        <v>2750192886716.8276</v>
      </c>
      <c r="AI134">
        <f>IF(ISBLANK(Calculations!AI134),"",Calculations!AI134)</f>
        <v>2740362279671.5156</v>
      </c>
      <c r="AJ134">
        <f>IF(ISBLANK(Calculations!AJ134),"",Calculations!AJ134)</f>
        <v>2730108912201.5781</v>
      </c>
      <c r="AK134">
        <f>IF(ISBLANK(Calculations!AK134),"",Calculations!AK134)</f>
        <v>2720050487131.4287</v>
      </c>
      <c r="AL134">
        <f>IF(ISBLANK(Calculations!AL134),"",Calculations!AL134)</f>
        <v>2710546139001.437</v>
      </c>
      <c r="AM134">
        <f>IF(ISBLANK(Calculations!AM134),"",Calculations!AM134)</f>
        <v>2701808204921.2051</v>
      </c>
      <c r="AN134">
        <f>IF(ISBLANK(Calculations!AN134),"",Calculations!AN134)</f>
        <v>2693885157115.5864</v>
      </c>
      <c r="AO134">
        <f>IF(ISBLANK(Calculations!AO134),"",Calculations!AO134)</f>
        <v>2686697999958.8042</v>
      </c>
      <c r="AP134">
        <f>IF(ISBLANK(Calculations!AP134),"",Calculations!AP134)</f>
        <v>2680407401354.9136</v>
      </c>
      <c r="AQ134">
        <f>IF(ISBLANK(Calculations!AQ134),"",Calculations!AQ134)</f>
        <v>2674489444185.2959</v>
      </c>
      <c r="AR134">
        <f>IF(ISBLANK(Calculations!AR134),"",Calculations!AR134)</f>
        <v>2669092903227.4614</v>
      </c>
      <c r="AS134">
        <f>IF(ISBLANK(Calculations!AS134),"",Calculations!AS134)</f>
        <v>2664110802207.6465</v>
      </c>
      <c r="AT134">
        <f>IF(ISBLANK(Calculations!AT134),"",Calculations!AT134)</f>
        <v>2659495305148.3154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0.65511770486635135</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69323900411252.43</v>
      </c>
      <c r="P136">
        <f>IF(ISBLANK(Calculations!P136),"",Calculations!P136)</f>
        <v>69323900411252.43</v>
      </c>
      <c r="Q136">
        <f>IF(ISBLANK(Calculations!Q136),"",Calculations!Q136)</f>
        <v>69323900411252.43</v>
      </c>
      <c r="R136">
        <f>IF(ISBLANK(Calculations!R136),"",Calculations!R136)</f>
        <v>69240253769756.234</v>
      </c>
      <c r="S136" s="99">
        <f>IF(ISBLANK(Calculations!S136),"",Calculations!S136 + ('IRA Buildings Changes'!$F$38/($AB$133-$R$133)*(S133-$R$133)))</f>
        <v>69078264657474.758</v>
      </c>
      <c r="T136" s="99">
        <f>IF(ISBLANK(Calculations!T136),"",Calculations!T136 + ('IRA Buildings Changes'!$F$38/($AB$133-$R$133)*(T133-$R$133)))</f>
        <v>68895164038358.117</v>
      </c>
      <c r="U136" s="99">
        <f>IF(ISBLANK(Calculations!U136),"",Calculations!U136 + ('IRA Buildings Changes'!$F$38/($AB$133-$R$133)*(U133-$R$133)))</f>
        <v>68698903307128.453</v>
      </c>
      <c r="V136" s="99">
        <f>IF(ISBLANK(Calculations!V136),"",Calculations!V136 + ('IRA Buildings Changes'!$F$38/($AB$133-$R$133)*(V133-$R$133)))</f>
        <v>68502557780784.062</v>
      </c>
      <c r="W136" s="99">
        <f>IF(ISBLANK(Calculations!W136),"",Calculations!W136 + ('IRA Buildings Changes'!$F$38/($AB$133-$R$133)*(W133-$R$133)))</f>
        <v>68318724251606.18</v>
      </c>
      <c r="X136" s="99">
        <f>IF(ISBLANK(Calculations!X136),"",Calculations!X136 + ('IRA Buildings Changes'!$F$38/($AB$133-$R$133)*(X133-$R$133)))</f>
        <v>68161908552576.195</v>
      </c>
      <c r="Y136" s="99">
        <f>IF(ISBLANK(Calculations!Y136),"",Calculations!Y136 + ('IRA Buildings Changes'!$F$38/($AB$133-$R$133)*(Y133-$R$133)))</f>
        <v>68025135173104.156</v>
      </c>
      <c r="Z136" s="99">
        <f>IF(ISBLANK(Calculations!Z136),"",Calculations!Z136 + ('IRA Buildings Changes'!$F$38/($AB$133-$R$133)*(Z133-$R$133)))</f>
        <v>67913859420941.312</v>
      </c>
      <c r="AA136" s="99">
        <f>IF(ISBLANK(Calculations!AA136),"",Calculations!AA136 + ('IRA Buildings Changes'!$F$38/($AB$133-$R$133)*(AA133-$R$133)))</f>
        <v>67828242860303.562</v>
      </c>
      <c r="AB136" s="98">
        <f>IF(ISBLANK(Calculations!AB136),"",Calculations!AB136 + 'IRA Buildings Changes'!F38)</f>
        <v>67766021123009.836</v>
      </c>
      <c r="AC136" s="99">
        <f>IF(ISBLANK(Calculations!AC136),"",Calculations!AC136 + 'IRA Buildings Changes'!$F$38)</f>
        <v>67792917129881.555</v>
      </c>
      <c r="AD136" s="99">
        <f>IF(ISBLANK(Calculations!AD136),"",Calculations!AD136 + 'IRA Buildings Changes'!$F$38)</f>
        <v>67839711421579.125</v>
      </c>
      <c r="AE136" s="99">
        <f>IF(ISBLANK(Calculations!AE136),"",Calculations!AE136 + 'IRA Buildings Changes'!$F$38)</f>
        <v>67903660000231.844</v>
      </c>
      <c r="AF136" s="99">
        <f>IF(ISBLANK(Calculations!AF136),"",Calculations!AF136 + 'IRA Buildings Changes'!$F$38)</f>
        <v>67978146560983.297</v>
      </c>
      <c r="AG136" s="99">
        <f>IF(ISBLANK(Calculations!AG136),"",Calculations!AG136 + 'IRA Buildings Changes'!$F$38)</f>
        <v>68055898834493.344</v>
      </c>
      <c r="AH136" s="99">
        <f>IF(ISBLANK(Calculations!AH136),"",Calculations!AH136 + 'IRA Buildings Changes'!$F$38)</f>
        <v>68143297460586.727</v>
      </c>
      <c r="AI136" s="99">
        <f>IF(ISBLANK(Calculations!AI136),"",Calculations!AI136 + 'IRA Buildings Changes'!$F$38)</f>
        <v>68232975497703.766</v>
      </c>
      <c r="AJ136" s="99">
        <f>IF(ISBLANK(Calculations!AJ136),"",Calculations!AJ136 + 'IRA Buildings Changes'!$F$38)</f>
        <v>68323012027627.344</v>
      </c>
      <c r="AK136" s="99">
        <f>IF(ISBLANK(Calculations!AK136),"",Calculations!AK136 + 'IRA Buildings Changes'!$F$38)</f>
        <v>68403350481303.984</v>
      </c>
      <c r="AL136" s="99">
        <f>IF(ISBLANK(Calculations!AL136),"",Calculations!AL136 + 'IRA Buildings Changes'!$F$38)</f>
        <v>68476572884508.57</v>
      </c>
      <c r="AM136" s="99">
        <f>IF(ISBLANK(Calculations!AM136),"",Calculations!AM136 + 'IRA Buildings Changes'!$F$38)</f>
        <v>68543763821147.531</v>
      </c>
      <c r="AN136" s="99">
        <f>IF(ISBLANK(Calculations!AN136),"",Calculations!AN136 + 'IRA Buildings Changes'!$F$38)</f>
        <v>68603549490994.836</v>
      </c>
      <c r="AO136" s="99">
        <f>IF(ISBLANK(Calculations!AO136),"",Calculations!AO136 + 'IRA Buildings Changes'!$F$38)</f>
        <v>68652897786096.414</v>
      </c>
      <c r="AP136" s="99">
        <f>IF(ISBLANK(Calculations!AP136),"",Calculations!AP136 + 'IRA Buildings Changes'!$F$38)</f>
        <v>68696453181855.875</v>
      </c>
      <c r="AQ136" s="99">
        <f>IF(ISBLANK(Calculations!AQ136),"",Calculations!AQ136 + 'IRA Buildings Changes'!$F$38)</f>
        <v>68721966488793.164</v>
      </c>
      <c r="AR136" s="99">
        <f>IF(ISBLANK(Calculations!AR136),"",Calculations!AR136 + 'IRA Buildings Changes'!$F$38)</f>
        <v>68735289131482.172</v>
      </c>
      <c r="AS136" s="99">
        <f>IF(ISBLANK(Calculations!AS136),"",Calculations!AS136 + 'IRA Buildings Changes'!$F$38)</f>
        <v>68735736558451.195</v>
      </c>
      <c r="AT136" s="99">
        <f>IF(ISBLANK(Calculations!AT136),"",Calculations!AT136 + 'IRA Buildings Changes'!$F$38)</f>
        <v>68724186465987.148</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0.32782012494162266</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3235912453298.7573</v>
      </c>
      <c r="P137">
        <f>IF(ISBLANK(Calculations!P137),"",Calculations!P137)</f>
        <v>3235912453298.7573</v>
      </c>
      <c r="Q137">
        <f>IF(ISBLANK(Calculations!Q137),"",Calculations!Q137)</f>
        <v>3235912453298.7573</v>
      </c>
      <c r="R137">
        <f>IF(ISBLANK(Calculations!R137),"",Calculations!R137)</f>
        <v>3208208379740.0879</v>
      </c>
      <c r="S137">
        <f>IF(ISBLANK(Calculations!S137),"",Calculations!S137)</f>
        <v>3176375732027.1792</v>
      </c>
      <c r="T137">
        <f>IF(ISBLANK(Calculations!T137),"",Calculations!T137)</f>
        <v>3138844841023.3257</v>
      </c>
      <c r="U137">
        <f>IF(ISBLANK(Calculations!U137),"",Calculations!U137)</f>
        <v>3093775821172.5552</v>
      </c>
      <c r="V137">
        <f>IF(ISBLANK(Calculations!V137),"",Calculations!V137)</f>
        <v>3038855259734.0347</v>
      </c>
      <c r="W137">
        <f>IF(ISBLANK(Calculations!W137),"",Calculations!W137)</f>
        <v>2971300343421.7915</v>
      </c>
      <c r="X137">
        <f>IF(ISBLANK(Calculations!X137),"",Calculations!X137)</f>
        <v>2888505746860.2007</v>
      </c>
      <c r="Y137">
        <f>IF(ISBLANK(Calculations!Y137),"",Calculations!Y137)</f>
        <v>2788348969191.4971</v>
      </c>
      <c r="Z137">
        <f>IF(ISBLANK(Calculations!Z137),"",Calculations!Z137)</f>
        <v>2670890831793.5205</v>
      </c>
      <c r="AA137">
        <f>IF(ISBLANK(Calculations!AA137),"",Calculations!AA137)</f>
        <v>2538053747222.0786</v>
      </c>
      <c r="AB137">
        <f>IF(ISBLANK(Calculations!AB137),"",Calculations!AB137)</f>
        <v>2392902166138.8569</v>
      </c>
      <c r="AC137">
        <f>IF(ISBLANK(Calculations!AC137),"",Calculations!AC137)</f>
        <v>2239098574388.6079</v>
      </c>
      <c r="AD137">
        <f>IF(ISBLANK(Calculations!AD137),"",Calculations!AD137)</f>
        <v>2079752204271.209</v>
      </c>
      <c r="AE137">
        <f>IF(ISBLANK(Calculations!AE137),"",Calculations!AE137)</f>
        <v>1917661196357.6323</v>
      </c>
      <c r="AF137">
        <f>IF(ISBLANK(Calculations!AF137),"",Calculations!AF137)</f>
        <v>1755106306973.9104</v>
      </c>
      <c r="AG137">
        <f>IF(ISBLANK(Calculations!AG137),"",Calculations!AG137)</f>
        <v>1596408991593.4216</v>
      </c>
      <c r="AH137">
        <f>IF(ISBLANK(Calculations!AH137),"",Calculations!AH137)</f>
        <v>1443003051878.448</v>
      </c>
      <c r="AI137">
        <f>IF(ISBLANK(Calculations!AI137),"",Calculations!AI137)</f>
        <v>1296151716454.5454</v>
      </c>
      <c r="AJ137">
        <f>IF(ISBLANK(Calculations!AJ137),"",Calculations!AJ137)</f>
        <v>1157341249175.4116</v>
      </c>
      <c r="AK137">
        <f>IF(ISBLANK(Calculations!AK137),"",Calculations!AK137)</f>
        <v>1028053827382.8552</v>
      </c>
      <c r="AL137">
        <f>IF(ISBLANK(Calculations!AL137),"",Calculations!AL137)</f>
        <v>909765938718.93457</v>
      </c>
      <c r="AM137">
        <f>IF(ISBLANK(Calculations!AM137),"",Calculations!AM137)</f>
        <v>803698389912.74023</v>
      </c>
      <c r="AN137">
        <f>IF(ISBLANK(Calculations!AN137),"",Calculations!AN137)</f>
        <v>710713302930.69153</v>
      </c>
      <c r="AO137">
        <f>IF(ISBLANK(Calculations!AO137),"",Calculations!AO137)</f>
        <v>631202326836.92896</v>
      </c>
      <c r="AP137">
        <f>IF(ISBLANK(Calculations!AP137),"",Calculations!AP137)</f>
        <v>565093146620.08081</v>
      </c>
      <c r="AQ137">
        <f>IF(ISBLANK(Calculations!AQ137),"",Calculations!AQ137)</f>
        <v>511711724482.75616</v>
      </c>
      <c r="AR137">
        <f>IF(ISBLANK(Calculations!AR137),"",Calculations!AR137)</f>
        <v>470020856867.14392</v>
      </c>
      <c r="AS137">
        <f>IF(ISBLANK(Calculations!AS137),"",Calculations!AS137)</f>
        <v>438594625939.80603</v>
      </c>
      <c r="AT137">
        <f>IF(ISBLANK(Calculations!AT137),"",Calculations!AT137)</f>
        <v>415792652047.01593</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4678000000000</v>
      </c>
      <c r="P139">
        <f>IF(ISBLANK(Calculations!P139),"",Calculations!P139)</f>
        <v>4678000000000</v>
      </c>
      <c r="Q139">
        <f>IF(ISBLANK(Calculations!Q139),"",Calculations!Q139)</f>
        <v>4678000000000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15000000000</v>
      </c>
      <c r="P140">
        <f>IF(ISBLANK(Calculations!P140),"",Calculations!P140)</f>
        <v>15000000000</v>
      </c>
      <c r="Q140">
        <f>IF(ISBLANK(Calculations!Q140),"",Calculations!Q140)</f>
        <v>15000000000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5870000000000</v>
      </c>
      <c r="P142">
        <f>IF(ISBLANK(Calculations!P142),"",Calculations!P142)</f>
        <v>5870000000000</v>
      </c>
      <c r="Q142">
        <f>IF(ISBLANK(Calculations!Q142),"",Calculations!Q142)</f>
        <v>5870000000000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0.1668972123813941</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13248968307684.59</v>
      </c>
      <c r="P147">
        <f>IF(ISBLANK(Calculations!P147),"",Calculations!P147)</f>
        <v>13248968307684.59</v>
      </c>
      <c r="Q147">
        <f>IF(ISBLANK(Calculations!Q147),"",Calculations!Q147)</f>
        <v>13248968307684.59</v>
      </c>
      <c r="R147">
        <f>IF(ISBLANK(Calculations!R147),"",Calculations!R147)</f>
        <v>13273369787676.057</v>
      </c>
      <c r="S147" s="99">
        <f>IF(ISBLANK(Calculations!S147),"",Calculations!S147+('IRA Buildings Changes'!$E$38/($AB$146-$R$146)*(S146-$R$146)))</f>
        <v>13217590685714.412</v>
      </c>
      <c r="T147" s="99">
        <f>IF(ISBLANK(Calculations!T147),"",Calculations!T147+('IRA Buildings Changes'!$E$38/($AB$146-$R$146)*(T146-$R$146)))</f>
        <v>13146273738566.422</v>
      </c>
      <c r="U147" s="99">
        <f>IF(ISBLANK(Calculations!U147),"",Calculations!U147+('IRA Buildings Changes'!$E$38/($AB$146-$R$146)*(U146-$R$146)))</f>
        <v>13061201468942.568</v>
      </c>
      <c r="V147" s="99">
        <f>IF(ISBLANK(Calculations!V147),"",Calculations!V147+('IRA Buildings Changes'!$E$38/($AB$146-$R$146)*(V146-$R$146)))</f>
        <v>12969582646430.115</v>
      </c>
      <c r="W147" s="99">
        <f>IF(ISBLANK(Calculations!W147),"",Calculations!W147+('IRA Buildings Changes'!$E$38/($AB$146-$R$146)*(W146-$R$146)))</f>
        <v>12864557952891.064</v>
      </c>
      <c r="X147" s="99">
        <f>IF(ISBLANK(Calculations!X147),"",Calculations!X147+('IRA Buildings Changes'!$E$38/($AB$146-$R$146)*(X146-$R$146)))</f>
        <v>12753888839480.018</v>
      </c>
      <c r="Y147" s="99">
        <f>IF(ISBLANK(Calculations!Y147),"",Calculations!Y147+('IRA Buildings Changes'!$E$38/($AB$146-$R$146)*(Y146-$R$146)))</f>
        <v>12632300291542.326</v>
      </c>
      <c r="Z147" s="99">
        <f>IF(ISBLANK(Calculations!Z147),"",Calculations!Z147+('IRA Buildings Changes'!$E$38/($AB$146-$R$146)*(Z146-$R$146)))</f>
        <v>12502415194015.74</v>
      </c>
      <c r="AA147" s="99">
        <f>IF(ISBLANK(Calculations!AA147),"",Calculations!AA147+('IRA Buildings Changes'!$E$38/($AB$146-$R$146)*(AA146-$R$146)))</f>
        <v>12374073333050.961</v>
      </c>
      <c r="AB147" s="98">
        <f>IF(ISBLANK(Calculations!AB147),"",Calculations!AB147 + 'IRA Buildings Changes'!E38)</f>
        <v>12251253984108.555</v>
      </c>
      <c r="AC147" s="99">
        <f>IF(ISBLANK(Calculations!AC147),"",Calculations!AC147  + 'IRA Buildings Changes'!$E$38)</f>
        <v>12202397377410.729</v>
      </c>
      <c r="AD147" s="99">
        <f>IF(ISBLANK(Calculations!AD147),"",Calculations!AD147  + 'IRA Buildings Changes'!$E$38)</f>
        <v>12159936287578.699</v>
      </c>
      <c r="AE147" s="99">
        <f>IF(ISBLANK(Calculations!AE147),"",Calculations!AE147  + 'IRA Buildings Changes'!$E$38)</f>
        <v>12123010919070.385</v>
      </c>
      <c r="AF147" s="99">
        <f>IF(ISBLANK(Calculations!AF147),"",Calculations!AF147  + 'IRA Buildings Changes'!$E$38)</f>
        <v>12091985377563.184</v>
      </c>
      <c r="AG147" s="99">
        <f>IF(ISBLANK(Calculations!AG147),"",Calculations!AG147  + 'IRA Buildings Changes'!$E$38)</f>
        <v>12068791713898.318</v>
      </c>
      <c r="AH147" s="99">
        <f>IF(ISBLANK(Calculations!AH147),"",Calculations!AH147  + 'IRA Buildings Changes'!$E$38)</f>
        <v>12055752101404.396</v>
      </c>
      <c r="AI147" s="99">
        <f>IF(ISBLANK(Calculations!AI147),"",Calculations!AI147  + 'IRA Buildings Changes'!$E$38)</f>
        <v>12051421670094.822</v>
      </c>
      <c r="AJ147" s="99">
        <f>IF(ISBLANK(Calculations!AJ147),"",Calculations!AJ147  + 'IRA Buildings Changes'!$E$38)</f>
        <v>12059835455701.098</v>
      </c>
      <c r="AK147" s="99">
        <f>IF(ISBLANK(Calculations!AK147),"",Calculations!AK147  + 'IRA Buildings Changes'!$E$38)</f>
        <v>12075605925656.512</v>
      </c>
      <c r="AL147" s="99">
        <f>IF(ISBLANK(Calculations!AL147),"",Calculations!AL147  + 'IRA Buildings Changes'!$E$38)</f>
        <v>12104703665864.5</v>
      </c>
      <c r="AM147" s="99">
        <f>IF(ISBLANK(Calculations!AM147),"",Calculations!AM147  + 'IRA Buildings Changes'!$E$38)</f>
        <v>12143915224130.236</v>
      </c>
      <c r="AN147" s="99">
        <f>IF(ISBLANK(Calculations!AN147),"",Calculations!AN147  + 'IRA Buildings Changes'!$E$38)</f>
        <v>12191934531735.434</v>
      </c>
      <c r="AO147" s="99">
        <f>IF(ISBLANK(Calculations!AO147),"",Calculations!AO147  + 'IRA Buildings Changes'!$E$38)</f>
        <v>12252917943329.193</v>
      </c>
      <c r="AP147" s="99">
        <f>IF(ISBLANK(Calculations!AP147),"",Calculations!AP147  + 'IRA Buildings Changes'!$E$38)</f>
        <v>12323147463138.717</v>
      </c>
      <c r="AQ147" s="99">
        <f>IF(ISBLANK(Calculations!AQ147),"",Calculations!AQ147  + 'IRA Buildings Changes'!$E$38)</f>
        <v>12402626893760.471</v>
      </c>
      <c r="AR147" s="99">
        <f>IF(ISBLANK(Calculations!AR147),"",Calculations!AR147  + 'IRA Buildings Changes'!$E$38)</f>
        <v>12491893492867.203</v>
      </c>
      <c r="AS147" s="99">
        <f>IF(ISBLANK(Calculations!AS147),"",Calculations!AS147  + 'IRA Buildings Changes'!$E$38)</f>
        <v>12588838048568.93</v>
      </c>
      <c r="AT147" s="99">
        <f>IF(ISBLANK(Calculations!AT147),"",Calculations!AT147  + 'IRA Buildings Changes'!$E$38)</f>
        <v>12691912852162.367</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1.2004371490728627E-3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127029058677.74126</v>
      </c>
      <c r="P149">
        <f>IF(ISBLANK(Calculations!P149),"",Calculations!P149)</f>
        <v>127029058677.74126</v>
      </c>
      <c r="Q149">
        <f>IF(ISBLANK(Calculations!Q149),"",Calculations!Q149)</f>
        <v>127029058677.74126</v>
      </c>
      <c r="R149">
        <f>IF(ISBLANK(Calculations!R149),"",Calculations!R149)</f>
        <v>130072132406.821</v>
      </c>
      <c r="S149">
        <f>IF(ISBLANK(Calculations!S149),"",Calculations!S149)</f>
        <v>133057914831.91985</v>
      </c>
      <c r="T149">
        <f>IF(ISBLANK(Calculations!T149),"",Calculations!T149)</f>
        <v>135960535067.29723</v>
      </c>
      <c r="U149">
        <f>IF(ISBLANK(Calculations!U149),"",Calculations!U149)</f>
        <v>138792839771.63806</v>
      </c>
      <c r="V149">
        <f>IF(ISBLANK(Calculations!V149),"",Calculations!V149)</f>
        <v>141552039135.79779</v>
      </c>
      <c r="W149">
        <f>IF(ISBLANK(Calculations!W149),"",Calculations!W149)</f>
        <v>144244443170.44135</v>
      </c>
      <c r="X149">
        <f>IF(ISBLANK(Calculations!X149),"",Calculations!X149)</f>
        <v>146878829463.80038</v>
      </c>
      <c r="Y149">
        <f>IF(ISBLANK(Calculations!Y149),"",Calculations!Y149)</f>
        <v>149425860178.1683</v>
      </c>
      <c r="Z149">
        <f>IF(ISBLANK(Calculations!Z149),"",Calculations!Z149)</f>
        <v>151877655107.79831</v>
      </c>
      <c r="AA149">
        <f>IF(ISBLANK(Calculations!AA149),"",Calculations!AA149)</f>
        <v>154261183557.16431</v>
      </c>
      <c r="AB149">
        <f>IF(ISBLANK(Calculations!AB149),"",Calculations!AB149)</f>
        <v>156541946366.42789</v>
      </c>
      <c r="AC149">
        <f>IF(ISBLANK(Calculations!AC149),"",Calculations!AC149)</f>
        <v>158744511552.17459</v>
      </c>
      <c r="AD149">
        <f>IF(ISBLANK(Calculations!AD149),"",Calculations!AD149)</f>
        <v>160862905753.36523</v>
      </c>
      <c r="AE149">
        <f>IF(ISBLANK(Calculations!AE149),"",Calculations!AE149)</f>
        <v>162862103491.3129</v>
      </c>
      <c r="AF149">
        <f>IF(ISBLANK(Calculations!AF149),"",Calculations!AF149)</f>
        <v>164736939028.75323</v>
      </c>
      <c r="AG149">
        <f>IF(ISBLANK(Calculations!AG149),"",Calculations!AG149)</f>
        <v>166484048368.44156</v>
      </c>
      <c r="AH149">
        <f>IF(ISBLANK(Calculations!AH149),"",Calculations!AH149)</f>
        <v>168098478488.75531</v>
      </c>
      <c r="AI149">
        <f>IF(ISBLANK(Calculations!AI149),"",Calculations!AI149)</f>
        <v>169572630398.52139</v>
      </c>
      <c r="AJ149">
        <f>IF(ISBLANK(Calculations!AJ149),"",Calculations!AJ149)</f>
        <v>170876918808.21063</v>
      </c>
      <c r="AK149">
        <f>IF(ISBLANK(Calculations!AK149),"",Calculations!AK149)</f>
        <v>172016786758.7677</v>
      </c>
      <c r="AL149">
        <f>IF(ISBLANK(Calculations!AL149),"",Calculations!AL149)</f>
        <v>173027318078.59204</v>
      </c>
      <c r="AM149">
        <f>IF(ISBLANK(Calculations!AM149),"",Calculations!AM149)</f>
        <v>173888993646.50027</v>
      </c>
      <c r="AN149">
        <f>IF(ISBLANK(Calculations!AN149),"",Calculations!AN149)</f>
        <v>174617117527.89468</v>
      </c>
      <c r="AO149">
        <f>IF(ISBLANK(Calculations!AO149),"",Calculations!AO149)</f>
        <v>175233478870.28091</v>
      </c>
      <c r="AP149">
        <f>IF(ISBLANK(Calculations!AP149),"",Calculations!AP149)</f>
        <v>175751276186.47012</v>
      </c>
      <c r="AQ149">
        <f>IF(ISBLANK(Calculations!AQ149),"",Calculations!AQ149)</f>
        <v>176171937551.15936</v>
      </c>
      <c r="AR149">
        <f>IF(ISBLANK(Calculations!AR149),"",Calculations!AR149)</f>
        <v>176525270922.39764</v>
      </c>
      <c r="AS149">
        <f>IF(ISBLANK(Calculations!AS149),"",Calculations!AS149)</f>
        <v>176827296117.68658</v>
      </c>
      <c r="AT149">
        <f>IF(ISBLANK(Calculations!AT149),"",Calculations!AT149)</f>
        <v>177092345057.00317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9323843.7483177204</v>
      </c>
      <c r="S158">
        <f>IF(ISBLANK(Calculations!S158),"",Calculations!S158)</f>
        <v>9499013.2609497402</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0.11249129935451828</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8930009307959.0781</v>
      </c>
      <c r="P160">
        <f>IF(ISBLANK(Calculations!P160),"",Calculations!P160)</f>
        <v>8930009307959.0781</v>
      </c>
      <c r="Q160">
        <f>IF(ISBLANK(Calculations!Q160),"",Calculations!Q160)</f>
        <v>8930009307959.0781</v>
      </c>
      <c r="R160">
        <f>IF(ISBLANK(Calculations!R160),"",Calculations!R160)</f>
        <v>8765332689945.999</v>
      </c>
      <c r="S160">
        <f>IF(ISBLANK(Calculations!S160),"",Calculations!S160)</f>
        <v>8519735472821.123</v>
      </c>
      <c r="T160">
        <f>IF(ISBLANK(Calculations!T160),"",Calculations!T160)</f>
        <v>8259420429184.832</v>
      </c>
      <c r="U160">
        <f>IF(ISBLANK(Calculations!U160),"",Calculations!U160)</f>
        <v>8009957266451.3594</v>
      </c>
      <c r="V160">
        <f>IF(ISBLANK(Calculations!V160),"",Calculations!V160)</f>
        <v>7767003348247.1133</v>
      </c>
      <c r="W160">
        <f>IF(ISBLANK(Calculations!W160),"",Calculations!W160)</f>
        <v>7534004901583.2998</v>
      </c>
      <c r="X160">
        <f>IF(ISBLANK(Calculations!X160),"",Calculations!X160)</f>
        <v>7316275273453.3945</v>
      </c>
      <c r="Y160">
        <f>IF(ISBLANK(Calculations!Y160),"",Calculations!Y160)</f>
        <v>7116635070951.0557</v>
      </c>
      <c r="Z160">
        <f>IF(ISBLANK(Calculations!Z160),"",Calculations!Z160)</f>
        <v>6938678602235.2236</v>
      </c>
      <c r="AA160">
        <f>IF(ISBLANK(Calculations!AA160),"",Calculations!AA160)</f>
        <v>6786014856833.0078</v>
      </c>
      <c r="AB160">
        <f>IF(ISBLANK(Calculations!AB160),"",Calculations!AB160)</f>
        <v>6657650011906.1455</v>
      </c>
      <c r="AC160">
        <f>IF(ISBLANK(Calculations!AC160),"",Calculations!AC160)</f>
        <v>6546658094482.1807</v>
      </c>
      <c r="AD160">
        <f>IF(ISBLANK(Calculations!AD160),"",Calculations!AD160)</f>
        <v>6448854303388.8223</v>
      </c>
      <c r="AE160">
        <f>IF(ISBLANK(Calculations!AE160),"",Calculations!AE160)</f>
        <v>6359317829856.8242</v>
      </c>
      <c r="AF160">
        <f>IF(ISBLANK(Calculations!AF160),"",Calculations!AF160)</f>
        <v>6274473826368.7344</v>
      </c>
      <c r="AG160">
        <f>IF(ISBLANK(Calculations!AG160),"",Calculations!AG160)</f>
        <v>6197446683638.2695</v>
      </c>
      <c r="AH160">
        <f>IF(ISBLANK(Calculations!AH160),"",Calculations!AH160)</f>
        <v>6129836668566.9766</v>
      </c>
      <c r="AI160">
        <f>IF(ISBLANK(Calculations!AI160),"",Calculations!AI160)</f>
        <v>6069147149488.2686</v>
      </c>
      <c r="AJ160">
        <f>IF(ISBLANK(Calculations!AJ160),"",Calculations!AJ160)</f>
        <v>6012216462312.2617</v>
      </c>
      <c r="AK160">
        <f>IF(ISBLANK(Calculations!AK160),"",Calculations!AK160)</f>
        <v>5962862965596.2793</v>
      </c>
      <c r="AL160">
        <f>IF(ISBLANK(Calculations!AL160),"",Calculations!AL160)</f>
        <v>5923310854224.7158</v>
      </c>
      <c r="AM160">
        <f>IF(ISBLANK(Calculations!AM160),"",Calculations!AM160)</f>
        <v>5893056251827.9932</v>
      </c>
      <c r="AN160">
        <f>IF(ISBLANK(Calculations!AN160),"",Calculations!AN160)</f>
        <v>5870693898282.4932</v>
      </c>
      <c r="AO160">
        <f>IF(ISBLANK(Calculations!AO160),"",Calculations!AO160)</f>
        <v>5856085834754.5908</v>
      </c>
      <c r="AP160">
        <f>IF(ISBLANK(Calculations!AP160),"",Calculations!AP160)</f>
        <v>5847554223920.0146</v>
      </c>
      <c r="AQ160">
        <f>IF(ISBLANK(Calculations!AQ160),"",Calculations!AQ160)</f>
        <v>5845811176964.3828</v>
      </c>
      <c r="AR160">
        <f>IF(ISBLANK(Calculations!AR160),"",Calculations!AR160)</f>
        <v>5850698563578.1914</v>
      </c>
      <c r="AS160">
        <f>IF(ISBLANK(Calculations!AS160),"",Calculations!AS160)</f>
        <v>5862921560109.7109</v>
      </c>
      <c r="AT160">
        <f>IF(ISBLANK(Calculations!AT160),"",Calculations!AT160)</f>
        <v>5882516940668.7061</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0.14983844260138748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11894774927468.545</v>
      </c>
      <c r="P173">
        <f>IF(ISBLANK(Calculations!P173),"",Calculations!P173)</f>
        <v>11894774927468.545</v>
      </c>
      <c r="Q173">
        <f>IF(ISBLANK(Calculations!Q173),"",Calculations!Q173)</f>
        <v>11894774927468.545</v>
      </c>
      <c r="R173">
        <f>IF(ISBLANK(Calculations!R173),"",Calculations!R173)</f>
        <v>11956899326229.98</v>
      </c>
      <c r="S173">
        <f>IF(ISBLANK(Calculations!S173),"",Calculations!S173)</f>
        <v>12010900181364.734</v>
      </c>
      <c r="T173">
        <f>IF(ISBLANK(Calculations!T173),"",Calculations!T173)</f>
        <v>12048089213174.387</v>
      </c>
      <c r="U173">
        <f>IF(ISBLANK(Calculations!U173),"",Calculations!U173)</f>
        <v>12061856233891.021</v>
      </c>
      <c r="V173">
        <f>IF(ISBLANK(Calculations!V173),"",Calculations!V173)</f>
        <v>12049312839797.641</v>
      </c>
      <c r="W173">
        <f>IF(ISBLANK(Calculations!W173),"",Calculations!W173)</f>
        <v>12016307739010.998</v>
      </c>
      <c r="X173">
        <f>IF(ISBLANK(Calculations!X173),"",Calculations!X173)</f>
        <v>11970427951527.855</v>
      </c>
      <c r="Y173">
        <f>IF(ISBLANK(Calculations!Y173),"",Calculations!Y173)</f>
        <v>11922880958921.203</v>
      </c>
      <c r="Z173">
        <f>IF(ISBLANK(Calculations!Z173),"",Calculations!Z173)</f>
        <v>11877348711934.373</v>
      </c>
      <c r="AA173">
        <f>IF(ISBLANK(Calculations!AA173),"",Calculations!AA173)</f>
        <v>11842939376381.963</v>
      </c>
      <c r="AB173">
        <f>IF(ISBLANK(Calculations!AB173),"",Calculations!AB173)</f>
        <v>11819899050863.941</v>
      </c>
      <c r="AC173">
        <f>IF(ISBLANK(Calculations!AC173),"",Calculations!AC173)</f>
        <v>11810446353339.898</v>
      </c>
      <c r="AD173">
        <f>IF(ISBLANK(Calculations!AD173),"",Calculations!AD173)</f>
        <v>11812366124092.631</v>
      </c>
      <c r="AE173">
        <f>IF(ISBLANK(Calculations!AE173),"",Calculations!AE173)</f>
        <v>11824868645812.053</v>
      </c>
      <c r="AF173">
        <f>IF(ISBLANK(Calculations!AF173),"",Calculations!AF173)</f>
        <v>11843525270572.078</v>
      </c>
      <c r="AG173">
        <f>IF(ISBLANK(Calculations!AG173),"",Calculations!AG173)</f>
        <v>11868866511944.221</v>
      </c>
      <c r="AH173">
        <f>IF(ISBLANK(Calculations!AH173),"",Calculations!AH173)</f>
        <v>11900284707428.389</v>
      </c>
      <c r="AI173">
        <f>IF(ISBLANK(Calculations!AI173),"",Calculations!AI173)</f>
        <v>11937135079843.947</v>
      </c>
      <c r="AJ173">
        <f>IF(ISBLANK(Calculations!AJ173),"",Calculations!AJ173)</f>
        <v>11976180834967.1</v>
      </c>
      <c r="AK173">
        <f>IF(ISBLANK(Calculations!AK173),"",Calculations!AK173)</f>
        <v>12019723258202.385</v>
      </c>
      <c r="AL173">
        <f>IF(ISBLANK(Calculations!AL173),"",Calculations!AL173)</f>
        <v>12067468399631.146</v>
      </c>
      <c r="AM173">
        <f>IF(ISBLANK(Calculations!AM173),"",Calculations!AM173)</f>
        <v>12120435218511.908</v>
      </c>
      <c r="AN173">
        <f>IF(ISBLANK(Calculations!AN173),"",Calculations!AN173)</f>
        <v>12177350143904.559</v>
      </c>
      <c r="AO173">
        <f>IF(ISBLANK(Calculations!AO173),"",Calculations!AO173)</f>
        <v>12238995895982.969</v>
      </c>
      <c r="AP173">
        <f>IF(ISBLANK(Calculations!AP173),"",Calculations!AP173)</f>
        <v>12304261563133.748</v>
      </c>
      <c r="AQ173">
        <f>IF(ISBLANK(Calculations!AQ173),"",Calculations!AQ173)</f>
        <v>12373134807631.891</v>
      </c>
      <c r="AR173">
        <f>IF(ISBLANK(Calculations!AR173),"",Calculations!AR173)</f>
        <v>12443365675950.656</v>
      </c>
      <c r="AS173">
        <f>IF(ISBLANK(Calculations!AS173),"",Calculations!AS173)</f>
        <v>12515390769027.795</v>
      </c>
      <c r="AT173">
        <f>IF(ISBLANK(Calculations!AT173),"",Calculations!AT173)</f>
        <v>12588911995734.996</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0.18325777056351811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19392154023260.922</v>
      </c>
      <c r="P175">
        <f>IF(ISBLANK(Calculations!P175),"",Calculations!P175)</f>
        <v>19392154023260.922</v>
      </c>
      <c r="Q175">
        <f>IF(ISBLANK(Calculations!Q175),"",Calculations!Q175)</f>
        <v>19392154023260.922</v>
      </c>
      <c r="R175">
        <f>IF(ISBLANK(Calculations!R175),"",Calculations!R175)</f>
        <v>19558169557838.867</v>
      </c>
      <c r="S175">
        <f>IF(ISBLANK(Calculations!S175),"",Calculations!S175)</f>
        <v>19711406405310.586</v>
      </c>
      <c r="T175">
        <f>IF(ISBLANK(Calculations!T175),"",Calculations!T175)</f>
        <v>19850610346391.395</v>
      </c>
      <c r="U175">
        <f>IF(ISBLANK(Calculations!U175),"",Calculations!U175)</f>
        <v>19982398431411.703</v>
      </c>
      <c r="V175">
        <f>IF(ISBLANK(Calculations!V175),"",Calculations!V175)</f>
        <v>20113697413553.301</v>
      </c>
      <c r="W175">
        <f>IF(ISBLANK(Calculations!W175),"",Calculations!W175)</f>
        <v>20254730209730.262</v>
      </c>
      <c r="X175">
        <f>IF(ISBLANK(Calculations!X175),"",Calculations!X175)</f>
        <v>20407878676984.828</v>
      </c>
      <c r="Y175">
        <f>IF(ISBLANK(Calculations!Y175),"",Calculations!Y175)</f>
        <v>20574939347162.617</v>
      </c>
      <c r="Z175">
        <f>IF(ISBLANK(Calculations!Z175),"",Calculations!Z175)</f>
        <v>20745642190714.707</v>
      </c>
      <c r="AA175">
        <f>IF(ISBLANK(Calculations!AA175),"",Calculations!AA175)</f>
        <v>20922440601320.168</v>
      </c>
      <c r="AB175">
        <f>IF(ISBLANK(Calculations!AB175),"",Calculations!AB175)</f>
        <v>21097652953677.695</v>
      </c>
      <c r="AC175">
        <f>IF(ISBLANK(Calculations!AC175),"",Calculations!AC175)</f>
        <v>21277024483450.141</v>
      </c>
      <c r="AD175">
        <f>IF(ISBLANK(Calculations!AD175),"",Calculations!AD175)</f>
        <v>21459011319601.496</v>
      </c>
      <c r="AE175">
        <f>IF(ISBLANK(Calculations!AE175),"",Calculations!AE175)</f>
        <v>21639834040742.012</v>
      </c>
      <c r="AF175">
        <f>IF(ISBLANK(Calculations!AF175),"",Calculations!AF175)</f>
        <v>21817990408255.727</v>
      </c>
      <c r="AG175">
        <f>IF(ISBLANK(Calculations!AG175),"",Calculations!AG175)</f>
        <v>21996719500188.859</v>
      </c>
      <c r="AH175">
        <f>IF(ISBLANK(Calculations!AH175),"",Calculations!AH175)</f>
        <v>22177578515674.516</v>
      </c>
      <c r="AI175">
        <f>IF(ISBLANK(Calculations!AI175),"",Calculations!AI175)</f>
        <v>22361654809166.973</v>
      </c>
      <c r="AJ175">
        <f>IF(ISBLANK(Calculations!AJ175),"",Calculations!AJ175)</f>
        <v>22545059546823.965</v>
      </c>
      <c r="AK175">
        <f>IF(ISBLANK(Calculations!AK175),"",Calculations!AK175)</f>
        <v>22727142370728.004</v>
      </c>
      <c r="AL175">
        <f>IF(ISBLANK(Calculations!AL175),"",Calculations!AL175)</f>
        <v>22907470791844.754</v>
      </c>
      <c r="AM175">
        <f>IF(ISBLANK(Calculations!AM175),"",Calculations!AM175)</f>
        <v>23093022029390.5</v>
      </c>
      <c r="AN175">
        <f>IF(ISBLANK(Calculations!AN175),"",Calculations!AN175)</f>
        <v>23278061326915.406</v>
      </c>
      <c r="AO175">
        <f>IF(ISBLANK(Calculations!AO175),"",Calculations!AO175)</f>
        <v>23467109562117.352</v>
      </c>
      <c r="AP175">
        <f>IF(ISBLANK(Calculations!AP175),"",Calculations!AP175)</f>
        <v>23658277266120.031</v>
      </c>
      <c r="AQ175">
        <f>IF(ISBLANK(Calculations!AQ175),"",Calculations!AQ175)</f>
        <v>23848501784262.504</v>
      </c>
      <c r="AR175">
        <f>IF(ISBLANK(Calculations!AR175),"",Calculations!AR175)</f>
        <v>24038290516897.094</v>
      </c>
      <c r="AS175">
        <f>IF(ISBLANK(Calculations!AS175),"",Calculations!AS175)</f>
        <v>24226323737937.086</v>
      </c>
      <c r="AT175">
        <f>IF(ISBLANK(Calculations!AT175),"",Calculations!AT175)</f>
        <v>24414440919524.031</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0.53791297083960932</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42701683277131.547</v>
      </c>
      <c r="P186">
        <f>IF(ISBLANK(Calculations!P186),"",Calculations!P186)</f>
        <v>42701683277131.547</v>
      </c>
      <c r="Q186">
        <f>IF(ISBLANK(Calculations!Q186),"",Calculations!Q186)</f>
        <v>42701683277131.547</v>
      </c>
      <c r="R186">
        <f>IF(ISBLANK(Calculations!R186),"",Calculations!R186)</f>
        <v>43123888937806.062</v>
      </c>
      <c r="S186">
        <f>IF(ISBLANK(Calculations!S186),"",Calculations!S186)</f>
        <v>43613915725445.18</v>
      </c>
      <c r="T186">
        <f>IF(ISBLANK(Calculations!T186),"",Calculations!T186)</f>
        <v>44183493650441.094</v>
      </c>
      <c r="U186">
        <f>IF(ISBLANK(Calculations!U186),"",Calculations!U186)</f>
        <v>44768275760881.617</v>
      </c>
      <c r="V186">
        <f>IF(ISBLANK(Calculations!V186),"",Calculations!V186)</f>
        <v>45393720662124.07</v>
      </c>
      <c r="W186">
        <f>IF(ISBLANK(Calculations!W186),"",Calculations!W186)</f>
        <v>46046492004773.727</v>
      </c>
      <c r="X186">
        <f>IF(ISBLANK(Calculations!X186),"",Calculations!X186)</f>
        <v>46716204620394.172</v>
      </c>
      <c r="Y186">
        <f>IF(ISBLANK(Calculations!Y186),"",Calculations!Y186)</f>
        <v>47414457770854.047</v>
      </c>
      <c r="Z186">
        <f>IF(ISBLANK(Calculations!Z186),"",Calculations!Z186)</f>
        <v>48131221176566.391</v>
      </c>
      <c r="AA186">
        <f>IF(ISBLANK(Calculations!AA186),"",Calculations!AA186)</f>
        <v>48862945949036.945</v>
      </c>
      <c r="AB186">
        <f>IF(ISBLANK(Calculations!AB186),"",Calculations!AB186)</f>
        <v>49629188331705.961</v>
      </c>
      <c r="AC186">
        <f>IF(ISBLANK(Calculations!AC186),"",Calculations!AC186)</f>
        <v>50412670841113.68</v>
      </c>
      <c r="AD186">
        <f>IF(ISBLANK(Calculations!AD186),"",Calculations!AD186)</f>
        <v>51224058821103.953</v>
      </c>
      <c r="AE186">
        <f>IF(ISBLANK(Calculations!AE186),"",Calculations!AE186)</f>
        <v>52059074927122.883</v>
      </c>
      <c r="AF186">
        <f>IF(ISBLANK(Calculations!AF186),"",Calculations!AF186)</f>
        <v>52902925897657</v>
      </c>
      <c r="AG186">
        <f>IF(ISBLANK(Calculations!AG186),"",Calculations!AG186)</f>
        <v>53783890770498.609</v>
      </c>
      <c r="AH186">
        <f>IF(ISBLANK(Calculations!AH186),"",Calculations!AH186)</f>
        <v>54670627256733.828</v>
      </c>
      <c r="AI186">
        <f>IF(ISBLANK(Calculations!AI186),"",Calculations!AI186)</f>
        <v>55584839611260.156</v>
      </c>
      <c r="AJ186">
        <f>IF(ISBLANK(Calculations!AJ186),"",Calculations!AJ186)</f>
        <v>56524305109178.5</v>
      </c>
      <c r="AK186">
        <f>IF(ISBLANK(Calculations!AK186),"",Calculations!AK186)</f>
        <v>57492385855378.234</v>
      </c>
      <c r="AL186">
        <f>IF(ISBLANK(Calculations!AL186),"",Calculations!AL186)</f>
        <v>58480377733867.742</v>
      </c>
      <c r="AM186">
        <f>IF(ISBLANK(Calculations!AM186),"",Calculations!AM186)</f>
        <v>59499357012421.812</v>
      </c>
      <c r="AN186">
        <f>IF(ISBLANK(Calculations!AN186),"",Calculations!AN186)</f>
        <v>60535483025912.188</v>
      </c>
      <c r="AO186">
        <f>IF(ISBLANK(Calculations!AO186),"",Calculations!AO186)</f>
        <v>61582050242920.289</v>
      </c>
      <c r="AP186">
        <f>IF(ISBLANK(Calculations!AP186),"",Calculations!AP186)</f>
        <v>62667281666157.297</v>
      </c>
      <c r="AQ186">
        <f>IF(ISBLANK(Calculations!AQ186),"",Calculations!AQ186)</f>
        <v>63751093533996.539</v>
      </c>
      <c r="AR186">
        <f>IF(ISBLANK(Calculations!AR186),"",Calculations!AR186)</f>
        <v>64869217550068.758</v>
      </c>
      <c r="AS186">
        <f>IF(ISBLANK(Calculations!AS186),"",Calculations!AS186)</f>
        <v>66012856206579.906</v>
      </c>
      <c r="AT186">
        <f>IF(ISBLANK(Calculations!AT186),"",Calculations!AT186)</f>
        <v>67188378824459.445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0.16042408742105765</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16975916506808.9</v>
      </c>
      <c r="P188">
        <f>IF(ISBLANK(Calculations!P188),"",Calculations!P188)</f>
        <v>16975916506808.9</v>
      </c>
      <c r="Q188">
        <f>IF(ISBLANK(Calculations!Q188),"",Calculations!Q188)</f>
        <v>16975916506808.9</v>
      </c>
      <c r="R188">
        <f>IF(ISBLANK(Calculations!R188),"",Calculations!R188)</f>
        <v>16917377517958.105</v>
      </c>
      <c r="S188">
        <f>IF(ISBLANK(Calculations!S188),"",Calculations!S188)</f>
        <v>16898620650280.488</v>
      </c>
      <c r="T188">
        <f>IF(ISBLANK(Calculations!T188),"",Calculations!T188)</f>
        <v>16873644015037.412</v>
      </c>
      <c r="U188">
        <f>IF(ISBLANK(Calculations!U188),"",Calculations!U188)</f>
        <v>16839447489050.41</v>
      </c>
      <c r="V188">
        <f>IF(ISBLANK(Calculations!V188),"",Calculations!V188)</f>
        <v>16804787529401.707</v>
      </c>
      <c r="W188">
        <f>IF(ISBLANK(Calculations!W188),"",Calculations!W188)</f>
        <v>16727150195438.369</v>
      </c>
      <c r="X188">
        <f>IF(ISBLANK(Calculations!X188),"",Calculations!X188)</f>
        <v>16661464571698.596</v>
      </c>
      <c r="Y188">
        <f>IF(ISBLANK(Calculations!Y188),"",Calculations!Y188)</f>
        <v>16614072381974.865</v>
      </c>
      <c r="Z188">
        <f>IF(ISBLANK(Calculations!Z188),"",Calculations!Z188)</f>
        <v>16592851998516.443</v>
      </c>
      <c r="AA188">
        <f>IF(ISBLANK(Calculations!AA188),"",Calculations!AA188)</f>
        <v>16579729508515.684</v>
      </c>
      <c r="AB188">
        <f>IF(ISBLANK(Calculations!AB188),"",Calculations!AB188)</f>
        <v>16575729344277.6</v>
      </c>
      <c r="AC188">
        <f>IF(ISBLANK(Calculations!AC188),"",Calculations!AC188)</f>
        <v>16582680849203.592</v>
      </c>
      <c r="AD188">
        <f>IF(ISBLANK(Calculations!AD188),"",Calculations!AD188)</f>
        <v>16581388113199.863</v>
      </c>
      <c r="AE188">
        <f>IF(ISBLANK(Calculations!AE188),"",Calculations!AE188)</f>
        <v>16552313748737.209</v>
      </c>
      <c r="AF188">
        <f>IF(ISBLANK(Calculations!AF188),"",Calculations!AF188)</f>
        <v>16528312763308.342</v>
      </c>
      <c r="AG188">
        <f>IF(ISBLANK(Calculations!AG188),"",Calculations!AG188)</f>
        <v>16511116935333.531</v>
      </c>
      <c r="AH188">
        <f>IF(ISBLANK(Calculations!AH188),"",Calculations!AH188)</f>
        <v>16506189903771.926</v>
      </c>
      <c r="AI188">
        <f>IF(ISBLANK(Calculations!AI188),"",Calculations!AI188)</f>
        <v>16501848262098.795</v>
      </c>
      <c r="AJ188">
        <f>IF(ISBLANK(Calculations!AJ188),"",Calculations!AJ188)</f>
        <v>16511165717824.215</v>
      </c>
      <c r="AK188">
        <f>IF(ISBLANK(Calculations!AK188),"",Calculations!AK188)</f>
        <v>16518922133846.951</v>
      </c>
      <c r="AL188">
        <f>IF(ISBLANK(Calculations!AL188),"",Calculations!AL188)</f>
        <v>16515458577006.537</v>
      </c>
      <c r="AM188">
        <f>IF(ISBLANK(Calculations!AM188),"",Calculations!AM188)</f>
        <v>16499531093790.049</v>
      </c>
      <c r="AN188">
        <f>IF(ISBLANK(Calculations!AN188),"",Calculations!AN188)</f>
        <v>16478774143993.449</v>
      </c>
      <c r="AO188">
        <f>IF(ISBLANK(Calculations!AO188),"",Calculations!AO188)</f>
        <v>16455309765962.373</v>
      </c>
      <c r="AP188">
        <f>IF(ISBLANK(Calculations!AP188),"",Calculations!AP188)</f>
        <v>16433991817522.578</v>
      </c>
      <c r="AQ188">
        <f>IF(ISBLANK(Calculations!AQ188),"",Calculations!AQ188)</f>
        <v>16418064334306.09</v>
      </c>
      <c r="AR188">
        <f>IF(ISBLANK(Calculations!AR188),"",Calculations!AR188)</f>
        <v>16396258560959.07</v>
      </c>
      <c r="AS188">
        <f>IF(ISBLANK(Calculations!AS188),"",Calculations!AS188)</f>
        <v>16381111597593.924</v>
      </c>
      <c r="AT188">
        <f>IF(ISBLANK(Calculations!AT188),"",Calculations!AT188)</f>
        <v>16364306029544.723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0.6721798750583774</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6635087546701.2432</v>
      </c>
      <c r="P189">
        <f>IF(ISBLANK(Calculations!P189),"",Calculations!P189)</f>
        <v>6635087546701.2432</v>
      </c>
      <c r="Q189">
        <f>IF(ISBLANK(Calculations!Q189),"",Calculations!Q189)</f>
        <v>6635087546701.2432</v>
      </c>
      <c r="R189">
        <f>IF(ISBLANK(Calculations!R189),"",Calculations!R189)</f>
        <v>6642477948643.3223</v>
      </c>
      <c r="S189">
        <f>IF(ISBLANK(Calculations!S189),"",Calculations!S189)</f>
        <v>6640639921217.3174</v>
      </c>
      <c r="T189">
        <f>IF(ISBLANK(Calculations!T189),"",Calculations!T189)</f>
        <v>6632981473608.9365</v>
      </c>
      <c r="U189">
        <f>IF(ISBLANK(Calculations!U189),"",Calculations!U189)</f>
        <v>6612112203876.1387</v>
      </c>
      <c r="V189">
        <f>IF(ISBLANK(Calculations!V189),"",Calculations!V189)</f>
        <v>6592353409046.5293</v>
      </c>
      <c r="W189">
        <f>IF(ISBLANK(Calculations!W189),"",Calculations!W189)</f>
        <v>6580138185111.1914</v>
      </c>
      <c r="X189">
        <f>IF(ISBLANK(Calculations!X189),"",Calculations!X189)</f>
        <v>6581669874632.8516</v>
      </c>
      <c r="Y189">
        <f>IF(ISBLANK(Calculations!Y189),"",Calculations!Y189)</f>
        <v>6581478413442.6562</v>
      </c>
      <c r="Z189">
        <f>IF(ISBLANK(Calculations!Z189),"",Calculations!Z189)</f>
        <v>6570488541124.6348</v>
      </c>
      <c r="AA189">
        <f>IF(ISBLANK(Calculations!AA189),"",Calculations!AA189)</f>
        <v>6555324814860.0645</v>
      </c>
      <c r="AB189">
        <f>IF(ISBLANK(Calculations!AB189),"",Calculations!AB189)</f>
        <v>6538284768931.4482</v>
      </c>
      <c r="AC189">
        <f>IF(ISBLANK(Calculations!AC189),"",Calculations!AC189)</f>
        <v>6537901846551.0381</v>
      </c>
      <c r="AD189">
        <f>IF(ISBLANK(Calculations!AD189),"",Calculations!AD189)</f>
        <v>6537365755218.4365</v>
      </c>
      <c r="AE189">
        <f>IF(ISBLANK(Calculations!AE189),"",Calculations!AE189)</f>
        <v>6539356951596.6123</v>
      </c>
      <c r="AF189">
        <f>IF(ISBLANK(Calculations!AF189),"",Calculations!AF189)</f>
        <v>6529400969705.75</v>
      </c>
      <c r="AG189">
        <f>IF(ISBLANK(Calculations!AG189),"",Calculations!AG189)</f>
        <v>6528826586135.1055</v>
      </c>
      <c r="AH189">
        <f>IF(ISBLANK(Calculations!AH189),"",Calculations!AH189)</f>
        <v>6533230193509.9297</v>
      </c>
      <c r="AI189">
        <f>IF(ISBLANK(Calculations!AI189),"",Calculations!AI189)</f>
        <v>6534570421841.3945</v>
      </c>
      <c r="AJ189">
        <f>IF(ISBLANK(Calculations!AJ189),"",Calculations!AJ189)</f>
        <v>6536370157029.3555</v>
      </c>
      <c r="AK189">
        <f>IF(ISBLANK(Calculations!AK189),"",Calculations!AK189)</f>
        <v>6543147883162.7666</v>
      </c>
      <c r="AL189">
        <f>IF(ISBLANK(Calculations!AL189),"",Calculations!AL189)</f>
        <v>6555937490668.7314</v>
      </c>
      <c r="AM189">
        <f>IF(ISBLANK(Calculations!AM189),"",Calculations!AM189)</f>
        <v>6570297079934.4375</v>
      </c>
      <c r="AN189">
        <f>IF(ISBLANK(Calculations!AN189),"",Calculations!AN189)</f>
        <v>6583622778773.002</v>
      </c>
      <c r="AO189">
        <f>IF(ISBLANK(Calculations!AO189),"",Calculations!AO189)</f>
        <v>6593923390806.251</v>
      </c>
      <c r="AP189">
        <f>IF(ISBLANK(Calculations!AP189),"",Calculations!AP189)</f>
        <v>6599743810988.6064</v>
      </c>
      <c r="AQ189">
        <f>IF(ISBLANK(Calculations!AQ189),"",Calculations!AQ189)</f>
        <v>6601198916034.2002</v>
      </c>
      <c r="AR189">
        <f>IF(ISBLANK(Calculations!AR189),"",Calculations!AR189)</f>
        <v>6605602523409.0059</v>
      </c>
      <c r="AS189">
        <f>IF(ISBLANK(Calculations!AS189),"",Calculations!AS189)</f>
        <v>6611078313448.9951</v>
      </c>
      <c r="AT189">
        <f>IF(ISBLANK(Calculations!AT189),"",Calculations!AT189)</f>
        <v>6613146094303.2568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78011999999999.969</v>
      </c>
      <c r="P199">
        <f>IF(ISBLANK(Calculations!P199),"",Calculations!P199)</f>
        <v>78011999999999.969</v>
      </c>
      <c r="Q199">
        <f>IF(ISBLANK(Calculations!Q199),"",Calculations!Q199)</f>
        <v>78011999999999.969</v>
      </c>
      <c r="R199">
        <f>IF(ISBLANK(Calculations!R199),"",Calculations!R199)</f>
        <v>78053062337639.031</v>
      </c>
      <c r="S199">
        <f>IF(ISBLANK(Calculations!S199),"",Calculations!S199)</f>
        <v>78103059327065.266</v>
      </c>
      <c r="T199">
        <f>IF(ISBLANK(Calculations!T199),"",Calculations!T199)</f>
        <v>78196961709754.391</v>
      </c>
      <c r="U199">
        <f>IF(ISBLANK(Calculations!U199),"",Calculations!U199)</f>
        <v>78336739642678.281</v>
      </c>
      <c r="V199">
        <f>IF(ISBLANK(Calculations!V199),"",Calculations!V199)</f>
        <v>78488240557032.875</v>
      </c>
      <c r="W199">
        <f>IF(ISBLANK(Calculations!W199),"",Calculations!W199)</f>
        <v>78724915171756.016</v>
      </c>
      <c r="X199">
        <f>IF(ISBLANK(Calculations!X199),"",Calculations!X199)</f>
        <v>79025768897010.875</v>
      </c>
      <c r="Y199">
        <f>IF(ISBLANK(Calculations!Y199),"",Calculations!Y199)</f>
        <v>79349102461807.219</v>
      </c>
      <c r="Z199">
        <f>IF(ISBLANK(Calculations!Z199),"",Calculations!Z199)</f>
        <v>79694441762058.062</v>
      </c>
      <c r="AA199">
        <f>IF(ISBLANK(Calculations!AA199),"",Calculations!AA199)</f>
        <v>80101656872649.594</v>
      </c>
      <c r="AB199">
        <f>IF(ISBLANK(Calculations!AB199),"",Calculations!AB199)</f>
        <v>80561802863887.375</v>
      </c>
      <c r="AC199">
        <f>IF(ISBLANK(Calculations!AC199),"",Calculations!AC199)</f>
        <v>81083217309256.766</v>
      </c>
      <c r="AD199">
        <f>IF(ISBLANK(Calculations!AD199),"",Calculations!AD199)</f>
        <v>81658033755358.219</v>
      </c>
      <c r="AE199">
        <f>IF(ISBLANK(Calculations!AE199),"",Calculations!AE199)</f>
        <v>82265666186025.297</v>
      </c>
      <c r="AF199">
        <f>IF(ISBLANK(Calculations!AF199),"",Calculations!AF199)</f>
        <v>82853389409586.859</v>
      </c>
      <c r="AG199">
        <f>IF(ISBLANK(Calculations!AG199),"",Calculations!AG199)</f>
        <v>83445427823496.781</v>
      </c>
      <c r="AH199">
        <f>IF(ISBLANK(Calculations!AH199),"",Calculations!AH199)</f>
        <v>84058652909345.438</v>
      </c>
      <c r="AI199">
        <f>IF(ISBLANK(Calculations!AI199),"",Calculations!AI199)</f>
        <v>84669922154306.297</v>
      </c>
      <c r="AJ199">
        <f>IF(ISBLANK(Calculations!AJ199),"",Calculations!AJ199)</f>
        <v>85257151297821.766</v>
      </c>
      <c r="AK199">
        <f>IF(ISBLANK(Calculations!AK199),"",Calculations!AK199)</f>
        <v>85370742176448.469</v>
      </c>
      <c r="AL199">
        <f>IF(ISBLANK(Calculations!AL199),"",Calculations!AL199)</f>
        <v>85497076051797.203</v>
      </c>
      <c r="AM199">
        <f>IF(ISBLANK(Calculations!AM199),"",Calculations!AM199)</f>
        <v>85634026307456.172</v>
      </c>
      <c r="AN199">
        <f>IF(ISBLANK(Calculations!AN199),"",Calculations!AN199)</f>
        <v>85762065142312.969</v>
      </c>
      <c r="AO199">
        <f>IF(ISBLANK(Calculations!AO199),"",Calculations!AO199)</f>
        <v>85869684690499.125</v>
      </c>
      <c r="AP199">
        <f>IF(ISBLANK(Calculations!AP199),"",Calculations!AP199)</f>
        <v>85985452701256.594</v>
      </c>
      <c r="AQ199">
        <f>IF(ISBLANK(Calculations!AQ199),"",Calculations!AQ199)</f>
        <v>86095436646678.047</v>
      </c>
      <c r="AR199">
        <f>IF(ISBLANK(Calculations!AR199),"",Calculations!AR199)</f>
        <v>86208163489139.312</v>
      </c>
      <c r="AS199">
        <f>IF(ISBLANK(Calculations!AS199),"",Calculations!AS199)</f>
        <v>86336189732687.453</v>
      </c>
      <c r="AT199">
        <f>IF(ISBLANK(Calculations!AT199),"",Calculations!AT199)</f>
        <v>86465225269047.781</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79384000000000</v>
      </c>
      <c r="P202">
        <f>IF(ISBLANK(Calculations!P202),"",Calculations!P202)</f>
        <v>79384000000000</v>
      </c>
      <c r="Q202">
        <f>IF(ISBLANK(Calculations!Q202),"",Calculations!Q202)</f>
        <v>79384000000000</v>
      </c>
      <c r="R202">
        <f>IF(ISBLANK(Calculations!R202),"",Calculations!R202)</f>
        <v>79749243952698.438</v>
      </c>
      <c r="S202">
        <f>IF(ISBLANK(Calculations!S202),"",Calculations!S202)</f>
        <v>80082937350137.062</v>
      </c>
      <c r="T202">
        <f>IF(ISBLANK(Calculations!T202),"",Calculations!T202)</f>
        <v>80447629559319.516</v>
      </c>
      <c r="U202">
        <f>IF(ISBLANK(Calculations!U202),"",Calculations!U202)</f>
        <v>80799962726564.297</v>
      </c>
      <c r="V202">
        <f>IF(ISBLANK(Calculations!V202),"",Calculations!V202)</f>
        <v>81165737732091.375</v>
      </c>
      <c r="W202">
        <f>IF(ISBLANK(Calculations!W202),"",Calculations!W202)</f>
        <v>81534240804264.812</v>
      </c>
      <c r="X202">
        <f>IF(ISBLANK(Calculations!X202),"",Calculations!X202)</f>
        <v>81915874472039.156</v>
      </c>
      <c r="Y202">
        <f>IF(ISBLANK(Calculations!Y202),"",Calculations!Y202)</f>
        <v>82330104791294.688</v>
      </c>
      <c r="Z202">
        <f>IF(ISBLANK(Calculations!Z202),"",Calculations!Z202)</f>
        <v>82776361297440.656</v>
      </c>
      <c r="AA202">
        <f>IF(ISBLANK(Calculations!AA202),"",Calculations!AA202)</f>
        <v>83273300213968.75</v>
      </c>
      <c r="AB202">
        <f>IF(ISBLANK(Calculations!AB202),"",Calculations!AB202)</f>
        <v>83843084488191.875</v>
      </c>
      <c r="AC202">
        <f>IF(ISBLANK(Calculations!AC202),"",Calculations!AC202)</f>
        <v>84460841008645.891</v>
      </c>
      <c r="AD202">
        <f>IF(ISBLANK(Calculations!AD202),"",Calculations!AD202)</f>
        <v>85134141771183.219</v>
      </c>
      <c r="AE202">
        <f>IF(ISBLANK(Calculations!AE202),"",Calculations!AE202)</f>
        <v>85852365560391.25</v>
      </c>
      <c r="AF202">
        <f>IF(ISBLANK(Calculations!AF202),"",Calculations!AF202)</f>
        <v>86593432535228.281</v>
      </c>
      <c r="AG202">
        <f>IF(ISBLANK(Calculations!AG202),"",Calculations!AG202)</f>
        <v>87391737450079.406</v>
      </c>
      <c r="AH202">
        <f>IF(ISBLANK(Calculations!AH202),"",Calculations!AH202)</f>
        <v>88220257044478.859</v>
      </c>
      <c r="AI202">
        <f>IF(ISBLANK(Calculations!AI202),"",Calculations!AI202)</f>
        <v>89096469213987.156</v>
      </c>
      <c r="AJ202">
        <f>IF(ISBLANK(Calculations!AJ202),"",Calculations!AJ202)</f>
        <v>90016210197988.969</v>
      </c>
      <c r="AK202">
        <f>IF(ISBLANK(Calculations!AK202),"",Calculations!AK202)</f>
        <v>90984191915593.281</v>
      </c>
      <c r="AL202">
        <f>IF(ISBLANK(Calculations!AL202),"",Calculations!AL202)</f>
        <v>91999970216217.984</v>
      </c>
      <c r="AM202">
        <f>IF(ISBLANK(Calculations!AM202),"",Calculations!AM202)</f>
        <v>93072135335441.594</v>
      </c>
      <c r="AN202">
        <f>IF(ISBLANK(Calculations!AN202),"",Calculations!AN202)</f>
        <v>94182910180578.703</v>
      </c>
      <c r="AO202">
        <f>IF(ISBLANK(Calculations!AO202),"",Calculations!AO202)</f>
        <v>95330311340574.281</v>
      </c>
      <c r="AP202">
        <f>IF(ISBLANK(Calculations!AP202),"",Calculations!AP202)</f>
        <v>96536215741333.125</v>
      </c>
      <c r="AQ202">
        <f>IF(ISBLANK(Calculations!AQ202),"",Calculations!AQ202)</f>
        <v>97760719280167.016</v>
      </c>
      <c r="AR202">
        <f>IF(ISBLANK(Calculations!AR202),"",Calculations!AR202)</f>
        <v>99037831609320.719</v>
      </c>
      <c r="AS202">
        <f>IF(ISBLANK(Calculations!AS202),"",Calculations!AS202)</f>
        <v>100357680810122.44</v>
      </c>
      <c r="AT202">
        <f>IF(ISBLANK(Calculations!AT202),"",Calculations!AT202)</f>
        <v>101724779341802.28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9684942220204.0449</v>
      </c>
      <c r="C2" s="7">
        <f>'IRA Calculations'!Q4</f>
        <v>9684924251525.9805</v>
      </c>
      <c r="D2" s="7">
        <f>'IRA Calculations'!R4</f>
        <v>9766040719454.8789</v>
      </c>
      <c r="E2" s="7">
        <f>'IRA Calculations'!S4</f>
        <v>9848815222719.9102</v>
      </c>
      <c r="F2" s="7">
        <f>'IRA Calculations'!T4</f>
        <v>9927688815715.7754</v>
      </c>
      <c r="G2" s="7">
        <f>'IRA Calculations'!U4</f>
        <v>10001692154721.521</v>
      </c>
      <c r="H2" s="7">
        <f>'IRA Calculations'!V4</f>
        <v>10074345278059.893</v>
      </c>
      <c r="I2" s="7">
        <f>'IRA Calculations'!W4</f>
        <v>10145686494969.932</v>
      </c>
      <c r="J2" s="7">
        <f>'IRA Calculations'!X4</f>
        <v>10214994640451.43</v>
      </c>
      <c r="K2" s="7">
        <f>'IRA Calculations'!Y4</f>
        <v>10281528243255.291</v>
      </c>
      <c r="L2" s="7">
        <f>'IRA Calculations'!Z4</f>
        <v>10345769426578.898</v>
      </c>
      <c r="M2" s="7">
        <f>'IRA Calculations'!AA4</f>
        <v>10414136759154.191</v>
      </c>
      <c r="N2" s="7">
        <f>'IRA Calculations'!AB4</f>
        <v>10478286096076.564</v>
      </c>
      <c r="O2" s="7">
        <f>'IRA Calculations'!AC4</f>
        <v>10536928058104.717</v>
      </c>
      <c r="P2" s="7">
        <f>'IRA Calculations'!AD4</f>
        <v>10594373394910.596</v>
      </c>
      <c r="Q2" s="7">
        <f>'IRA Calculations'!AE4</f>
        <v>10657316185598.488</v>
      </c>
      <c r="R2" s="7">
        <f>'IRA Calculations'!AF4</f>
        <v>10719573610139.531</v>
      </c>
      <c r="S2" s="7">
        <f>'IRA Calculations'!AG4</f>
        <v>10788751674621.373</v>
      </c>
      <c r="T2" s="7">
        <f>'IRA Calculations'!AH4</f>
        <v>10858502427394.666</v>
      </c>
      <c r="U2" s="7">
        <f>'IRA Calculations'!AI4</f>
        <v>10932926620294.16</v>
      </c>
      <c r="V2" s="7">
        <f>'IRA Calculations'!AJ4</f>
        <v>11007346383401.781</v>
      </c>
      <c r="W2" s="7">
        <f>'IRA Calculations'!AK4</f>
        <v>10978256474809.033</v>
      </c>
      <c r="X2" s="7">
        <f>'IRA Calculations'!AL4</f>
        <v>10948706828213.889</v>
      </c>
      <c r="Y2" s="7">
        <f>'IRA Calculations'!AM4</f>
        <v>10920497450316.162</v>
      </c>
      <c r="Z2" s="7">
        <f>'IRA Calculations'!AN4</f>
        <v>10892445952380.539</v>
      </c>
      <c r="AA2" s="7">
        <f>'IRA Calculations'!AO4</f>
        <v>10863478368588.881</v>
      </c>
      <c r="AB2" s="7">
        <f>'IRA Calculations'!AP4</f>
        <v>10835605032017.17</v>
      </c>
      <c r="AC2" s="7">
        <f>'IRA Calculations'!AQ4</f>
        <v>10807935201332.75</v>
      </c>
      <c r="AD2" s="7">
        <f>'IRA Calculations'!AR4</f>
        <v>10779482876856.473</v>
      </c>
      <c r="AE2" s="7">
        <f>'IRA Calculations'!AS4</f>
        <v>10752153831748.729</v>
      </c>
      <c r="AF2" s="7">
        <f>'IRA Calculations'!AT4</f>
        <v>10725021043445.578</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72284687868311.953</v>
      </c>
      <c r="C4" s="7">
        <f>'IRA Calculations'!Q6</f>
        <v>72284687868311.953</v>
      </c>
      <c r="D4" s="7">
        <f>'IRA Calculations'!R6</f>
        <v>72555345434259.953</v>
      </c>
      <c r="E4" s="7">
        <f>'IRA Calculations'!S6</f>
        <v>70877087994887.375</v>
      </c>
      <c r="F4" s="7">
        <f>'IRA Calculations'!T6</f>
        <v>69133210950212.984</v>
      </c>
      <c r="G4" s="7">
        <f>'IRA Calculations'!U6</f>
        <v>67343938102980.219</v>
      </c>
      <c r="H4" s="7">
        <f>'IRA Calculations'!V6</f>
        <v>65535287234944.5</v>
      </c>
      <c r="I4" s="7">
        <f>'IRA Calculations'!W6</f>
        <v>63750208601221.156</v>
      </c>
      <c r="J4" s="7">
        <f>'IRA Calculations'!X6</f>
        <v>61949696578782.656</v>
      </c>
      <c r="K4" s="7">
        <f>'IRA Calculations'!Y6</f>
        <v>60154087461063.312</v>
      </c>
      <c r="L4" s="7">
        <f>'IRA Calculations'!Z6</f>
        <v>58349038254154.453</v>
      </c>
      <c r="M4" s="7">
        <f>'IRA Calculations'!AA6</f>
        <v>56612093033775.031</v>
      </c>
      <c r="N4" s="7">
        <f>'IRA Calculations'!AB6</f>
        <v>54851393951563.219</v>
      </c>
      <c r="O4" s="7">
        <f>'IRA Calculations'!AC6</f>
        <v>55036896278187.297</v>
      </c>
      <c r="P4" s="7">
        <f>'IRA Calculations'!AD6</f>
        <v>55227294871911.219</v>
      </c>
      <c r="Q4" s="7">
        <f>'IRA Calculations'!AE6</f>
        <v>55500584142858.125</v>
      </c>
      <c r="R4" s="7">
        <f>'IRA Calculations'!AF6</f>
        <v>55775803721210.906</v>
      </c>
      <c r="S4" s="7">
        <f>'IRA Calculations'!AG6</f>
        <v>56148717228980.766</v>
      </c>
      <c r="T4" s="7">
        <f>'IRA Calculations'!AH6</f>
        <v>56542067338897.375</v>
      </c>
      <c r="U4" s="7">
        <f>'IRA Calculations'!AI6</f>
        <v>57012880525626.391</v>
      </c>
      <c r="V4" s="7">
        <f>'IRA Calculations'!AJ6</f>
        <v>57509922670361.891</v>
      </c>
      <c r="W4" s="7">
        <f>'IRA Calculations'!AK6</f>
        <v>57059640575219.859</v>
      </c>
      <c r="X4" s="7">
        <f>'IRA Calculations'!AL6</f>
        <v>56632964673422.812</v>
      </c>
      <c r="Y4" s="7">
        <f>'IRA Calculations'!AM6</f>
        <v>56248483050527.234</v>
      </c>
      <c r="Z4" s="7">
        <f>'IRA Calculations'!AN6</f>
        <v>55887964992491.578</v>
      </c>
      <c r="AA4" s="7">
        <f>'IRA Calculations'!AO6</f>
        <v>55533436824572.484</v>
      </c>
      <c r="AB4" s="7">
        <f>'IRA Calculations'!AP6</f>
        <v>55203452544405.844</v>
      </c>
      <c r="AC4" s="7">
        <f>'IRA Calculations'!AQ6</f>
        <v>54880359718561.734</v>
      </c>
      <c r="AD4" s="7">
        <f>'IRA Calculations'!AR6</f>
        <v>54547702762873.359</v>
      </c>
      <c r="AE4" s="7">
        <f>'IRA Calculations'!AS6</f>
        <v>54225952730423.562</v>
      </c>
      <c r="AF4" s="7">
        <f>'IRA Calculations'!AT6</f>
        <v>53900721059591.734</v>
      </c>
    </row>
    <row r="5" spans="1:34" x14ac:dyDescent="0.2">
      <c r="A5" s="1" t="s">
        <v>79</v>
      </c>
      <c r="B5" s="7">
        <f>'IRA Calculations'!P7</f>
        <v>3025189605246.6035</v>
      </c>
      <c r="C5" s="7">
        <f>'IRA Calculations'!Q7</f>
        <v>3025189605246.6035</v>
      </c>
      <c r="D5" s="7">
        <f>'IRA Calculations'!R7</f>
        <v>3032255759924.1548</v>
      </c>
      <c r="E5" s="7">
        <f>'IRA Calculations'!S7</f>
        <v>3034875063107.0649</v>
      </c>
      <c r="F5" s="7">
        <f>'IRA Calculations'!T7</f>
        <v>3031041818693.96</v>
      </c>
      <c r="G5" s="7">
        <f>'IRA Calculations'!U7</f>
        <v>3020708652128.3906</v>
      </c>
      <c r="H5" s="7">
        <f>'IRA Calculations'!V7</f>
        <v>3001710364709.4268</v>
      </c>
      <c r="I5" s="7">
        <f>'IRA Calculations'!W7</f>
        <v>2973821912915.7773</v>
      </c>
      <c r="J5" s="7">
        <f>'IRA Calculations'!X7</f>
        <v>2931528480664.4517</v>
      </c>
      <c r="K5" s="7">
        <f>'IRA Calculations'!Y7</f>
        <v>2873843996825.3716</v>
      </c>
      <c r="L5" s="7">
        <f>'IRA Calculations'!Z7</f>
        <v>2799345438055.4009</v>
      </c>
      <c r="M5" s="7">
        <f>'IRA Calculations'!AA7</f>
        <v>2710956146447.0049</v>
      </c>
      <c r="N5" s="7">
        <f>'IRA Calculations'!AB7</f>
        <v>2607551753896.8926</v>
      </c>
      <c r="O5" s="7">
        <f>'IRA Calculations'!AC7</f>
        <v>2493320406517.1401</v>
      </c>
      <c r="P5" s="7">
        <f>'IRA Calculations'!AD7</f>
        <v>2368069312922.5068</v>
      </c>
      <c r="Q5" s="7">
        <f>'IRA Calculations'!AE7</f>
        <v>2235799827061.4028</v>
      </c>
      <c r="R5" s="7">
        <f>'IRA Calculations'!AF7</f>
        <v>2096647110611.0667</v>
      </c>
      <c r="S5" s="7">
        <f>'IRA Calculations'!AG7</f>
        <v>1954804181916.8577</v>
      </c>
      <c r="T5" s="7">
        <f>'IRA Calculations'!AH7</f>
        <v>1810144442725.7913</v>
      </c>
      <c r="U5" s="7">
        <f>'IRA Calculations'!AI7</f>
        <v>1665341252611.2952</v>
      </c>
      <c r="V5" s="7">
        <f>'IRA Calculations'!AJ7</f>
        <v>1521040804522.4128</v>
      </c>
      <c r="W5" s="7">
        <f>'IRA Calculations'!AK7</f>
        <v>1361040511023.8228</v>
      </c>
      <c r="X5" s="7">
        <f>'IRA Calculations'!AL7</f>
        <v>1208777655331.6919</v>
      </c>
      <c r="Y5" s="7">
        <f>'IRA Calculations'!AM7</f>
        <v>1065699399166.5133</v>
      </c>
      <c r="Z5" s="7">
        <f>'IRA Calculations'!AN7</f>
        <v>932750161553.11963</v>
      </c>
      <c r="AA5" s="7">
        <f>'IRA Calculations'!AO7</f>
        <v>810960436482.01379</v>
      </c>
      <c r="AB5" s="7">
        <f>'IRA Calculations'!AP7</f>
        <v>701501656649.35791</v>
      </c>
      <c r="AC5" s="7">
        <f>'IRA Calculations'!AQ7</f>
        <v>604687339310.38306</v>
      </c>
      <c r="AD5" s="7">
        <f>'IRA Calculations'!AR7</f>
        <v>520461182850.34882</v>
      </c>
      <c r="AE5" s="7">
        <f>'IRA Calculations'!AS7</f>
        <v>448609041104.54633</v>
      </c>
      <c r="AF5" s="7">
        <f>'IRA Calculations'!AT7</f>
        <v>388316934298.33801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15796066587678.607</v>
      </c>
      <c r="C7" s="7">
        <f>'IRA Calculations'!Q9</f>
        <v>15796066587678.607</v>
      </c>
      <c r="D7" s="7">
        <f>'IRA Calculations'!R9</f>
        <v>15848728794268.018</v>
      </c>
      <c r="E7" s="7">
        <f>'IRA Calculations'!S9</f>
        <v>15889368698642.168</v>
      </c>
      <c r="F7" s="7">
        <f>'IRA Calculations'!T9</f>
        <v>15917605965099.742</v>
      </c>
      <c r="G7" s="7">
        <f>'IRA Calculations'!U9</f>
        <v>15939094041156.281</v>
      </c>
      <c r="H7" s="7">
        <f>'IRA Calculations'!V9</f>
        <v>15954922974000.432</v>
      </c>
      <c r="I7" s="7">
        <f>'IRA Calculations'!W9</f>
        <v>15976107337033.311</v>
      </c>
      <c r="J7" s="7">
        <f>'IRA Calculations'!X9</f>
        <v>15991605151415.346</v>
      </c>
      <c r="K7" s="7">
        <f>'IRA Calculations'!Y9</f>
        <v>16003746649705.967</v>
      </c>
      <c r="L7" s="7">
        <f>'IRA Calculations'!Z9</f>
        <v>16014836386476.557</v>
      </c>
      <c r="M7" s="7">
        <f>'IRA Calculations'!AA9</f>
        <v>16034088124671.459</v>
      </c>
      <c r="N7" s="7">
        <f>'IRA Calculations'!AB9</f>
        <v>16050440016836.184</v>
      </c>
      <c r="O7" s="7">
        <f>'IRA Calculations'!AC9</f>
        <v>16076570305237.389</v>
      </c>
      <c r="P7" s="7">
        <f>'IRA Calculations'!AD9</f>
        <v>16108187584598.844</v>
      </c>
      <c r="Q7" s="7">
        <f>'IRA Calculations'!AE9</f>
        <v>16156838812653.1</v>
      </c>
      <c r="R7" s="7">
        <f>'IRA Calculations'!AF9</f>
        <v>16214868451267.322</v>
      </c>
      <c r="S7" s="7">
        <f>'IRA Calculations'!AG9</f>
        <v>16294706272992.887</v>
      </c>
      <c r="T7" s="7">
        <f>'IRA Calculations'!AH9</f>
        <v>16384468633055.219</v>
      </c>
      <c r="U7" s="7">
        <f>'IRA Calculations'!AI9</f>
        <v>16484426122534.672</v>
      </c>
      <c r="V7" s="7">
        <f>'IRA Calculations'!AJ9</f>
        <v>16587038131039.43</v>
      </c>
      <c r="W7" s="7">
        <f>'IRA Calculations'!AK9</f>
        <v>16508875012107.602</v>
      </c>
      <c r="X7" s="7">
        <f>'IRA Calculations'!AL9</f>
        <v>16425087982391.85</v>
      </c>
      <c r="Y7" s="7">
        <f>'IRA Calculations'!AM9</f>
        <v>16339422067745.699</v>
      </c>
      <c r="Z7" s="7">
        <f>'IRA Calculations'!AN9</f>
        <v>16249594453385.678</v>
      </c>
      <c r="AA7" s="7">
        <f>'IRA Calculations'!AO9</f>
        <v>16155102315424.566</v>
      </c>
      <c r="AB7" s="7">
        <f>'IRA Calculations'!AP9</f>
        <v>16063470251815.223</v>
      </c>
      <c r="AC7" s="7">
        <f>'IRA Calculations'!AQ9</f>
        <v>15973384501254.791</v>
      </c>
      <c r="AD7" s="7">
        <f>'IRA Calculations'!AR9</f>
        <v>15882735908772.652</v>
      </c>
      <c r="AE7" s="7">
        <f>'IRA Calculations'!AS9</f>
        <v>15796601407368.051</v>
      </c>
      <c r="AF7" s="7">
        <f>'IRA Calculations'!AT9</f>
        <v>15712539021274.58</v>
      </c>
    </row>
    <row r="8" spans="1:34" x14ac:dyDescent="0.2">
      <c r="A8" s="1" t="s">
        <v>344</v>
      </c>
      <c r="B8" s="7">
        <f>'IRA Calculations'!P10</f>
        <v>38908220243.995384</v>
      </c>
      <c r="C8" s="7">
        <f>'IRA Calculations'!Q10</f>
        <v>38908220243.995384</v>
      </c>
      <c r="D8" s="7">
        <f>'IRA Calculations'!R10</f>
        <v>39236917091.557487</v>
      </c>
      <c r="E8" s="7">
        <f>'IRA Calculations'!S10</f>
        <v>39549334054.523964</v>
      </c>
      <c r="F8" s="7">
        <f>'IRA Calculations'!T10</f>
        <v>39860120139.40583</v>
      </c>
      <c r="G8" s="7">
        <f>'IRA Calculations'!U10</f>
        <v>40167106717.895218</v>
      </c>
      <c r="H8" s="7">
        <f>'IRA Calculations'!V10</f>
        <v>40470933890.537933</v>
      </c>
      <c r="I8" s="7">
        <f>'IRA Calculations'!W10</f>
        <v>40780426051.07164</v>
      </c>
      <c r="J8" s="7">
        <f>'IRA Calculations'!X10</f>
        <v>41081799076.812805</v>
      </c>
      <c r="K8" s="7">
        <f>'IRA Calculations'!Y10</f>
        <v>41363482766.786972</v>
      </c>
      <c r="L8" s="7">
        <f>'IRA Calculations'!Z10</f>
        <v>41650469629.958382</v>
      </c>
      <c r="M8" s="7">
        <f>'IRA Calculations'!AA10</f>
        <v>41939081944.372246</v>
      </c>
      <c r="N8" s="7">
        <f>'IRA Calculations'!AB10</f>
        <v>42212648289.987419</v>
      </c>
      <c r="O8" s="7">
        <f>'IRA Calculations'!AC10</f>
        <v>42480079333.508141</v>
      </c>
      <c r="P8" s="7">
        <f>'IRA Calculations'!AD10</f>
        <v>42744769846.621887</v>
      </c>
      <c r="Q8" s="7">
        <f>'IRA Calculations'!AE10</f>
        <v>43009319678.860313</v>
      </c>
      <c r="R8" s="7">
        <f>'IRA Calculations'!AF10</f>
        <v>43266424009.555351</v>
      </c>
      <c r="S8" s="7">
        <f>'IRA Calculations'!AG10</f>
        <v>43528938697.229187</v>
      </c>
      <c r="T8" s="7">
        <f>'IRA Calculations'!AH10</f>
        <v>43792996010.136497</v>
      </c>
      <c r="U8" s="7">
        <f>'IRA Calculations'!AI10</f>
        <v>44050745012.550385</v>
      </c>
      <c r="V8" s="7">
        <f>'IRA Calculations'!AJ10</f>
        <v>44314087965.478706</v>
      </c>
      <c r="W8" s="7">
        <f>'IRA Calculations'!AK10</f>
        <v>44193429644.996468</v>
      </c>
      <c r="X8" s="7">
        <f>'IRA Calculations'!AL10</f>
        <v>44060709093.236267</v>
      </c>
      <c r="Y8" s="7">
        <f>'IRA Calculations'!AM10</f>
        <v>43930563646.501328</v>
      </c>
      <c r="Z8" s="7">
        <f>'IRA Calculations'!AN10</f>
        <v>43796322067.957222</v>
      </c>
      <c r="AA8" s="7">
        <f>'IRA Calculations'!AO10</f>
        <v>43651413687.662376</v>
      </c>
      <c r="AB8" s="7">
        <f>'IRA Calculations'!AP10</f>
        <v>43510604416.010628</v>
      </c>
      <c r="AC8" s="7">
        <f>'IRA Calculations'!AQ10</f>
        <v>43367058481.091278</v>
      </c>
      <c r="AD8" s="7">
        <f>'IRA Calculations'!AR10</f>
        <v>43214123986.513268</v>
      </c>
      <c r="AE8" s="7">
        <f>'IRA Calculations'!AS10</f>
        <v>43066301465.49556</v>
      </c>
      <c r="AF8" s="7">
        <f>'IRA Calculations'!AT10</f>
        <v>42916808553.043243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18030902133708.082</v>
      </c>
      <c r="C10" s="7">
        <f>'IRA Calculations'!Q12</f>
        <v>18030902133708.082</v>
      </c>
      <c r="D10" s="7">
        <f>'IRA Calculations'!R12</f>
        <v>18174367069500.785</v>
      </c>
      <c r="E10" s="7">
        <f>'IRA Calculations'!S12</f>
        <v>18306901837499.699</v>
      </c>
      <c r="F10" s="7">
        <f>'IRA Calculations'!T12</f>
        <v>18424154162914.449</v>
      </c>
      <c r="G10" s="7">
        <f>'IRA Calculations'!U12</f>
        <v>18536274975631.125</v>
      </c>
      <c r="H10" s="7">
        <f>'IRA Calculations'!V12</f>
        <v>18644370264685.289</v>
      </c>
      <c r="I10" s="7">
        <f>'IRA Calculations'!W12</f>
        <v>18765071343133.434</v>
      </c>
      <c r="J10" s="7">
        <f>'IRA Calculations'!X12</f>
        <v>18881863851171.18</v>
      </c>
      <c r="K10" s="7">
        <f>'IRA Calculations'!Y12</f>
        <v>19002105112763.48</v>
      </c>
      <c r="L10" s="7">
        <f>'IRA Calculations'!Z12</f>
        <v>19123250812357.23</v>
      </c>
      <c r="M10" s="7">
        <f>'IRA Calculations'!AA12</f>
        <v>19257349718217.977</v>
      </c>
      <c r="N10" s="7">
        <f>'IRA Calculations'!AB12</f>
        <v>19382845265319.449</v>
      </c>
      <c r="O10" s="7">
        <f>'IRA Calculations'!AC12</f>
        <v>19516937540878.855</v>
      </c>
      <c r="P10" s="7">
        <f>'IRA Calculations'!AD12</f>
        <v>19645403749856.652</v>
      </c>
      <c r="Q10" s="7">
        <f>'IRA Calculations'!AE12</f>
        <v>19782203998574.395</v>
      </c>
      <c r="R10" s="7">
        <f>'IRA Calculations'!AF12</f>
        <v>19909057666298.176</v>
      </c>
      <c r="S10" s="7">
        <f>'IRA Calculations'!AG12</f>
        <v>20045929525863.676</v>
      </c>
      <c r="T10" s="7">
        <f>'IRA Calculations'!AH12</f>
        <v>20178016078202.895</v>
      </c>
      <c r="U10" s="7">
        <f>'IRA Calculations'!AI12</f>
        <v>20317986123199.25</v>
      </c>
      <c r="V10" s="7">
        <f>'IRA Calculations'!AJ12</f>
        <v>20459169015710.074</v>
      </c>
      <c r="W10" s="7">
        <f>'IRA Calculations'!AK12</f>
        <v>20351229721302.238</v>
      </c>
      <c r="X10" s="7">
        <f>'IRA Calculations'!AL12</f>
        <v>20245003648178.32</v>
      </c>
      <c r="Y10" s="7">
        <f>'IRA Calculations'!AM12</f>
        <v>20147136998268.809</v>
      </c>
      <c r="Z10" s="7">
        <f>'IRA Calculations'!AN12</f>
        <v>20054049380358.754</v>
      </c>
      <c r="AA10" s="7">
        <f>'IRA Calculations'!AO12</f>
        <v>19961730890055.332</v>
      </c>
      <c r="AB10" s="7">
        <f>'IRA Calculations'!AP12</f>
        <v>19875652326891.688</v>
      </c>
      <c r="AC10" s="7">
        <f>'IRA Calculations'!AQ12</f>
        <v>19791381520084.844</v>
      </c>
      <c r="AD10" s="7">
        <f>'IRA Calculations'!AR12</f>
        <v>19704675061277.703</v>
      </c>
      <c r="AE10" s="7">
        <f>'IRA Calculations'!AS12</f>
        <v>19621125368627.465</v>
      </c>
      <c r="AF10" s="7">
        <f>'IRA Calculations'!AT12</f>
        <v>19536964030231.09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2536910166068.728</v>
      </c>
      <c r="C2" s="7">
        <f>'IRA Calculations'!P17</f>
        <v>2536910166068.728</v>
      </c>
      <c r="D2" s="7">
        <f>'IRA Calculations'!Q17</f>
        <v>2536910166068.728</v>
      </c>
      <c r="E2" s="7">
        <f>'IRA Calculations'!R17</f>
        <v>2478974719045.7012</v>
      </c>
      <c r="F2" s="7">
        <f>'IRA Calculations'!S17</f>
        <v>2733072308483.9644</v>
      </c>
      <c r="G2" s="7">
        <f>'IRA Calculations'!T17</f>
        <v>2992643558469.0864</v>
      </c>
      <c r="H2" s="7">
        <f>'IRA Calculations'!U17</f>
        <v>3255313594463.1436</v>
      </c>
      <c r="I2" s="7">
        <f>'IRA Calculations'!V17</f>
        <v>3527680186944.4639</v>
      </c>
      <c r="J2" s="7">
        <f>'IRA Calculations'!W17</f>
        <v>3806794104337.2461</v>
      </c>
      <c r="K2" s="7">
        <f>'IRA Calculations'!X17</f>
        <v>4092394108404.688</v>
      </c>
      <c r="L2" s="7">
        <f>'IRA Calculations'!Y17</f>
        <v>4383884611991.6611</v>
      </c>
      <c r="M2" s="7">
        <f>'IRA Calculations'!Z17</f>
        <v>4680377470340.918</v>
      </c>
      <c r="N2" s="7">
        <f>'IRA Calculations'!AA17</f>
        <v>4978122808379.293</v>
      </c>
      <c r="O2" s="7">
        <f>'IRA Calculations'!AB17</f>
        <v>5281702820822.6963</v>
      </c>
      <c r="P2" s="7">
        <f>'IRA Calculations'!AC17</f>
        <v>5280101644669.9961</v>
      </c>
      <c r="Q2" s="7">
        <f>'IRA Calculations'!AD17</f>
        <v>5279909983842.3574</v>
      </c>
      <c r="R2" s="7">
        <f>'IRA Calculations'!AE17</f>
        <v>5280677875787.8252</v>
      </c>
      <c r="S2" s="7">
        <f>'IRA Calculations'!AF17</f>
        <v>5282139693749.4287</v>
      </c>
      <c r="T2" s="7">
        <f>'IRA Calculations'!AG17</f>
        <v>5284128717272.1875</v>
      </c>
      <c r="U2" s="7">
        <f>'IRA Calculations'!AH17</f>
        <v>5283770760487.9707</v>
      </c>
      <c r="V2" s="7">
        <f>'IRA Calculations'!AI17</f>
        <v>5286450119779.4541</v>
      </c>
      <c r="W2" s="7">
        <f>'IRA Calculations'!AJ17</f>
        <v>5289346786442.3535</v>
      </c>
      <c r="X2" s="7">
        <f>'IRA Calculations'!AK17</f>
        <v>5292835335460.4229</v>
      </c>
      <c r="Y2" s="7">
        <f>'IRA Calculations'!AL17</f>
        <v>5296395016544.7754</v>
      </c>
      <c r="Z2" s="7">
        <f>'IRA Calculations'!AM17</f>
        <v>5300081693730.7324</v>
      </c>
      <c r="AA2" s="7">
        <f>'IRA Calculations'!AN17</f>
        <v>5303881175838.9678</v>
      </c>
      <c r="AB2" s="7">
        <f>'IRA Calculations'!AO17</f>
        <v>5305057706844.0859</v>
      </c>
      <c r="AC2" s="7">
        <f>'IRA Calculations'!AP17</f>
        <v>5309040864569.0791</v>
      </c>
      <c r="AD2" s="7">
        <f>'IRA Calculations'!AQ17</f>
        <v>5313089947359.7354</v>
      </c>
      <c r="AE2" s="7">
        <f>'IRA Calculations'!AR17</f>
        <v>5317189953379.8223</v>
      </c>
      <c r="AF2" s="7">
        <f>'IRA Calculations'!AS17</f>
        <v>5321327125933.959</v>
      </c>
      <c r="AG2" s="7">
        <f>'IRA Calculations'!AT17</f>
        <v>5325494960634.2988</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3451091127290.9551</v>
      </c>
      <c r="C2" s="7">
        <f>'IRA Calculations'!P30</f>
        <v>3451091127290.9551</v>
      </c>
      <c r="D2" s="7">
        <f>'IRA Calculations'!Q30</f>
        <v>3451091127290.9551</v>
      </c>
      <c r="E2" s="7">
        <f>'IRA Calculations'!R30</f>
        <v>3417582336053.5361</v>
      </c>
      <c r="F2" s="7">
        <f>'IRA Calculations'!S30</f>
        <v>3384911038072.6572</v>
      </c>
      <c r="G2" s="7">
        <f>'IRA Calculations'!T30</f>
        <v>3354728196456.3633</v>
      </c>
      <c r="H2" s="7">
        <f>'IRA Calculations'!U30</f>
        <v>3335623368633.9697</v>
      </c>
      <c r="I2" s="7">
        <f>'IRA Calculations'!V30</f>
        <v>3326788181100.3135</v>
      </c>
      <c r="J2" s="7">
        <f>'IRA Calculations'!W30</f>
        <v>3322438862968.5356</v>
      </c>
      <c r="K2" s="7">
        <f>'IRA Calculations'!X30</f>
        <v>3317814288421.3242</v>
      </c>
      <c r="L2" s="7">
        <f>'IRA Calculations'!Y30</f>
        <v>3313698980990.3887</v>
      </c>
      <c r="M2" s="7">
        <f>'IRA Calculations'!Z30</f>
        <v>3311189610259.9062</v>
      </c>
      <c r="N2" s="7">
        <f>'IRA Calculations'!AA30</f>
        <v>3313729761286.0205</v>
      </c>
      <c r="O2" s="7">
        <f>'IRA Calculations'!AB30</f>
        <v>3320955983771.145</v>
      </c>
      <c r="P2" s="7">
        <f>'IRA Calculations'!AC30</f>
        <v>3330561377231.5713</v>
      </c>
      <c r="Q2" s="7">
        <f>'IRA Calculations'!AD30</f>
        <v>3339850450339.2373</v>
      </c>
      <c r="R2" s="7">
        <f>'IRA Calculations'!AE30</f>
        <v>3348452172107.6782</v>
      </c>
      <c r="S2" s="7">
        <f>'IRA Calculations'!AF30</f>
        <v>3350442935433.5034</v>
      </c>
      <c r="T2" s="7">
        <f>'IRA Calculations'!AG30</f>
        <v>3350518646941.9214</v>
      </c>
      <c r="U2" s="7">
        <f>'IRA Calculations'!AH30</f>
        <v>3349484839571.0522</v>
      </c>
      <c r="V2" s="7">
        <f>'IRA Calculations'!AI30</f>
        <v>3347772049513.2539</v>
      </c>
      <c r="W2" s="7">
        <f>'IRA Calculations'!AJ30</f>
        <v>3345563232053.877</v>
      </c>
      <c r="X2" s="7">
        <f>'IRA Calculations'!AK30</f>
        <v>3315569009948.0767</v>
      </c>
      <c r="Y2" s="7">
        <f>'IRA Calculations'!AL30</f>
        <v>3286430119106.7661</v>
      </c>
      <c r="Z2" s="7">
        <f>'IRA Calculations'!AM30</f>
        <v>3258447115430.6895</v>
      </c>
      <c r="AA2" s="7">
        <f>'IRA Calculations'!AN30</f>
        <v>3231825661856.6265</v>
      </c>
      <c r="AB2" s="7">
        <f>'IRA Calculations'!AO30</f>
        <v>3206506535885.3022</v>
      </c>
      <c r="AC2" s="7">
        <f>'IRA Calculations'!AP30</f>
        <v>3182332268443.8301</v>
      </c>
      <c r="AD2" s="7">
        <f>'IRA Calculations'!AQ30</f>
        <v>3159071245717.4639</v>
      </c>
      <c r="AE2" s="7">
        <f>'IRA Calculations'!AR30</f>
        <v>3136497868141.1802</v>
      </c>
      <c r="AF2" s="7">
        <f>'IRA Calculations'!AS30</f>
        <v>3114466830951.4897</v>
      </c>
      <c r="AG2" s="7">
        <f>'IRA Calculations'!AT30</f>
        <v>3092898445375.2349</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14455845111606.295</v>
      </c>
      <c r="C2" s="7">
        <f>'IRA Calculations'!P43</f>
        <v>14455845111606.295</v>
      </c>
      <c r="D2" s="7">
        <f>'IRA Calculations'!Q43</f>
        <v>14455845111606.295</v>
      </c>
      <c r="E2" s="7">
        <f>'IRA Calculations'!R43</f>
        <v>14366289040497.869</v>
      </c>
      <c r="F2" s="7">
        <f>'IRA Calculations'!S43</f>
        <v>14275348709656.57</v>
      </c>
      <c r="G2" s="7">
        <f>'IRA Calculations'!T43</f>
        <v>14186738300931.457</v>
      </c>
      <c r="H2" s="7">
        <f>'IRA Calculations'!U43</f>
        <v>14105749953034.766</v>
      </c>
      <c r="I2" s="7">
        <f>'IRA Calculations'!V43</f>
        <v>14038561089759.17</v>
      </c>
      <c r="J2" s="7">
        <f>'IRA Calculations'!W43</f>
        <v>13987359005376.021</v>
      </c>
      <c r="K2" s="7">
        <f>'IRA Calculations'!X43</f>
        <v>13951703560027.842</v>
      </c>
      <c r="L2" s="7">
        <f>'IRA Calculations'!Y43</f>
        <v>13930345368681.895</v>
      </c>
      <c r="M2" s="7">
        <f>'IRA Calculations'!Z43</f>
        <v>13926604421219.9</v>
      </c>
      <c r="N2" s="7">
        <f>'IRA Calculations'!AA43</f>
        <v>13942304765734.572</v>
      </c>
      <c r="O2" s="7">
        <f>'IRA Calculations'!AB43</f>
        <v>13973281083601.025</v>
      </c>
      <c r="P2" s="7">
        <f>'IRA Calculations'!AC43</f>
        <v>14016137988931.615</v>
      </c>
      <c r="Q2" s="7">
        <f>'IRA Calculations'!AD43</f>
        <v>14071520921282.594</v>
      </c>
      <c r="R2" s="7">
        <f>'IRA Calculations'!AE43</f>
        <v>14137347798275.785</v>
      </c>
      <c r="S2" s="7">
        <f>'IRA Calculations'!AF43</f>
        <v>14210497077390.188</v>
      </c>
      <c r="T2" s="7">
        <f>'IRA Calculations'!AG43</f>
        <v>14287837641109.051</v>
      </c>
      <c r="U2" s="7">
        <f>'IRA Calculations'!AH43</f>
        <v>14368361857232.176</v>
      </c>
      <c r="V2" s="7">
        <f>'IRA Calculations'!AI43</f>
        <v>14451064718574.402</v>
      </c>
      <c r="W2" s="7">
        <f>'IRA Calculations'!AJ43</f>
        <v>14534964078436.623</v>
      </c>
      <c r="X2" s="7">
        <f>'IRA Calculations'!AK43</f>
        <v>14495062284766.752</v>
      </c>
      <c r="Y2" s="7">
        <f>'IRA Calculations'!AL43</f>
        <v>14454920147458.186</v>
      </c>
      <c r="Z2" s="7">
        <f>'IRA Calculations'!AM43</f>
        <v>14414487640491.445</v>
      </c>
      <c r="AA2" s="7">
        <f>'IRA Calculations'!AN43</f>
        <v>14373787064985.111</v>
      </c>
      <c r="AB2" s="7">
        <f>'IRA Calculations'!AO43</f>
        <v>14332876206499.541</v>
      </c>
      <c r="AC2" s="7">
        <f>'IRA Calculations'!AP43</f>
        <v>14291787867026.199</v>
      </c>
      <c r="AD2" s="7">
        <f>'IRA Calculations'!AQ43</f>
        <v>14250424574202.863</v>
      </c>
      <c r="AE2" s="7">
        <f>'IRA Calculations'!AR43</f>
        <v>14208804889655.422</v>
      </c>
      <c r="AF2" s="7">
        <f>'IRA Calculations'!AS43</f>
        <v>14166847740363.877</v>
      </c>
      <c r="AG2" s="7">
        <f>'IRA Calculations'!AT43</f>
        <v>14124490586021.686</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20832944871248.766</v>
      </c>
      <c r="C4" s="7">
        <f>'IRA Calculations'!P45</f>
        <v>20832944871248.766</v>
      </c>
      <c r="D4" s="7">
        <f>'IRA Calculations'!Q45</f>
        <v>20832944871248.766</v>
      </c>
      <c r="E4" s="7">
        <f>'IRA Calculations'!R45</f>
        <v>20851562465027.137</v>
      </c>
      <c r="F4" s="7">
        <f>'IRA Calculations'!S45</f>
        <v>20874488346269.281</v>
      </c>
      <c r="G4" s="7">
        <f>'IRA Calculations'!T45</f>
        <v>20904453807929.117</v>
      </c>
      <c r="H4" s="7">
        <f>'IRA Calculations'!U45</f>
        <v>20946328048967.438</v>
      </c>
      <c r="I4" s="7">
        <f>'IRA Calculations'!V45</f>
        <v>21005784908531.898</v>
      </c>
      <c r="J4" s="7">
        <f>'IRA Calculations'!W45</f>
        <v>21081695142666.785</v>
      </c>
      <c r="K4" s="7">
        <f>'IRA Calculations'!X45</f>
        <v>21168863356919.449</v>
      </c>
      <c r="L4" s="7">
        <f>'IRA Calculations'!Y45</f>
        <v>21262266277901.148</v>
      </c>
      <c r="M4" s="7">
        <f>'IRA Calculations'!Z45</f>
        <v>21365383839647.164</v>
      </c>
      <c r="N4" s="7">
        <f>'IRA Calculations'!AA45</f>
        <v>21477625272141.75</v>
      </c>
      <c r="O4" s="7">
        <f>'IRA Calculations'!AB45</f>
        <v>21593067987844.68</v>
      </c>
      <c r="P4" s="7">
        <f>'IRA Calculations'!AC45</f>
        <v>21709088793941.25</v>
      </c>
      <c r="Q4" s="7">
        <f>'IRA Calculations'!AD45</f>
        <v>21829975913953.898</v>
      </c>
      <c r="R4" s="7">
        <f>'IRA Calculations'!AE45</f>
        <v>21955559541640.957</v>
      </c>
      <c r="S4" s="7">
        <f>'IRA Calculations'!AF45</f>
        <v>22083532955622.039</v>
      </c>
      <c r="T4" s="7">
        <f>'IRA Calculations'!AG45</f>
        <v>22211470438110.336</v>
      </c>
      <c r="U4" s="7">
        <f>'IRA Calculations'!AH45</f>
        <v>22339947380721.824</v>
      </c>
      <c r="V4" s="7">
        <f>'IRA Calculations'!AI45</f>
        <v>22468517282002.621</v>
      </c>
      <c r="W4" s="7">
        <f>'IRA Calculations'!AJ45</f>
        <v>22596590290629.746</v>
      </c>
      <c r="X4" s="7">
        <f>'IRA Calculations'!AK45</f>
        <v>22525973970598.414</v>
      </c>
      <c r="Y4" s="7">
        <f>'IRA Calculations'!AL45</f>
        <v>22454245735775.703</v>
      </c>
      <c r="Z4" s="7">
        <f>'IRA Calculations'!AM45</f>
        <v>22381928296685.938</v>
      </c>
      <c r="AA4" s="7">
        <f>'IRA Calculations'!AN45</f>
        <v>22309471311907.441</v>
      </c>
      <c r="AB4" s="7">
        <f>'IRA Calculations'!AO45</f>
        <v>22237164149327.785</v>
      </c>
      <c r="AC4" s="7">
        <f>'IRA Calculations'!AP45</f>
        <v>22165067536607.18</v>
      </c>
      <c r="AD4" s="7">
        <f>'IRA Calculations'!AQ45</f>
        <v>22093429353590.211</v>
      </c>
      <c r="AE4" s="7">
        <f>'IRA Calculations'!AR45</f>
        <v>22022201736212.355</v>
      </c>
      <c r="AF4" s="7">
        <f>'IRA Calculations'!AS45</f>
        <v>21951447049821.391</v>
      </c>
      <c r="AG4" s="7">
        <f>'IRA Calculations'!AT45</f>
        <v>21881137034121.906</v>
      </c>
    </row>
    <row r="5" spans="1:35" x14ac:dyDescent="0.2">
      <c r="A5" s="1" t="s">
        <v>79</v>
      </c>
      <c r="B5" s="7">
        <f>'IRA Calculations'!O46</f>
        <v>2943259949.8651915</v>
      </c>
      <c r="C5" s="7">
        <f>'IRA Calculations'!P46</f>
        <v>2943259949.8651915</v>
      </c>
      <c r="D5" s="7">
        <f>'IRA Calculations'!Q46</f>
        <v>2943259949.8651915</v>
      </c>
      <c r="E5" s="7">
        <f>'IRA Calculations'!R46</f>
        <v>2820229972.7784944</v>
      </c>
      <c r="F5" s="7">
        <f>'IRA Calculations'!S46</f>
        <v>2717479621.3022528</v>
      </c>
      <c r="G5" s="7">
        <f>'IRA Calculations'!T46</f>
        <v>2634149770.5744424</v>
      </c>
      <c r="H5" s="7">
        <f>'IRA Calculations'!U46</f>
        <v>2569148320.872241</v>
      </c>
      <c r="I5" s="7">
        <f>'IRA Calculations'!V46</f>
        <v>2521529154.6636324</v>
      </c>
      <c r="J5" s="7">
        <f>'IRA Calculations'!W46</f>
        <v>2488992394.321207</v>
      </c>
      <c r="K5" s="7">
        <f>'IRA Calculations'!X46</f>
        <v>2468659345.9323993</v>
      </c>
      <c r="L5" s="7">
        <f>'IRA Calculations'!Y46</f>
        <v>2457623354.9654021</v>
      </c>
      <c r="M5" s="7">
        <f>'IRA Calculations'!Z46</f>
        <v>2454301448.4739742</v>
      </c>
      <c r="N5" s="7">
        <f>'IRA Calculations'!AA46</f>
        <v>2456895459.9666281</v>
      </c>
      <c r="O5" s="7">
        <f>'IRA Calculations'!AB46</f>
        <v>2463219886.6718721</v>
      </c>
      <c r="P5" s="7">
        <f>'IRA Calculations'!AC46</f>
        <v>2471781571.0566049</v>
      </c>
      <c r="Q5" s="7">
        <f>'IRA Calculations'!AD46</f>
        <v>2482373832.9901538</v>
      </c>
      <c r="R5" s="7">
        <f>'IRA Calculations'!AE46</f>
        <v>2494413338.2336326</v>
      </c>
      <c r="S5" s="7">
        <f>'IRA Calculations'!AF46</f>
        <v>2507252754.2085462</v>
      </c>
      <c r="T5" s="7">
        <f>'IRA Calculations'!AG46</f>
        <v>2520278821.7755485</v>
      </c>
      <c r="U5" s="7">
        <f>'IRA Calculations'!AH46</f>
        <v>2533453250.1208</v>
      </c>
      <c r="V5" s="7">
        <f>'IRA Calculations'!AI46</f>
        <v>2546696374.5947413</v>
      </c>
      <c r="W5" s="7">
        <f>'IRA Calculations'!AJ46</f>
        <v>2559923222.1698914</v>
      </c>
      <c r="X5" s="7">
        <f>'IRA Calculations'!AK46</f>
        <v>2551363556.9717021</v>
      </c>
      <c r="Y5" s="7">
        <f>'IRA Calculations'!AL46</f>
        <v>2542723328.0828342</v>
      </c>
      <c r="Z5" s="7">
        <f>'IRA Calculations'!AM46</f>
        <v>2534070406.8580856</v>
      </c>
      <c r="AA5" s="7">
        <f>'IRA Calculations'!AN46</f>
        <v>2525461689.9401951</v>
      </c>
      <c r="AB5" s="7">
        <f>'IRA Calculations'!AO46</f>
        <v>2516933234.1305504</v>
      </c>
      <c r="AC5" s="7">
        <f>'IRA Calculations'!AP46</f>
        <v>2508481305.7225661</v>
      </c>
      <c r="AD5" s="7">
        <f>'IRA Calculations'!AQ46</f>
        <v>2500132625.9588733</v>
      </c>
      <c r="AE5" s="7">
        <f>'IRA Calculations'!AR46</f>
        <v>2491875486.0923924</v>
      </c>
      <c r="AF5" s="7">
        <f>'IRA Calculations'!AS46</f>
        <v>2483709814.1558409</v>
      </c>
      <c r="AG5" s="7">
        <f>'IRA Calculations'!AT46</f>
        <v>2475629934.8780866</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1835098457769.1443</v>
      </c>
      <c r="C10" s="7">
        <f>'IRA Calculations'!P51</f>
        <v>1835098457769.1443</v>
      </c>
      <c r="D10" s="7">
        <f>'IRA Calculations'!Q51</f>
        <v>1835098457769.1443</v>
      </c>
      <c r="E10" s="7">
        <f>'IRA Calculations'!R51</f>
        <v>1799291615136.7854</v>
      </c>
      <c r="F10" s="7">
        <f>'IRA Calculations'!S51</f>
        <v>1771217904678.615</v>
      </c>
      <c r="G10" s="7">
        <f>'IRA Calculations'!T51</f>
        <v>1750165601691.1794</v>
      </c>
      <c r="H10" s="7">
        <f>'IRA Calculations'!U51</f>
        <v>1735404557050.6538</v>
      </c>
      <c r="I10" s="7">
        <f>'IRA Calculations'!V51</f>
        <v>1726368274500.1816</v>
      </c>
      <c r="J10" s="7">
        <f>'IRA Calculations'!W51</f>
        <v>1722073256823.4304</v>
      </c>
      <c r="K10" s="7">
        <f>'IRA Calculations'!X51</f>
        <v>1721378406541.1831</v>
      </c>
      <c r="L10" s="7">
        <f>'IRA Calculations'!Y51</f>
        <v>1723210223497.304</v>
      </c>
      <c r="M10" s="7">
        <f>'IRA Calculations'!Z51</f>
        <v>1727338760133.7439</v>
      </c>
      <c r="N10" s="7">
        <f>'IRA Calculations'!AA51</f>
        <v>1733264117185.093</v>
      </c>
      <c r="O10" s="7">
        <f>'IRA Calculations'!AB51</f>
        <v>1740133145975.7639</v>
      </c>
      <c r="P10" s="7">
        <f>'IRA Calculations'!AC51</f>
        <v>1747434609192.5315</v>
      </c>
      <c r="Q10" s="7">
        <f>'IRA Calculations'!AD51</f>
        <v>1755300551575.408</v>
      </c>
      <c r="R10" s="7">
        <f>'IRA Calculations'!AE51</f>
        <v>1763613620950.8149</v>
      </c>
      <c r="S10" s="7">
        <f>'IRA Calculations'!AF51</f>
        <v>1772168410658.1162</v>
      </c>
      <c r="T10" s="7">
        <f>'IRA Calculations'!AG51</f>
        <v>1780747571466.2554</v>
      </c>
      <c r="U10" s="7">
        <f>'IRA Calculations'!AH51</f>
        <v>1789407615941.3438</v>
      </c>
      <c r="V10" s="7">
        <f>'IRA Calculations'!AI51</f>
        <v>1798119590107.324</v>
      </c>
      <c r="W10" s="7">
        <f>'IRA Calculations'!AJ51</f>
        <v>1806847275299.8186</v>
      </c>
      <c r="X10" s="7">
        <f>'IRA Calculations'!AK51</f>
        <v>1801574536168.7397</v>
      </c>
      <c r="Y10" s="7">
        <f>'IRA Calculations'!AL51</f>
        <v>1796173741631.1638</v>
      </c>
      <c r="Z10" s="7">
        <f>'IRA Calculations'!AM51</f>
        <v>1790683218109.1807</v>
      </c>
      <c r="AA10" s="7">
        <f>'IRA Calculations'!AN51</f>
        <v>1785137777907.0435</v>
      </c>
      <c r="AB10" s="7">
        <f>'IRA Calculations'!AO51</f>
        <v>1779561061313.4277</v>
      </c>
      <c r="AC10" s="7">
        <f>'IRA Calculations'!AP51</f>
        <v>1773965506008.9067</v>
      </c>
      <c r="AD10" s="7">
        <f>'IRA Calculations'!AQ51</f>
        <v>1768372886635.5034</v>
      </c>
      <c r="AE10" s="7">
        <f>'IRA Calculations'!AR51</f>
        <v>1762784217986.6272</v>
      </c>
      <c r="AF10" s="7">
        <f>'IRA Calculations'!AS51</f>
        <v>1757209830493.5779</v>
      </c>
      <c r="AG10" s="7">
        <f>'IRA Calculations'!AT51</f>
        <v>1751651929483.1536</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22204109265770.793</v>
      </c>
      <c r="C2" s="7">
        <f>'IRA Calculations'!P56</f>
        <v>22204109265770.793</v>
      </c>
      <c r="D2" s="7">
        <f>'IRA Calculations'!Q56</f>
        <v>22204109265770.793</v>
      </c>
      <c r="E2" s="7">
        <f>'IRA Calculations'!R56</f>
        <v>22331528472120.219</v>
      </c>
      <c r="F2" s="7">
        <f>'IRA Calculations'!S56</f>
        <v>22467627297614.336</v>
      </c>
      <c r="G2" s="7">
        <f>'IRA Calculations'!T56</f>
        <v>22626793661677.012</v>
      </c>
      <c r="H2" s="7">
        <f>'IRA Calculations'!U56</f>
        <v>22799798113302.191</v>
      </c>
      <c r="I2" s="7">
        <f>'IRA Calculations'!V56</f>
        <v>22948252019967</v>
      </c>
      <c r="J2" s="7">
        <f>'IRA Calculations'!W56</f>
        <v>23127934828020.246</v>
      </c>
      <c r="K2" s="7">
        <f>'IRA Calculations'!X56</f>
        <v>23330946912352.82</v>
      </c>
      <c r="L2" s="7">
        <f>'IRA Calculations'!Y56</f>
        <v>23531104846545.914</v>
      </c>
      <c r="M2" s="7">
        <f>'IRA Calculations'!Z56</f>
        <v>23724102527694.688</v>
      </c>
      <c r="N2" s="7">
        <f>'IRA Calculations'!AA56</f>
        <v>23928754278311.918</v>
      </c>
      <c r="O2" s="7">
        <f>'IRA Calculations'!AB56</f>
        <v>24147328578876.969</v>
      </c>
      <c r="P2" s="7">
        <f>'IRA Calculations'!AC56</f>
        <v>24387606667983.488</v>
      </c>
      <c r="Q2" s="7">
        <f>'IRA Calculations'!AD56</f>
        <v>24651291449973.863</v>
      </c>
      <c r="R2" s="7">
        <f>'IRA Calculations'!AE56</f>
        <v>24920768559703.816</v>
      </c>
      <c r="S2" s="7">
        <f>'IRA Calculations'!AF56</f>
        <v>25176170721855.797</v>
      </c>
      <c r="T2" s="7">
        <f>'IRA Calculations'!AG56</f>
        <v>25424743347738.695</v>
      </c>
      <c r="U2" s="7">
        <f>'IRA Calculations'!AH56</f>
        <v>25687229129195.027</v>
      </c>
      <c r="V2" s="7">
        <f>'IRA Calculations'!AI56</f>
        <v>25939180598428.629</v>
      </c>
      <c r="W2" s="7">
        <f>'IRA Calculations'!AJ56</f>
        <v>26174102589313.637</v>
      </c>
      <c r="X2" s="7">
        <f>'IRA Calculations'!AK56</f>
        <v>26345812791885.797</v>
      </c>
      <c r="Y2" s="7">
        <f>'IRA Calculations'!AL56</f>
        <v>26525831013901.527</v>
      </c>
      <c r="Z2" s="7">
        <f>'IRA Calculations'!AM56</f>
        <v>26710638714182.312</v>
      </c>
      <c r="AA2" s="7">
        <f>'IRA Calculations'!AN56</f>
        <v>26888103753981.305</v>
      </c>
      <c r="AB2" s="7">
        <f>'IRA Calculations'!AO56</f>
        <v>27054318073519.309</v>
      </c>
      <c r="AC2" s="7">
        <f>'IRA Calculations'!AP56</f>
        <v>27221131110459.863</v>
      </c>
      <c r="AD2" s="7">
        <f>'IRA Calculations'!AQ56</f>
        <v>27383155365014.828</v>
      </c>
      <c r="AE2" s="7">
        <f>'IRA Calculations'!AR56</f>
        <v>27547319971219.66</v>
      </c>
      <c r="AF2" s="7">
        <f>'IRA Calculations'!AS56</f>
        <v>27720382702760.539</v>
      </c>
      <c r="AG2" s="7">
        <f>'IRA Calculations'!AT56</f>
        <v>27893832256368.691</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4748363694572.7012</v>
      </c>
      <c r="C2" s="7">
        <f>'IRA Calculations'!P69</f>
        <v>4748363694572.7012</v>
      </c>
      <c r="D2" s="7">
        <f>'IRA Calculations'!Q69</f>
        <v>4748363694572.7012</v>
      </c>
      <c r="E2" s="7">
        <f>'IRA Calculations'!R69</f>
        <v>4787624238955.4629</v>
      </c>
      <c r="F2" s="7">
        <f>'IRA Calculations'!S69</f>
        <v>4827682054008.7949</v>
      </c>
      <c r="G2" s="7">
        <f>'IRA Calculations'!T69</f>
        <v>4865832679592.6816</v>
      </c>
      <c r="H2" s="7">
        <f>'IRA Calculations'!U69</f>
        <v>4901766492700.6514</v>
      </c>
      <c r="I2" s="7">
        <f>'IRA Calculations'!V69</f>
        <v>4936989311431.9014</v>
      </c>
      <c r="J2" s="7">
        <f>'IRA Calculations'!W69</f>
        <v>4971633829774.7373</v>
      </c>
      <c r="K2" s="7">
        <f>'IRA Calculations'!X69</f>
        <v>5005376610762.9551</v>
      </c>
      <c r="L2" s="7">
        <f>'IRA Calculations'!Y69</f>
        <v>5037683033926.5625</v>
      </c>
      <c r="M2" s="7">
        <f>'IRA Calculations'!Z69</f>
        <v>5068998533876.8037</v>
      </c>
      <c r="N2" s="7">
        <f>'IRA Calculations'!AA69</f>
        <v>5102212082571.2393</v>
      </c>
      <c r="O2" s="7">
        <f>'IRA Calculations'!AB69</f>
        <v>5133466117392.0234</v>
      </c>
      <c r="P2" s="7">
        <f>'IRA Calculations'!AC69</f>
        <v>5161908885875.5098</v>
      </c>
      <c r="Q2" s="7">
        <f>'IRA Calculations'!AD69</f>
        <v>5189802908605.8086</v>
      </c>
      <c r="R2" s="7">
        <f>'IRA Calculations'!AE69</f>
        <v>5220571045658.0215</v>
      </c>
      <c r="S2" s="7">
        <f>'IRA Calculations'!AF69</f>
        <v>5250795414351.8262</v>
      </c>
      <c r="T2" s="7">
        <f>'IRA Calculations'!AG69</f>
        <v>5284417217453.0703</v>
      </c>
      <c r="U2" s="7">
        <f>'IRA Calculations'!AH69</f>
        <v>5318352507165.875</v>
      </c>
      <c r="V2" s="7">
        <f>'IRA Calculations'!AI69</f>
        <v>5354421834781.0635</v>
      </c>
      <c r="W2" s="7">
        <f>'IRA Calculations'!AJ69</f>
        <v>5390522423824.8516</v>
      </c>
      <c r="X2" s="7">
        <f>'IRA Calculations'!AK69</f>
        <v>5375903797903.6768</v>
      </c>
      <c r="Y2" s="7">
        <f>'IRA Calculations'!AL69</f>
        <v>5360996239288.627</v>
      </c>
      <c r="Z2" s="7">
        <f>'IRA Calculations'!AM69</f>
        <v>5346700266113.0654</v>
      </c>
      <c r="AA2" s="7">
        <f>'IRA Calculations'!AN69</f>
        <v>5332666065493.9316</v>
      </c>
      <c r="AB2" s="7">
        <f>'IRA Calculations'!AO69</f>
        <v>5317981803810.0352</v>
      </c>
      <c r="AC2" s="7">
        <f>'IRA Calculations'!AP69</f>
        <v>5303697505451.1064</v>
      </c>
      <c r="AD2" s="7">
        <f>'IRA Calculations'!AQ69</f>
        <v>5289779307047.292</v>
      </c>
      <c r="AE2" s="7">
        <f>'IRA Calculations'!AR69</f>
        <v>5275296313009.1826</v>
      </c>
      <c r="AF2" s="7">
        <f>'IRA Calculations'!AS69</f>
        <v>5261459470864.2725</v>
      </c>
      <c r="AG2" s="7">
        <f>'IRA Calculations'!AT69</f>
        <v>5248146743872.9492</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35469197302241.789</v>
      </c>
      <c r="C4" s="7">
        <f>'IRA Calculations'!P71</f>
        <v>35469197302241.789</v>
      </c>
      <c r="D4" s="7">
        <f>'IRA Calculations'!Q71</f>
        <v>35469197302241.789</v>
      </c>
      <c r="E4" s="7">
        <f>'IRA Calculations'!R71</f>
        <v>35602005603571.711</v>
      </c>
      <c r="F4" s="7">
        <f>'IRA Calculations'!S71</f>
        <v>34778505551257.645</v>
      </c>
      <c r="G4" s="7">
        <f>'IRA Calculations'!T71</f>
        <v>33922806774760.312</v>
      </c>
      <c r="H4" s="7">
        <f>'IRA Calculations'!U71</f>
        <v>33044832842554.066</v>
      </c>
      <c r="I4" s="7">
        <f>'IRA Calculations'!V71</f>
        <v>32157350356552.32</v>
      </c>
      <c r="J4" s="7">
        <f>'IRA Calculations'!W71</f>
        <v>31281434472749.973</v>
      </c>
      <c r="K4" s="7">
        <f>'IRA Calculations'!X71</f>
        <v>30397945617056.57</v>
      </c>
      <c r="L4" s="7">
        <f>'IRA Calculations'!Y71</f>
        <v>29516862555729.398</v>
      </c>
      <c r="M4" s="7">
        <f>'IRA Calculations'!Z71</f>
        <v>28631147360047.234</v>
      </c>
      <c r="N4" s="7">
        <f>'IRA Calculations'!AA71</f>
        <v>27778849943517.461</v>
      </c>
      <c r="O4" s="7">
        <f>'IRA Calculations'!AB71</f>
        <v>26914896802423.195</v>
      </c>
      <c r="P4" s="7">
        <f>'IRA Calculations'!AC71</f>
        <v>27005920486928.008</v>
      </c>
      <c r="Q4" s="7">
        <f>'IRA Calculations'!AD71</f>
        <v>27099346708801.812</v>
      </c>
      <c r="R4" s="7">
        <f>'IRA Calculations'!AE71</f>
        <v>27233446355043.086</v>
      </c>
      <c r="S4" s="7">
        <f>'IRA Calculations'!AF71</f>
        <v>27368493179120.391</v>
      </c>
      <c r="T4" s="7">
        <f>'IRA Calculations'!AG71</f>
        <v>27551477199302.602</v>
      </c>
      <c r="U4" s="7">
        <f>'IRA Calculations'!AH71</f>
        <v>27744489205979.695</v>
      </c>
      <c r="V4" s="7">
        <f>'IRA Calculations'!AI71</f>
        <v>27975511381008.125</v>
      </c>
      <c r="W4" s="7">
        <f>'IRA Calculations'!AJ71</f>
        <v>28219403779509.875</v>
      </c>
      <c r="X4" s="7">
        <f>'IRA Calculations'!AK71</f>
        <v>27998455955769.453</v>
      </c>
      <c r="Y4" s="7">
        <f>'IRA Calculations'!AL71</f>
        <v>27789091397503.359</v>
      </c>
      <c r="Z4" s="7">
        <f>'IRA Calculations'!AM71</f>
        <v>27600431047106.414</v>
      </c>
      <c r="AA4" s="7">
        <f>'IRA Calculations'!AN71</f>
        <v>27423529319941.414</v>
      </c>
      <c r="AB4" s="7">
        <f>'IRA Calculations'!AO71</f>
        <v>27249566757357.852</v>
      </c>
      <c r="AC4" s="7">
        <f>'IRA Calculations'!AP71</f>
        <v>27087647575231.867</v>
      </c>
      <c r="AD4" s="7">
        <f>'IRA Calculations'!AQ71</f>
        <v>26929109944030.062</v>
      </c>
      <c r="AE4" s="7">
        <f>'IRA Calculations'!AR71</f>
        <v>26765879313266.75</v>
      </c>
      <c r="AF4" s="7">
        <f>'IRA Calculations'!AS71</f>
        <v>26608000574082.664</v>
      </c>
      <c r="AG4" s="7">
        <f>'IRA Calculations'!AT71</f>
        <v>26448413438247.094</v>
      </c>
    </row>
    <row r="5" spans="1:35" x14ac:dyDescent="0.2">
      <c r="A5" s="1" t="s">
        <v>79</v>
      </c>
      <c r="B5" s="7">
        <f>'IRA Calculations'!O72</f>
        <v>1484422913752.6814</v>
      </c>
      <c r="C5" s="7">
        <f>'IRA Calculations'!P72</f>
        <v>1484422913752.6814</v>
      </c>
      <c r="D5" s="7">
        <f>'IRA Calculations'!Q72</f>
        <v>1484422913752.6814</v>
      </c>
      <c r="E5" s="7">
        <f>'IRA Calculations'!R72</f>
        <v>1487890187968.25</v>
      </c>
      <c r="F5" s="7">
        <f>'IRA Calculations'!S72</f>
        <v>1489175447462.7405</v>
      </c>
      <c r="G5" s="7">
        <f>'IRA Calculations'!T72</f>
        <v>1487294522104.8855</v>
      </c>
      <c r="H5" s="7">
        <f>'IRA Calculations'!U72</f>
        <v>1482224165789.0525</v>
      </c>
      <c r="I5" s="7">
        <f>'IRA Calculations'!V72</f>
        <v>1472901942442.1724</v>
      </c>
      <c r="J5" s="7">
        <f>'IRA Calculations'!W72</f>
        <v>1459217426007.3074</v>
      </c>
      <c r="K5" s="7">
        <f>'IRA Calculations'!X72</f>
        <v>1438464564822.5959</v>
      </c>
      <c r="L5" s="7">
        <f>'IRA Calculations'!Y72</f>
        <v>1410159506048.686</v>
      </c>
      <c r="M5" s="7">
        <f>'IRA Calculations'!Z72</f>
        <v>1373603989829.8337</v>
      </c>
      <c r="N5" s="7">
        <f>'IRA Calculations'!AA72</f>
        <v>1330232463771.9902</v>
      </c>
      <c r="O5" s="7">
        <f>'IRA Calculations'!AB72</f>
        <v>1279493214431.1042</v>
      </c>
      <c r="P5" s="7">
        <f>'IRA Calculations'!AC72</f>
        <v>1223441313014.656</v>
      </c>
      <c r="Q5" s="7">
        <f>'IRA Calculations'!AD72</f>
        <v>1161982159187.7344</v>
      </c>
      <c r="R5" s="7">
        <f>'IRA Calculations'!AE72</f>
        <v>1097079167566.3203</v>
      </c>
      <c r="S5" s="7">
        <f>'IRA Calculations'!AF72</f>
        <v>1028798660304.3728</v>
      </c>
      <c r="T5" s="7">
        <f>'IRA Calculations'!AG72</f>
        <v>959198099353.646</v>
      </c>
      <c r="U5" s="7">
        <f>'IRA Calculations'!AH72</f>
        <v>888215364525.95532</v>
      </c>
      <c r="V5" s="7">
        <f>'IRA Calculations'!AI72</f>
        <v>817162240114.29663</v>
      </c>
      <c r="W5" s="7">
        <f>'IRA Calculations'!AJ72</f>
        <v>746355804961.7948</v>
      </c>
      <c r="X5" s="7">
        <f>'IRA Calculations'!AK72</f>
        <v>667845650932.25903</v>
      </c>
      <c r="Y5" s="7">
        <f>'IRA Calculations'!AL72</f>
        <v>593132161400.61938</v>
      </c>
      <c r="Z5" s="7">
        <f>'IRA Calculations'!AM72</f>
        <v>522925440624.16949</v>
      </c>
      <c r="AA5" s="7">
        <f>'IRA Calculations'!AN72</f>
        <v>457688903272.26233</v>
      </c>
      <c r="AB5" s="7">
        <f>'IRA Calculations'!AO72</f>
        <v>397928199929.3551</v>
      </c>
      <c r="AC5" s="7">
        <f>'IRA Calculations'!AP72</f>
        <v>344218138049.8587</v>
      </c>
      <c r="AD5" s="7">
        <f>'IRA Calculations'!AQ72</f>
        <v>296712556651.57056</v>
      </c>
      <c r="AE5" s="7">
        <f>'IRA Calculations'!AR72</f>
        <v>255383829232.38406</v>
      </c>
      <c r="AF5" s="7">
        <f>'IRA Calculations'!AS72</f>
        <v>220126876932.70157</v>
      </c>
      <c r="AG5" s="7">
        <f>'IRA Calculations'!AT72</f>
        <v>190542290000.91354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7750933412321.3906</v>
      </c>
      <c r="C7" s="7">
        <f>'IRA Calculations'!P74</f>
        <v>7750933412321.3906</v>
      </c>
      <c r="D7" s="7">
        <f>'IRA Calculations'!Q74</f>
        <v>7750933412321.3906</v>
      </c>
      <c r="E7" s="7">
        <f>'IRA Calculations'!R74</f>
        <v>7776774102113.0391</v>
      </c>
      <c r="F7" s="7">
        <f>'IRA Calculations'!S74</f>
        <v>7796715597734.0342</v>
      </c>
      <c r="G7" s="7">
        <f>'IRA Calculations'!T74</f>
        <v>7810571273186.1338</v>
      </c>
      <c r="H7" s="7">
        <f>'IRA Calculations'!U74</f>
        <v>7821115204850.9346</v>
      </c>
      <c r="I7" s="7">
        <f>'IRA Calculations'!V74</f>
        <v>7828882265326.5361</v>
      </c>
      <c r="J7" s="7">
        <f>'IRA Calculations'!W74</f>
        <v>7839277168788.0322</v>
      </c>
      <c r="K7" s="7">
        <f>'IRA Calculations'!X74</f>
        <v>7846881753552.5312</v>
      </c>
      <c r="L7" s="7">
        <f>'IRA Calculations'!Y74</f>
        <v>7852839435754.873</v>
      </c>
      <c r="M7" s="7">
        <f>'IRA Calculations'!Z74</f>
        <v>7858281031660.5303</v>
      </c>
      <c r="N7" s="7">
        <f>'IRA Calculations'!AA74</f>
        <v>7867727620150.8906</v>
      </c>
      <c r="O7" s="7">
        <f>'IRA Calculations'!AB74</f>
        <v>7875751290260.834</v>
      </c>
      <c r="P7" s="7">
        <f>'IRA Calculations'!AC74</f>
        <v>7888573097786.0361</v>
      </c>
      <c r="Q7" s="7">
        <f>'IRA Calculations'!AD74</f>
        <v>7904087303531.4434</v>
      </c>
      <c r="R7" s="7">
        <f>'IRA Calculations'!AE74</f>
        <v>7927959856042.1016</v>
      </c>
      <c r="S7" s="7">
        <f>'IRA Calculations'!AF74</f>
        <v>7956434277971.3408</v>
      </c>
      <c r="T7" s="7">
        <f>'IRA Calculations'!AG74</f>
        <v>7995609704115.8682</v>
      </c>
      <c r="U7" s="7">
        <f>'IRA Calculations'!AH74</f>
        <v>8039654977786.6348</v>
      </c>
      <c r="V7" s="7">
        <f>'IRA Calculations'!AI74</f>
        <v>8088702874661.3154</v>
      </c>
      <c r="W7" s="7">
        <f>'IRA Calculations'!AJ74</f>
        <v>8139053311006.3564</v>
      </c>
      <c r="X7" s="7">
        <f>'IRA Calculations'!AK74</f>
        <v>8100699640693.7402</v>
      </c>
      <c r="Y7" s="7">
        <f>'IRA Calculations'!AL74</f>
        <v>8059586387306.3711</v>
      </c>
      <c r="Z7" s="7">
        <f>'IRA Calculations'!AM74</f>
        <v>8017551188452.1299</v>
      </c>
      <c r="AA7" s="7">
        <f>'IRA Calculations'!AN74</f>
        <v>7973473895309.082</v>
      </c>
      <c r="AB7" s="7">
        <f>'IRA Calculations'!AO74</f>
        <v>7927107778449.6006</v>
      </c>
      <c r="AC7" s="7">
        <f>'IRA Calculations'!AP74</f>
        <v>7882145064502.5957</v>
      </c>
      <c r="AD7" s="7">
        <f>'IRA Calculations'!AQ74</f>
        <v>7837941107136.5537</v>
      </c>
      <c r="AE7" s="7">
        <f>'IRA Calculations'!AR74</f>
        <v>7793460970239.8291</v>
      </c>
      <c r="AF7" s="7">
        <f>'IRA Calculations'!AS74</f>
        <v>7751195841691.2236</v>
      </c>
      <c r="AG7" s="7">
        <f>'IRA Calculations'!AT74</f>
        <v>7709947474354.0293</v>
      </c>
    </row>
    <row r="8" spans="1:35" x14ac:dyDescent="0.2">
      <c r="A8" s="1" t="s">
        <v>344</v>
      </c>
      <c r="B8" s="7">
        <f>'IRA Calculations'!O75</f>
        <v>19091779756.004616</v>
      </c>
      <c r="C8" s="7">
        <f>'IRA Calculations'!P75</f>
        <v>19091779756.004616</v>
      </c>
      <c r="D8" s="7">
        <f>'IRA Calculations'!Q75</f>
        <v>19091779756.004616</v>
      </c>
      <c r="E8" s="7">
        <f>'IRA Calculations'!R75</f>
        <v>19253067210.963886</v>
      </c>
      <c r="F8" s="7">
        <f>'IRA Calculations'!S75</f>
        <v>19406366329.03178</v>
      </c>
      <c r="G8" s="7">
        <f>'IRA Calculations'!T75</f>
        <v>19558865195.507465</v>
      </c>
      <c r="H8" s="7">
        <f>'IRA Calculations'!U75</f>
        <v>19709499691.452404</v>
      </c>
      <c r="I8" s="7">
        <f>'IRA Calculations'!V75</f>
        <v>19858583906.243225</v>
      </c>
      <c r="J8" s="7">
        <f>'IRA Calculations'!W75</f>
        <v>20010447860.134342</v>
      </c>
      <c r="K8" s="7">
        <f>'IRA Calculations'!X75</f>
        <v>20158327855.56382</v>
      </c>
      <c r="L8" s="7">
        <f>'IRA Calculations'!Y75</f>
        <v>20296546538.816891</v>
      </c>
      <c r="M8" s="7">
        <f>'IRA Calculations'!Z75</f>
        <v>20437367423.200077</v>
      </c>
      <c r="N8" s="7">
        <f>'IRA Calculations'!AA75</f>
        <v>20578985896.291519</v>
      </c>
      <c r="O8" s="7">
        <f>'IRA Calculations'!AB75</f>
        <v>20713221499.626419</v>
      </c>
      <c r="P8" s="7">
        <f>'IRA Calculations'!AC75</f>
        <v>20844446586.530876</v>
      </c>
      <c r="Q8" s="7">
        <f>'IRA Calculations'!AD75</f>
        <v>20974326929.249752</v>
      </c>
      <c r="R8" s="7">
        <f>'IRA Calculations'!AE75</f>
        <v>21104138241.612812</v>
      </c>
      <c r="S8" s="7">
        <f>'IRA Calculations'!AF75</f>
        <v>21230296138.971333</v>
      </c>
      <c r="T8" s="7">
        <f>'IRA Calculations'!AG75</f>
        <v>21359108831.208488</v>
      </c>
      <c r="U8" s="7">
        <f>'IRA Calculations'!AH75</f>
        <v>21488678470.461437</v>
      </c>
      <c r="V8" s="7">
        <f>'IRA Calculations'!AI75</f>
        <v>21615152700.214344</v>
      </c>
      <c r="W8" s="7">
        <f>'IRA Calculations'!AJ75</f>
        <v>21744371811.910397</v>
      </c>
      <c r="X8" s="7">
        <f>'IRA Calculations'!AK75</f>
        <v>21685166274.727493</v>
      </c>
      <c r="Y8" s="7">
        <f>'IRA Calculations'!AL75</f>
        <v>21620041950.679485</v>
      </c>
      <c r="Z8" s="7">
        <f>'IRA Calculations'!AM75</f>
        <v>21556181198.639721</v>
      </c>
      <c r="AA8" s="7">
        <f>'IRA Calculations'!AN75</f>
        <v>21490310525.666496</v>
      </c>
      <c r="AB8" s="7">
        <f>'IRA Calculations'!AO75</f>
        <v>21419205785.741631</v>
      </c>
      <c r="AC8" s="7">
        <f>'IRA Calculations'!AP75</f>
        <v>21350112427.445618</v>
      </c>
      <c r="AD8" s="7">
        <f>'IRA Calculations'!AQ75</f>
        <v>21279676222.52121</v>
      </c>
      <c r="AE8" s="7">
        <f>'IRA Calculations'!AR75</f>
        <v>21204633168.14172</v>
      </c>
      <c r="AF8" s="7">
        <f>'IRA Calculations'!AS75</f>
        <v>21132098495.608528</v>
      </c>
      <c r="AG8" s="7">
        <f>'IRA Calculations'!AT75</f>
        <v>21058744182.773731</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8847539419178.5078</v>
      </c>
      <c r="C10" s="7">
        <f>'IRA Calculations'!P77</f>
        <v>8847539419178.5078</v>
      </c>
      <c r="D10" s="7">
        <f>'IRA Calculations'!Q77</f>
        <v>8847539419178.5078</v>
      </c>
      <c r="E10" s="7">
        <f>'IRA Calculations'!R77</f>
        <v>8917935878838.8887</v>
      </c>
      <c r="F10" s="7">
        <f>'IRA Calculations'!S77</f>
        <v>8982969041105.9023</v>
      </c>
      <c r="G10" s="7">
        <f>'IRA Calculations'!T77</f>
        <v>9040503298870.9629</v>
      </c>
      <c r="H10" s="7">
        <f>'IRA Calculations'!U77</f>
        <v>9095519587177.8359</v>
      </c>
      <c r="I10" s="7">
        <f>'IRA Calculations'!V77</f>
        <v>9148560601090.6289</v>
      </c>
      <c r="J10" s="7">
        <f>'IRA Calculations'!W77</f>
        <v>9207787119075.5996</v>
      </c>
      <c r="K10" s="7">
        <f>'IRA Calculations'!X77</f>
        <v>9265095750172.7031</v>
      </c>
      <c r="L10" s="7">
        <f>'IRA Calculations'!Y77</f>
        <v>9324096641745.4453</v>
      </c>
      <c r="M10" s="7">
        <f>'IRA Calculations'!Z77</f>
        <v>9383541329796.627</v>
      </c>
      <c r="N10" s="7">
        <f>'IRA Calculations'!AA77</f>
        <v>9449341995058.6074</v>
      </c>
      <c r="O10" s="7">
        <f>'IRA Calculations'!AB77</f>
        <v>9510921099180.9668</v>
      </c>
      <c r="P10" s="7">
        <f>'IRA Calculations'!AC77</f>
        <v>9576718511036.5449</v>
      </c>
      <c r="Q10" s="7">
        <f>'IRA Calculations'!AD77</f>
        <v>9639755281994.2578</v>
      </c>
      <c r="R10" s="7">
        <f>'IRA Calculations'!AE77</f>
        <v>9706881462598.4414</v>
      </c>
      <c r="S10" s="7">
        <f>'IRA Calculations'!AF77</f>
        <v>9769126979618.6543</v>
      </c>
      <c r="T10" s="7">
        <f>'IRA Calculations'!AG77</f>
        <v>9836288298775.1797</v>
      </c>
      <c r="U10" s="7">
        <f>'IRA Calculations'!AH77</f>
        <v>9901101527192.625</v>
      </c>
      <c r="V10" s="7">
        <f>'IRA Calculations'!AI77</f>
        <v>9969783087406.6484</v>
      </c>
      <c r="W10" s="7">
        <f>'IRA Calculations'!AJ77</f>
        <v>10039059776811.334</v>
      </c>
      <c r="X10" s="7">
        <f>'IRA Calculations'!AK77</f>
        <v>9986095307531.3242</v>
      </c>
      <c r="Y10" s="7">
        <f>'IRA Calculations'!AL77</f>
        <v>9933971494627.2871</v>
      </c>
      <c r="Z10" s="7">
        <f>'IRA Calculations'!AM77</f>
        <v>9885949546724.9355</v>
      </c>
      <c r="AA10" s="7">
        <f>'IRA Calculations'!AN77</f>
        <v>9840272610385.9062</v>
      </c>
      <c r="AB10" s="7">
        <f>'IRA Calculations'!AO77</f>
        <v>9794973075397.4941</v>
      </c>
      <c r="AC10" s="7">
        <f>'IRA Calculations'!AP77</f>
        <v>9752735395047.998</v>
      </c>
      <c r="AD10" s="7">
        <f>'IRA Calculations'!AQ77</f>
        <v>9711384758258.9668</v>
      </c>
      <c r="AE10" s="7">
        <f>'IRA Calculations'!AR77</f>
        <v>9668838977326.6074</v>
      </c>
      <c r="AF10" s="7">
        <f>'IRA Calculations'!AS77</f>
        <v>9627842182285.4258</v>
      </c>
      <c r="AG10" s="7">
        <f>'IRA Calculations'!AT77</f>
        <v>9586545260283.9082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1243804232907.3757</v>
      </c>
      <c r="C2" s="7">
        <f>'IRA Calculations'!P82</f>
        <v>1243804232907.3757</v>
      </c>
      <c r="D2" s="7">
        <f>'IRA Calculations'!Q82</f>
        <v>1243804232907.3757</v>
      </c>
      <c r="E2" s="7">
        <f>'IRA Calculations'!R82</f>
        <v>1215232623446.8354</v>
      </c>
      <c r="F2" s="7">
        <f>'IRA Calculations'!S82</f>
        <v>1339768827383.6382</v>
      </c>
      <c r="G2" s="7">
        <f>'IRA Calculations'!T82</f>
        <v>1466993419581.0557</v>
      </c>
      <c r="H2" s="7">
        <f>'IRA Calculations'!U82</f>
        <v>1595782816910.1172</v>
      </c>
      <c r="I2" s="7">
        <f>'IRA Calculations'!V82</f>
        <v>1729317599882.4163</v>
      </c>
      <c r="J2" s="7">
        <f>'IRA Calculations'!W82</f>
        <v>1866180323088.9065</v>
      </c>
      <c r="K2" s="7">
        <f>'IRA Calculations'!X82</f>
        <v>2006250839911.9409</v>
      </c>
      <c r="L2" s="7">
        <f>'IRA Calculations'!Y82</f>
        <v>2149190602019.4526</v>
      </c>
      <c r="M2" s="7">
        <f>'IRA Calculations'!Z82</f>
        <v>2294621420243.9541</v>
      </c>
      <c r="N2" s="7">
        <f>'IRA Calculations'!AA82</f>
        <v>2440635615785.5498</v>
      </c>
      <c r="O2" s="7">
        <f>'IRA Calculations'!AB82</f>
        <v>2589540855288.6768</v>
      </c>
      <c r="P2" s="7">
        <f>'IRA Calculations'!AC82</f>
        <v>2588668183156.1055</v>
      </c>
      <c r="Q2" s="7">
        <f>'IRA Calculations'!AD82</f>
        <v>2588497920986.187</v>
      </c>
      <c r="R2" s="7">
        <f>'IRA Calculations'!AE82</f>
        <v>2588843717432.9746</v>
      </c>
      <c r="S2" s="7">
        <f>'IRA Calculations'!AF82</f>
        <v>2589475769731.522</v>
      </c>
      <c r="T2" s="7">
        <f>'IRA Calculations'!AG82</f>
        <v>2590366895844.8486</v>
      </c>
      <c r="U2" s="7">
        <f>'IRA Calculations'!AH82</f>
        <v>2590114934873.5947</v>
      </c>
      <c r="V2" s="7">
        <f>'IRA Calculations'!AI82</f>
        <v>2591310132252.8521</v>
      </c>
      <c r="W2" s="7">
        <f>'IRA Calculations'!AJ82</f>
        <v>2592622096258.8311</v>
      </c>
      <c r="X2" s="7">
        <f>'IRA Calculations'!AK82</f>
        <v>2594245232803.0356</v>
      </c>
      <c r="Y2" s="7">
        <f>'IRA Calculations'!AL82</f>
        <v>2595884880564.2773</v>
      </c>
      <c r="Z2" s="7">
        <f>'IRA Calculations'!AM82</f>
        <v>2597574835633.9775</v>
      </c>
      <c r="AA2" s="7">
        <f>'IRA Calculations'!AN82</f>
        <v>2599368363958.3457</v>
      </c>
      <c r="AB2" s="7">
        <f>'IRA Calculations'!AO82</f>
        <v>2599822334079.0327</v>
      </c>
      <c r="AC2" s="7">
        <f>'IRA Calculations'!AP82</f>
        <v>2601617695658.436</v>
      </c>
      <c r="AD2" s="7">
        <f>'IRA Calculations'!AQ82</f>
        <v>2603515027100.3926</v>
      </c>
      <c r="AE2" s="7">
        <f>'IRA Calculations'!AR82</f>
        <v>2605389978847.9224</v>
      </c>
      <c r="AF2" s="7">
        <f>'IRA Calculations'!AS82</f>
        <v>2607308061765.8672</v>
      </c>
      <c r="AG2" s="7">
        <f>'IRA Calculations'!AT82</f>
        <v>2609353166416.2305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1692011727370.4395</v>
      </c>
      <c r="C2" s="7">
        <f>'IRA Calculations'!P95</f>
        <v>1692011727370.4395</v>
      </c>
      <c r="D2" s="7">
        <f>'IRA Calculations'!Q95</f>
        <v>1692011727370.4395</v>
      </c>
      <c r="E2" s="7">
        <f>'IRA Calculations'!R95</f>
        <v>1675374297380.4758</v>
      </c>
      <c r="F2" s="7">
        <f>'IRA Calculations'!S95</f>
        <v>1659143847163.2756</v>
      </c>
      <c r="G2" s="7">
        <f>'IRA Calculations'!T95</f>
        <v>1644137894732.981</v>
      </c>
      <c r="H2" s="7">
        <f>'IRA Calculations'!U95</f>
        <v>1634628007831.7131</v>
      </c>
      <c r="I2" s="7">
        <f>'IRA Calculations'!V95</f>
        <v>1630140173383.77</v>
      </c>
      <c r="J2" s="7">
        <f>'IRA Calculations'!W95</f>
        <v>1627876777358.5659</v>
      </c>
      <c r="K2" s="7">
        <f>'IRA Calculations'!X95</f>
        <v>1625512531405.6072</v>
      </c>
      <c r="L2" s="7">
        <f>'IRA Calculations'!Y95</f>
        <v>1623369405634.0718</v>
      </c>
      <c r="M2" s="7">
        <f>'IRA Calculations'!Z95</f>
        <v>1622063895345.1577</v>
      </c>
      <c r="N2" s="7">
        <f>'IRA Calculations'!AA95</f>
        <v>1623193681104.7002</v>
      </c>
      <c r="O2" s="7">
        <f>'IRA Calculations'!AB95</f>
        <v>1626661010567.677</v>
      </c>
      <c r="P2" s="7">
        <f>'IRA Calculations'!AC95</f>
        <v>1631255913963.4751</v>
      </c>
      <c r="Q2" s="7">
        <f>'IRA Calculations'!AD95</f>
        <v>1635710265211.4524</v>
      </c>
      <c r="R2" s="7">
        <f>'IRA Calculations'!AE95</f>
        <v>1639888854115.6011</v>
      </c>
      <c r="S2" s="7">
        <f>'IRA Calculations'!AF95</f>
        <v>1640749735615.6982</v>
      </c>
      <c r="T2" s="7">
        <f>'IRA Calculations'!AG95</f>
        <v>1640671442761.3823</v>
      </c>
      <c r="U2" s="7">
        <f>'IRA Calculations'!AH95</f>
        <v>1640060349670.0066</v>
      </c>
      <c r="V2" s="7">
        <f>'IRA Calculations'!AI95</f>
        <v>1639057300776.8452</v>
      </c>
      <c r="W2" s="7">
        <f>'IRA Calculations'!AJ95</f>
        <v>1637824646755.4888</v>
      </c>
      <c r="X2" s="7">
        <f>'IRA Calculations'!AK95</f>
        <v>1622986258347.0369</v>
      </c>
      <c r="Y2" s="7">
        <f>'IRA Calculations'!AL95</f>
        <v>1608542550207.2542</v>
      </c>
      <c r="Z2" s="7">
        <f>'IRA Calculations'!AM95</f>
        <v>1594649686280.1191</v>
      </c>
      <c r="AA2" s="7">
        <f>'IRA Calculations'!AN95</f>
        <v>1581490515977.5823</v>
      </c>
      <c r="AB2" s="7">
        <f>'IRA Calculations'!AO95</f>
        <v>1568898951283.2944</v>
      </c>
      <c r="AC2" s="7">
        <f>'IRA Calculations'!AP95</f>
        <v>1556820473732.5786</v>
      </c>
      <c r="AD2" s="7">
        <f>'IRA Calculations'!AQ95</f>
        <v>1545284823424.0898</v>
      </c>
      <c r="AE2" s="7">
        <f>'IRA Calculations'!AR95</f>
        <v>1534022156117.1638</v>
      </c>
      <c r="AF2" s="7">
        <f>'IRA Calculations'!AS95</f>
        <v>1523059473117.9541</v>
      </c>
      <c r="AG2" s="7">
        <f>'IRA Calculations'!AT95</f>
        <v>1512476134570.6714</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7087456852258.9922</v>
      </c>
      <c r="C2" s="7">
        <f>'IRA Calculations'!P108</f>
        <v>7087456852258.9922</v>
      </c>
      <c r="D2" s="7">
        <f>'IRA Calculations'!Q108</f>
        <v>7087456852258.9922</v>
      </c>
      <c r="E2" s="7">
        <f>'IRA Calculations'!R108</f>
        <v>7042695643619.5469</v>
      </c>
      <c r="F2" s="7">
        <f>'IRA Calculations'!S108</f>
        <v>6997238575924.5371</v>
      </c>
      <c r="G2" s="7">
        <f>'IRA Calculations'!T108</f>
        <v>6952939194819.5332</v>
      </c>
      <c r="H2" s="7">
        <f>'IRA Calculations'!U108</f>
        <v>6912632120345.6113</v>
      </c>
      <c r="I2" s="7">
        <f>'IRA Calculations'!V108</f>
        <v>6879024517955.1572</v>
      </c>
      <c r="J2" s="7">
        <f>'IRA Calculations'!W108</f>
        <v>6853358935861.6562</v>
      </c>
      <c r="K2" s="7">
        <f>'IRA Calculations'!X108</f>
        <v>6835465215009.8545</v>
      </c>
      <c r="L2" s="7">
        <f>'IRA Calculations'!Y108</f>
        <v>6824466464215.668</v>
      </c>
      <c r="M2" s="7">
        <f>'IRA Calculations'!Z108</f>
        <v>6822320048842.0352</v>
      </c>
      <c r="N2" s="7">
        <f>'IRA Calculations'!AA108</f>
        <v>6829535455843.7979</v>
      </c>
      <c r="O2" s="7">
        <f>'IRA Calculations'!AB108</f>
        <v>6844406381017.0664</v>
      </c>
      <c r="P2" s="7">
        <f>'IRA Calculations'!AC108</f>
        <v>6864940016234.1318</v>
      </c>
      <c r="Q2" s="7">
        <f>'IRA Calculations'!AD108</f>
        <v>6891681434261.2197</v>
      </c>
      <c r="R2" s="7">
        <f>'IRA Calculations'!AE108</f>
        <v>6923805227687.0645</v>
      </c>
      <c r="S2" s="7">
        <f>'IRA Calculations'!AF108</f>
        <v>6959212933320.2012</v>
      </c>
      <c r="T2" s="7">
        <f>'IRA Calculations'!AG108</f>
        <v>6996679418935.5234</v>
      </c>
      <c r="U2" s="7">
        <f>'IRA Calculations'!AH108</f>
        <v>7035756785565.7832</v>
      </c>
      <c r="V2" s="7">
        <f>'IRA Calculations'!AI108</f>
        <v>7075656938925.6543</v>
      </c>
      <c r="W2" s="7">
        <f>'IRA Calculations'!AJ108</f>
        <v>7116201959709.5303</v>
      </c>
      <c r="X2" s="7">
        <f>'IRA Calculations'!AK108</f>
        <v>7096117493476.627</v>
      </c>
      <c r="Y2" s="7">
        <f>'IRA Calculations'!AL108</f>
        <v>7075810289846.4902</v>
      </c>
      <c r="Z2" s="7">
        <f>'IRA Calculations'!AM108</f>
        <v>7055292180774.5508</v>
      </c>
      <c r="AA2" s="7">
        <f>'IRA Calculations'!AN108</f>
        <v>7034917308763.8096</v>
      </c>
      <c r="AB2" s="7">
        <f>'IRA Calculations'!AO108</f>
        <v>7014140047833.0283</v>
      </c>
      <c r="AC2" s="7">
        <f>'IRA Calculations'!AP108</f>
        <v>6993071786686.0781</v>
      </c>
      <c r="AD2" s="7">
        <f>'IRA Calculations'!AQ108</f>
        <v>6972265325820.2812</v>
      </c>
      <c r="AE2" s="7">
        <f>'IRA Calculations'!AR108</f>
        <v>6951063149132.7656</v>
      </c>
      <c r="AF2" s="7">
        <f>'IRA Calculations'!AS108</f>
        <v>6929837233997.0547</v>
      </c>
      <c r="AG2" s="7">
        <f>'IRA Calculations'!AT108</f>
        <v>6909053105174.8936</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10222466940318.334</v>
      </c>
      <c r="C4" s="7">
        <f>'IRA Calculations'!P110</f>
        <v>10222466940318.334</v>
      </c>
      <c r="D4" s="7">
        <f>'IRA Calculations'!Q110</f>
        <v>10222466940318.334</v>
      </c>
      <c r="E4" s="7">
        <f>'IRA Calculations'!R110</f>
        <v>10231602362030.621</v>
      </c>
      <c r="F4" s="7">
        <f>'IRA Calculations'!S110</f>
        <v>10242851806817.418</v>
      </c>
      <c r="G4" s="7">
        <f>'IRA Calculations'!T110</f>
        <v>10257555486160.984</v>
      </c>
      <c r="H4" s="7">
        <f>'IRA Calculations'!U110</f>
        <v>10278102655431.131</v>
      </c>
      <c r="I4" s="7">
        <f>'IRA Calculations'!V110</f>
        <v>10307277396929.711</v>
      </c>
      <c r="J4" s="7">
        <f>'IRA Calculations'!W110</f>
        <v>10344525604692.535</v>
      </c>
      <c r="K4" s="7">
        <f>'IRA Calculations'!X110</f>
        <v>10387297963278.969</v>
      </c>
      <c r="L4" s="7">
        <f>'IRA Calculations'!Y110</f>
        <v>10433129614913.697</v>
      </c>
      <c r="M4" s="7">
        <f>'IRA Calculations'!Z110</f>
        <v>10483728119946.447</v>
      </c>
      <c r="N4" s="7">
        <f>'IRA Calculations'!AA110</f>
        <v>10538803594878.145</v>
      </c>
      <c r="O4" s="7">
        <f>'IRA Calculations'!AB110</f>
        <v>10595449899664.484</v>
      </c>
      <c r="P4" s="7">
        <f>'IRA Calculations'!AC110</f>
        <v>10652379866217.033</v>
      </c>
      <c r="Q4" s="7">
        <f>'IRA Calculations'!AD110</f>
        <v>10711697672483.83</v>
      </c>
      <c r="R4" s="7">
        <f>'IRA Calculations'!AE110</f>
        <v>10773319996654.041</v>
      </c>
      <c r="S4" s="7">
        <f>'IRA Calculations'!AF110</f>
        <v>10836114959235.961</v>
      </c>
      <c r="T4" s="7">
        <f>'IRA Calculations'!AG110</f>
        <v>10898892290681.268</v>
      </c>
      <c r="U4" s="7">
        <f>'IRA Calculations'!AH110</f>
        <v>10961934328499.535</v>
      </c>
      <c r="V4" s="7">
        <f>'IRA Calculations'!AI110</f>
        <v>11025021979980.666</v>
      </c>
      <c r="W4" s="7">
        <f>'IRA Calculations'!AJ110</f>
        <v>11087865812416.699</v>
      </c>
      <c r="X4" s="7">
        <f>'IRA Calculations'!AK110</f>
        <v>11053215262461.879</v>
      </c>
      <c r="Y4" s="7">
        <f>'IRA Calculations'!AL110</f>
        <v>11018019109748.275</v>
      </c>
      <c r="Z4" s="7">
        <f>'IRA Calculations'!AM110</f>
        <v>10982533841829.008</v>
      </c>
      <c r="AA4" s="7">
        <f>'IRA Calculations'!AN110</f>
        <v>10946980100575.865</v>
      </c>
      <c r="AB4" s="7">
        <f>'IRA Calculations'!AO110</f>
        <v>10911499875212.293</v>
      </c>
      <c r="AC4" s="7">
        <f>'IRA Calculations'!AP110</f>
        <v>10876122964045.861</v>
      </c>
      <c r="AD4" s="7">
        <f>'IRA Calculations'!AQ110</f>
        <v>10840970998633.324</v>
      </c>
      <c r="AE4" s="7">
        <f>'IRA Calculations'!AR110</f>
        <v>10806020492673.523</v>
      </c>
      <c r="AF4" s="7">
        <f>'IRA Calculations'!AS110</f>
        <v>10771302048066.949</v>
      </c>
      <c r="AG4" s="7">
        <f>'IRA Calculations'!AT110</f>
        <v>10736801797838.131</v>
      </c>
    </row>
    <row r="5" spans="1:35" x14ac:dyDescent="0.2">
      <c r="A5" s="1" t="s">
        <v>79</v>
      </c>
      <c r="B5" s="7">
        <f>'IRA Calculations'!O111</f>
        <v>1444221050.8502357</v>
      </c>
      <c r="C5" s="7">
        <f>'IRA Calculations'!P111</f>
        <v>1444221050.8502357</v>
      </c>
      <c r="D5" s="7">
        <f>'IRA Calculations'!Q111</f>
        <v>1444221050.8502357</v>
      </c>
      <c r="E5" s="7">
        <f>'IRA Calculations'!R111</f>
        <v>1383851771.2688081</v>
      </c>
      <c r="F5" s="7">
        <f>'IRA Calculations'!S111</f>
        <v>1333433451.7482896</v>
      </c>
      <c r="G5" s="7">
        <f>'IRA Calculations'!T111</f>
        <v>1292544530.4041781</v>
      </c>
      <c r="H5" s="7">
        <f>'IRA Calculations'!U111</f>
        <v>1260649127.4853833</v>
      </c>
      <c r="I5" s="7">
        <f>'IRA Calculations'!V111</f>
        <v>1237282994.8862023</v>
      </c>
      <c r="J5" s="7">
        <f>'IRA Calculations'!W111</f>
        <v>1221317611.2594004</v>
      </c>
      <c r="K5" s="7">
        <f>'IRA Calculations'!X111</f>
        <v>1211340437.3055952</v>
      </c>
      <c r="L5" s="7">
        <f>'IRA Calculations'!Y111</f>
        <v>1205925213.7973013</v>
      </c>
      <c r="M5" s="7">
        <f>'IRA Calculations'!Z111</f>
        <v>1204295195.5978909</v>
      </c>
      <c r="N5" s="7">
        <f>'IRA Calculations'!AA111</f>
        <v>1205568044.7745359</v>
      </c>
      <c r="O5" s="7">
        <f>'IRA Calculations'!AB111</f>
        <v>1208671362.2992728</v>
      </c>
      <c r="P5" s="7">
        <f>'IRA Calculations'!AC111</f>
        <v>1212872474.34163</v>
      </c>
      <c r="Q5" s="7">
        <f>'IRA Calculations'!AD111</f>
        <v>1218069965.5320537</v>
      </c>
      <c r="R5" s="7">
        <f>'IRA Calculations'!AE111</f>
        <v>1223977601.0146928</v>
      </c>
      <c r="S5" s="7">
        <f>'IRA Calculations'!AF111</f>
        <v>1230277742.7444243</v>
      </c>
      <c r="T5" s="7">
        <f>'IRA Calculations'!AG111</f>
        <v>1236669472.0889301</v>
      </c>
      <c r="U5" s="7">
        <f>'IRA Calculations'!AH111</f>
        <v>1243134000.2220981</v>
      </c>
      <c r="V5" s="7">
        <f>'IRA Calculations'!AI111</f>
        <v>1249632236.6912119</v>
      </c>
      <c r="W5" s="7">
        <f>'IRA Calculations'!AJ111</f>
        <v>1256122486.2885313</v>
      </c>
      <c r="X5" s="7">
        <f>'IRA Calculations'!AK111</f>
        <v>1251922365.0358975</v>
      </c>
      <c r="Y5" s="7">
        <f>'IRA Calculations'!AL111</f>
        <v>1247682712.1822517</v>
      </c>
      <c r="Z5" s="7">
        <f>'IRA Calculations'!AM111</f>
        <v>1243436831.357249</v>
      </c>
      <c r="AA5" s="7">
        <f>'IRA Calculations'!AN111</f>
        <v>1239212641.0358343</v>
      </c>
      <c r="AB5" s="7">
        <f>'IRA Calculations'!AO111</f>
        <v>1235027833.841995</v>
      </c>
      <c r="AC5" s="7">
        <f>'IRA Calculations'!AP111</f>
        <v>1230880577.6923475</v>
      </c>
      <c r="AD5" s="7">
        <f>'IRA Calculations'!AQ111</f>
        <v>1226783984.3683074</v>
      </c>
      <c r="AE5" s="7">
        <f>'IRA Calculations'!AR111</f>
        <v>1222732308.5333092</v>
      </c>
      <c r="AF5" s="7">
        <f>'IRA Calculations'!AS111</f>
        <v>1218725514.8739028</v>
      </c>
      <c r="AG5" s="7">
        <f>'IRA Calculations'!AT111</f>
        <v>1214760818.605129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900459989344.26086</v>
      </c>
      <c r="C10" s="7">
        <f>'IRA Calculations'!P116</f>
        <v>900459989344.26086</v>
      </c>
      <c r="D10" s="7">
        <f>'IRA Calculations'!Q116</f>
        <v>900459989344.26086</v>
      </c>
      <c r="E10" s="7">
        <f>'IRA Calculations'!R116</f>
        <v>882890017009.16248</v>
      </c>
      <c r="F10" s="7">
        <f>'IRA Calculations'!S116</f>
        <v>869114596451.75598</v>
      </c>
      <c r="G10" s="7">
        <f>'IRA Calculations'!T116</f>
        <v>858784493212.073</v>
      </c>
      <c r="H10" s="7">
        <f>'IRA Calculations'!U116</f>
        <v>851541432196.22095</v>
      </c>
      <c r="I10" s="7">
        <f>'IRA Calculations'!V116</f>
        <v>847107440736.71008</v>
      </c>
      <c r="J10" s="7">
        <f>'IRA Calculations'!W116</f>
        <v>844999928981.65015</v>
      </c>
      <c r="K10" s="7">
        <f>'IRA Calculations'!X116</f>
        <v>844658974590.29346</v>
      </c>
      <c r="L10" s="7">
        <f>'IRA Calculations'!Y116</f>
        <v>845557824387.59229</v>
      </c>
      <c r="M10" s="7">
        <f>'IRA Calculations'!Z116</f>
        <v>847583645966.76538</v>
      </c>
      <c r="N10" s="7">
        <f>'IRA Calculations'!AA116</f>
        <v>850491144975.73132</v>
      </c>
      <c r="O10" s="7">
        <f>'IRA Calculations'!AB116</f>
        <v>853861691970.34448</v>
      </c>
      <c r="P10" s="7">
        <f>'IRA Calculations'!AC116</f>
        <v>857444429159.47632</v>
      </c>
      <c r="Q10" s="7">
        <f>'IRA Calculations'!AD116</f>
        <v>861304149254.75562</v>
      </c>
      <c r="R10" s="7">
        <f>'IRA Calculations'!AE116</f>
        <v>865383269004.16516</v>
      </c>
      <c r="S10" s="7">
        <f>'IRA Calculations'!AF116</f>
        <v>869580997914.05884</v>
      </c>
      <c r="T10" s="7">
        <f>'IRA Calculations'!AG116</f>
        <v>873790685420.02014</v>
      </c>
      <c r="U10" s="7">
        <f>'IRA Calculations'!AH116</f>
        <v>878040061535.36963</v>
      </c>
      <c r="V10" s="7">
        <f>'IRA Calculations'!AI116</f>
        <v>882314918904.16858</v>
      </c>
      <c r="W10" s="7">
        <f>'IRA Calculations'!AJ116</f>
        <v>886597485478.27356</v>
      </c>
      <c r="X10" s="7">
        <f>'IRA Calculations'!AK116</f>
        <v>884010217965.90369</v>
      </c>
      <c r="Y10" s="7">
        <f>'IRA Calculations'!AL116</f>
        <v>881360115258.24402</v>
      </c>
      <c r="Z10" s="7">
        <f>'IRA Calculations'!AM116</f>
        <v>878665983653.93237</v>
      </c>
      <c r="AA10" s="7">
        <f>'IRA Calculations'!AN116</f>
        <v>875944905117.69067</v>
      </c>
      <c r="AB10" s="7">
        <f>'IRA Calculations'!AO116</f>
        <v>873208479645.14795</v>
      </c>
      <c r="AC10" s="7">
        <f>'IRA Calculations'!AP116</f>
        <v>870462810251.46899</v>
      </c>
      <c r="AD10" s="7">
        <f>'IRA Calculations'!AQ116</f>
        <v>867718581482.67407</v>
      </c>
      <c r="AE10" s="7">
        <f>'IRA Calculations'!AR116</f>
        <v>864976291285.26782</v>
      </c>
      <c r="AF10" s="7">
        <f>'IRA Calculations'!AS116</f>
        <v>862241008673.40515</v>
      </c>
      <c r="AG10" s="7">
        <f>'IRA Calculations'!AT116</f>
        <v>859513815773.51721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10886299981012.178</v>
      </c>
      <c r="C2" s="7">
        <f>'IRA Calculations'!P121</f>
        <v>10886299981012.178</v>
      </c>
      <c r="D2" s="7">
        <f>'IRA Calculations'!Q121</f>
        <v>10886299981012.178</v>
      </c>
      <c r="E2" s="7">
        <f>'IRA Calculations'!R121</f>
        <v>10947567849401.602</v>
      </c>
      <c r="F2" s="7">
        <f>'IRA Calculations'!S121</f>
        <v>11013069170679.768</v>
      </c>
      <c r="G2" s="7">
        <f>'IRA Calculations'!T121</f>
        <v>11089911599563.275</v>
      </c>
      <c r="H2" s="7">
        <f>'IRA Calculations'!U121</f>
        <v>11173931670197.143</v>
      </c>
      <c r="I2" s="7">
        <f>'IRA Calculations'!V121</f>
        <v>11245794865538.666</v>
      </c>
      <c r="J2" s="7">
        <f>'IRA Calculations'!W121</f>
        <v>11333131464255.621</v>
      </c>
      <c r="K2" s="7">
        <f>'IRA Calculations'!X121</f>
        <v>11432135585723.24</v>
      </c>
      <c r="L2" s="7">
        <f>'IRA Calculations'!Y121</f>
        <v>11529554101271.102</v>
      </c>
      <c r="M2" s="7">
        <f>'IRA Calculations'!Z121</f>
        <v>11623778307982.021</v>
      </c>
      <c r="N2" s="7">
        <f>'IRA Calculations'!AA121</f>
        <v>11723447955783.111</v>
      </c>
      <c r="O2" s="7">
        <f>'IRA Calculations'!AB121</f>
        <v>11830194659353.908</v>
      </c>
      <c r="P2" s="7">
        <f>'IRA Calculations'!AC121</f>
        <v>11947334713053.637</v>
      </c>
      <c r="Q2" s="7">
        <f>'IRA Calculations'!AD121</f>
        <v>12076054476271.205</v>
      </c>
      <c r="R2" s="7">
        <f>'IRA Calculations'!AE121</f>
        <v>12208012229749.709</v>
      </c>
      <c r="S2" s="7">
        <f>'IRA Calculations'!AF121</f>
        <v>12332588806236.691</v>
      </c>
      <c r="T2" s="7">
        <f>'IRA Calculations'!AG121</f>
        <v>12453817545416.385</v>
      </c>
      <c r="U2" s="7">
        <f>'IRA Calculations'!AH121</f>
        <v>12581948103610.801</v>
      </c>
      <c r="V2" s="7">
        <f>'IRA Calculations'!AI121</f>
        <v>12704531371009.75</v>
      </c>
      <c r="W2" s="7">
        <f>'IRA Calculations'!AJ121</f>
        <v>12818847205010.475</v>
      </c>
      <c r="X2" s="7">
        <f>'IRA Calculations'!AK121</f>
        <v>12902327354170.264</v>
      </c>
      <c r="Y2" s="7">
        <f>'IRA Calculations'!AL121</f>
        <v>12989723167059.76</v>
      </c>
      <c r="Z2" s="7">
        <f>'IRA Calculations'!AM121</f>
        <v>13079364017410.154</v>
      </c>
      <c r="AA2" s="7">
        <f>'IRA Calculations'!AN121</f>
        <v>13165823968615.412</v>
      </c>
      <c r="AB2" s="7">
        <f>'IRA Calculations'!AO121</f>
        <v>13246303752822.389</v>
      </c>
      <c r="AC2" s="7">
        <f>'IRA Calculations'!AP121</f>
        <v>13326764111578.732</v>
      </c>
      <c r="AD2" s="7">
        <f>'IRA Calculations'!AQ121</f>
        <v>13405484028988.1</v>
      </c>
      <c r="AE2" s="7">
        <f>'IRA Calculations'!AR121</f>
        <v>13484839613556.047</v>
      </c>
      <c r="AF2" s="7">
        <f>'IRA Calculations'!AS121</f>
        <v>13568779280485.123</v>
      </c>
      <c r="AG2" s="7">
        <f>'IRA Calculations'!AT121</f>
        <v>13653888819176.377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2608564179756.2476</v>
      </c>
      <c r="C2" s="7">
        <f>'IRA Calculations'!P134</f>
        <v>2608564179756.2476</v>
      </c>
      <c r="D2" s="7">
        <f>'IRA Calculations'!Q134</f>
        <v>2608564179756.2476</v>
      </c>
      <c r="E2" s="7">
        <f>'IRA Calculations'!R134</f>
        <v>2629753211040.3325</v>
      </c>
      <c r="F2" s="7">
        <f>'IRA Calculations'!S134</f>
        <v>2649438942428.7764</v>
      </c>
      <c r="G2" s="7">
        <f>'IRA Calculations'!T134</f>
        <v>2667639843227.0908</v>
      </c>
      <c r="H2" s="7">
        <f>'IRA Calculations'!U134</f>
        <v>2684602969309.1958</v>
      </c>
      <c r="I2" s="7">
        <f>'IRA Calculations'!V134</f>
        <v>2700692866041.0625</v>
      </c>
      <c r="J2" s="7">
        <f>'IRA Calculations'!W134</f>
        <v>2716096494191.5005</v>
      </c>
      <c r="K2" s="7">
        <f>'IRA Calculations'!X134</f>
        <v>2730939733006.6489</v>
      </c>
      <c r="L2" s="7">
        <f>'IRA Calculations'!Y134</f>
        <v>2744336302486.1436</v>
      </c>
      <c r="M2" s="7">
        <f>'IRA Calculations'!Z134</f>
        <v>2755846873786.1865</v>
      </c>
      <c r="N2" s="7">
        <f>'IRA Calculations'!AA134</f>
        <v>2765119617400.2852</v>
      </c>
      <c r="O2" s="7">
        <f>'IRA Calculations'!AB134</f>
        <v>2771529685978.8389</v>
      </c>
      <c r="P2" s="7">
        <f>'IRA Calculations'!AC134</f>
        <v>2775104918670.9639</v>
      </c>
      <c r="Q2" s="7">
        <f>'IRA Calculations'!AD134</f>
        <v>2775362811390.668</v>
      </c>
      <c r="R2" s="7">
        <f>'IRA Calculations'!AE134</f>
        <v>2772529814900.665</v>
      </c>
      <c r="S2" s="7">
        <f>'IRA Calculations'!AF134</f>
        <v>2766958739438.8457</v>
      </c>
      <c r="T2" s="7">
        <f>'IRA Calculations'!AG134</f>
        <v>2759178346471.542</v>
      </c>
      <c r="U2" s="7">
        <f>'IRA Calculations'!AH134</f>
        <v>2750192886716.8276</v>
      </c>
      <c r="V2" s="7">
        <f>'IRA Calculations'!AI134</f>
        <v>2740362279671.5156</v>
      </c>
      <c r="W2" s="7">
        <f>'IRA Calculations'!AJ134</f>
        <v>2730108912201.5781</v>
      </c>
      <c r="X2" s="7">
        <f>'IRA Calculations'!AK134</f>
        <v>2720050487131.4287</v>
      </c>
      <c r="Y2" s="7">
        <f>'IRA Calculations'!AL134</f>
        <v>2710546139001.437</v>
      </c>
      <c r="Z2" s="7">
        <f>'IRA Calculations'!AM134</f>
        <v>2701808204921.2051</v>
      </c>
      <c r="AA2" s="7">
        <f>'IRA Calculations'!AN134</f>
        <v>2693885157115.5864</v>
      </c>
      <c r="AB2" s="7">
        <f>'IRA Calculations'!AO134</f>
        <v>2686697999958.8042</v>
      </c>
      <c r="AC2" s="7">
        <f>'IRA Calculations'!AP134</f>
        <v>2680407401354.9136</v>
      </c>
      <c r="AD2" s="7">
        <f>'IRA Calculations'!AQ134</f>
        <v>2674489444185.2959</v>
      </c>
      <c r="AE2" s="7">
        <f>'IRA Calculations'!AR134</f>
        <v>2669092903227.4614</v>
      </c>
      <c r="AF2" s="7">
        <f>'IRA Calculations'!AS134</f>
        <v>2664110802207.6465</v>
      </c>
      <c r="AG2" s="7">
        <f>'IRA Calculations'!AT134</f>
        <v>2659495305148.3154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69323900411252.43</v>
      </c>
      <c r="C4" s="7">
        <f>'IRA Calculations'!P136</f>
        <v>69323900411252.43</v>
      </c>
      <c r="D4" s="7">
        <f>'IRA Calculations'!Q136</f>
        <v>69323900411252.43</v>
      </c>
      <c r="E4" s="7">
        <f>'IRA Calculations'!R136</f>
        <v>69240253769756.234</v>
      </c>
      <c r="F4" s="7">
        <f>'IRA Calculations'!S136</f>
        <v>69078264657474.758</v>
      </c>
      <c r="G4" s="7">
        <f>'IRA Calculations'!T136</f>
        <v>68895164038358.117</v>
      </c>
      <c r="H4" s="7">
        <f>'IRA Calculations'!U136</f>
        <v>68698903307128.453</v>
      </c>
      <c r="I4" s="7">
        <f>'IRA Calculations'!V136</f>
        <v>68502557780784.062</v>
      </c>
      <c r="J4" s="7">
        <f>'IRA Calculations'!W136</f>
        <v>68318724251606.18</v>
      </c>
      <c r="K4" s="7">
        <f>'IRA Calculations'!X136</f>
        <v>68161908552576.195</v>
      </c>
      <c r="L4" s="7">
        <f>'IRA Calculations'!Y136</f>
        <v>68025135173104.156</v>
      </c>
      <c r="M4" s="7">
        <f>'IRA Calculations'!Z136</f>
        <v>67913859420941.312</v>
      </c>
      <c r="N4" s="7">
        <f>'IRA Calculations'!AA136</f>
        <v>67828242860303.562</v>
      </c>
      <c r="O4" s="7">
        <f>'IRA Calculations'!AB136</f>
        <v>67766021123009.836</v>
      </c>
      <c r="P4" s="7">
        <f>'IRA Calculations'!AC136</f>
        <v>67792917129881.555</v>
      </c>
      <c r="Q4" s="7">
        <f>'IRA Calculations'!AD136</f>
        <v>67839711421579.125</v>
      </c>
      <c r="R4" s="7">
        <f>'IRA Calculations'!AE136</f>
        <v>67903660000231.844</v>
      </c>
      <c r="S4" s="7">
        <f>'IRA Calculations'!AF136</f>
        <v>67978146560983.297</v>
      </c>
      <c r="T4" s="7">
        <f>'IRA Calculations'!AG136</f>
        <v>68055898834493.344</v>
      </c>
      <c r="U4" s="7">
        <f>'IRA Calculations'!AH136</f>
        <v>68143297460586.727</v>
      </c>
      <c r="V4" s="7">
        <f>'IRA Calculations'!AI136</f>
        <v>68232975497703.766</v>
      </c>
      <c r="W4" s="7">
        <f>'IRA Calculations'!AJ136</f>
        <v>68323012027627.344</v>
      </c>
      <c r="X4" s="7">
        <f>'IRA Calculations'!AK136</f>
        <v>68403350481303.984</v>
      </c>
      <c r="Y4" s="7">
        <f>'IRA Calculations'!AL136</f>
        <v>68476572884508.57</v>
      </c>
      <c r="Z4" s="7">
        <f>'IRA Calculations'!AM136</f>
        <v>68543763821147.531</v>
      </c>
      <c r="AA4" s="7">
        <f>'IRA Calculations'!AN136</f>
        <v>68603549490994.836</v>
      </c>
      <c r="AB4" s="7">
        <f>'IRA Calculations'!AO136</f>
        <v>68652897786096.414</v>
      </c>
      <c r="AC4" s="7">
        <f>'IRA Calculations'!AP136</f>
        <v>68696453181855.875</v>
      </c>
      <c r="AD4" s="7">
        <f>'IRA Calculations'!AQ136</f>
        <v>68721966488793.164</v>
      </c>
      <c r="AE4" s="7">
        <f>'IRA Calculations'!AR136</f>
        <v>68735289131482.172</v>
      </c>
      <c r="AF4" s="7">
        <f>'IRA Calculations'!AS136</f>
        <v>68735736558451.195</v>
      </c>
      <c r="AG4" s="7">
        <f>'IRA Calculations'!AT136</f>
        <v>68724186465987.148</v>
      </c>
    </row>
    <row r="5" spans="1:35" x14ac:dyDescent="0.2">
      <c r="A5" s="1" t="s">
        <v>79</v>
      </c>
      <c r="B5" s="7">
        <f>'IRA Calculations'!O137</f>
        <v>3235912453298.7573</v>
      </c>
      <c r="C5" s="7">
        <f>'IRA Calculations'!P137</f>
        <v>3235912453298.7573</v>
      </c>
      <c r="D5" s="7">
        <f>'IRA Calculations'!Q137</f>
        <v>3235912453298.7573</v>
      </c>
      <c r="E5" s="7">
        <f>'IRA Calculations'!R137</f>
        <v>3208208379740.0879</v>
      </c>
      <c r="F5" s="7">
        <f>'IRA Calculations'!S137</f>
        <v>3176375732027.1792</v>
      </c>
      <c r="G5" s="7">
        <f>'IRA Calculations'!T137</f>
        <v>3138844841023.3257</v>
      </c>
      <c r="H5" s="7">
        <f>'IRA Calculations'!U137</f>
        <v>3093775821172.5552</v>
      </c>
      <c r="I5" s="7">
        <f>'IRA Calculations'!V137</f>
        <v>3038855259734.0347</v>
      </c>
      <c r="J5" s="7">
        <f>'IRA Calculations'!W137</f>
        <v>2971300343421.7915</v>
      </c>
      <c r="K5" s="7">
        <f>'IRA Calculations'!X137</f>
        <v>2888505746860.2007</v>
      </c>
      <c r="L5" s="7">
        <f>'IRA Calculations'!Y137</f>
        <v>2788348969191.4971</v>
      </c>
      <c r="M5" s="7">
        <f>'IRA Calculations'!Z137</f>
        <v>2670890831793.5205</v>
      </c>
      <c r="N5" s="7">
        <f>'IRA Calculations'!AA137</f>
        <v>2538053747222.0786</v>
      </c>
      <c r="O5" s="7">
        <f>'IRA Calculations'!AB137</f>
        <v>2392902166138.8569</v>
      </c>
      <c r="P5" s="7">
        <f>'IRA Calculations'!AC137</f>
        <v>2239098574388.6079</v>
      </c>
      <c r="Q5" s="7">
        <f>'IRA Calculations'!AD137</f>
        <v>2079752204271.209</v>
      </c>
      <c r="R5" s="7">
        <f>'IRA Calculations'!AE137</f>
        <v>1917661196357.6323</v>
      </c>
      <c r="S5" s="7">
        <f>'IRA Calculations'!AF137</f>
        <v>1755106306973.9104</v>
      </c>
      <c r="T5" s="7">
        <f>'IRA Calculations'!AG137</f>
        <v>1596408991593.4216</v>
      </c>
      <c r="U5" s="7">
        <f>'IRA Calculations'!AH137</f>
        <v>1443003051878.448</v>
      </c>
      <c r="V5" s="7">
        <f>'IRA Calculations'!AI137</f>
        <v>1296151716454.5454</v>
      </c>
      <c r="W5" s="7">
        <f>'IRA Calculations'!AJ137</f>
        <v>1157341249175.4116</v>
      </c>
      <c r="X5" s="7">
        <f>'IRA Calculations'!AK137</f>
        <v>1028053827382.8552</v>
      </c>
      <c r="Y5" s="7">
        <f>'IRA Calculations'!AL137</f>
        <v>909765938718.93457</v>
      </c>
      <c r="Z5" s="7">
        <f>'IRA Calculations'!AM137</f>
        <v>803698389912.74023</v>
      </c>
      <c r="AA5" s="7">
        <f>'IRA Calculations'!AN137</f>
        <v>710713302930.69153</v>
      </c>
      <c r="AB5" s="7">
        <f>'IRA Calculations'!AO137</f>
        <v>631202326836.92896</v>
      </c>
      <c r="AC5" s="7">
        <f>'IRA Calculations'!AP137</f>
        <v>565093146620.08081</v>
      </c>
      <c r="AD5" s="7">
        <f>'IRA Calculations'!AQ137</f>
        <v>511711724482.75616</v>
      </c>
      <c r="AE5" s="7">
        <f>'IRA Calculations'!AR137</f>
        <v>470020856867.14392</v>
      </c>
      <c r="AF5" s="7">
        <f>'IRA Calculations'!AS137</f>
        <v>438594625939.80603</v>
      </c>
      <c r="AG5" s="7">
        <f>'IRA Calculations'!AT137</f>
        <v>415792652047.01593</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4678000000000</v>
      </c>
      <c r="C7" s="7">
        <f>'IRA Calculations'!P139</f>
        <v>4678000000000</v>
      </c>
      <c r="D7" s="7">
        <f>'IRA Calculations'!Q139</f>
        <v>4678000000000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15000000000</v>
      </c>
      <c r="C8" s="7">
        <f>'IRA Calculations'!P140</f>
        <v>15000000000</v>
      </c>
      <c r="D8" s="7">
        <f>'IRA Calculations'!Q140</f>
        <v>15000000000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5870000000000</v>
      </c>
      <c r="C10" s="7">
        <f>'IRA Calculations'!P142</f>
        <v>5870000000000</v>
      </c>
      <c r="D10" s="7">
        <f>'IRA Calculations'!Q142</f>
        <v>5870000000000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13248968307684.59</v>
      </c>
      <c r="C2" s="7">
        <f>'IRA Calculations'!P147</f>
        <v>13248968307684.59</v>
      </c>
      <c r="D2" s="7">
        <f>'IRA Calculations'!Q147</f>
        <v>13248968307684.59</v>
      </c>
      <c r="E2" s="7">
        <f>'IRA Calculations'!R147</f>
        <v>13273369787676.057</v>
      </c>
      <c r="F2" s="7">
        <f>'IRA Calculations'!S147</f>
        <v>13217590685714.412</v>
      </c>
      <c r="G2" s="7">
        <f>'IRA Calculations'!T147</f>
        <v>13146273738566.422</v>
      </c>
      <c r="H2" s="7">
        <f>'IRA Calculations'!U147</f>
        <v>13061201468942.568</v>
      </c>
      <c r="I2" s="7">
        <f>'IRA Calculations'!V147</f>
        <v>12969582646430.115</v>
      </c>
      <c r="J2" s="7">
        <f>'IRA Calculations'!W147</f>
        <v>12864557952891.064</v>
      </c>
      <c r="K2" s="7">
        <f>'IRA Calculations'!X147</f>
        <v>12753888839480.018</v>
      </c>
      <c r="L2" s="7">
        <f>'IRA Calculations'!Y147</f>
        <v>12632300291542.326</v>
      </c>
      <c r="M2" s="7">
        <f>'IRA Calculations'!Z147</f>
        <v>12502415194015.74</v>
      </c>
      <c r="N2" s="7">
        <f>'IRA Calculations'!AA147</f>
        <v>12374073333050.961</v>
      </c>
      <c r="O2" s="7">
        <f>'IRA Calculations'!AB147</f>
        <v>12251253984108.555</v>
      </c>
      <c r="P2" s="7">
        <f>'IRA Calculations'!AC147</f>
        <v>12202397377410.729</v>
      </c>
      <c r="Q2" s="7">
        <f>'IRA Calculations'!AD147</f>
        <v>12159936287578.699</v>
      </c>
      <c r="R2" s="7">
        <f>'IRA Calculations'!AE147</f>
        <v>12123010919070.385</v>
      </c>
      <c r="S2" s="7">
        <f>'IRA Calculations'!AF147</f>
        <v>12091985377563.184</v>
      </c>
      <c r="T2" s="7">
        <f>'IRA Calculations'!AG147</f>
        <v>12068791713898.318</v>
      </c>
      <c r="U2" s="7">
        <f>'IRA Calculations'!AH147</f>
        <v>12055752101404.396</v>
      </c>
      <c r="V2" s="7">
        <f>'IRA Calculations'!AI147</f>
        <v>12051421670094.822</v>
      </c>
      <c r="W2" s="7">
        <f>'IRA Calculations'!AJ147</f>
        <v>12059835455701.098</v>
      </c>
      <c r="X2" s="7">
        <f>'IRA Calculations'!AK147</f>
        <v>12075605925656.512</v>
      </c>
      <c r="Y2" s="7">
        <f>'IRA Calculations'!AL147</f>
        <v>12104703665864.5</v>
      </c>
      <c r="Z2" s="7">
        <f>'IRA Calculations'!AM147</f>
        <v>12143915224130.236</v>
      </c>
      <c r="AA2" s="7">
        <f>'IRA Calculations'!AN147</f>
        <v>12191934531735.434</v>
      </c>
      <c r="AB2" s="7">
        <f>'IRA Calculations'!AO147</f>
        <v>12252917943329.193</v>
      </c>
      <c r="AC2" s="7">
        <f>'IRA Calculations'!AP147</f>
        <v>12323147463138.717</v>
      </c>
      <c r="AD2" s="7">
        <f>'IRA Calculations'!AQ147</f>
        <v>12402626893760.471</v>
      </c>
      <c r="AE2" s="7">
        <f>'IRA Calculations'!AR147</f>
        <v>12491893492867.203</v>
      </c>
      <c r="AF2" s="7">
        <f>'IRA Calculations'!AS147</f>
        <v>12588838048568.93</v>
      </c>
      <c r="AG2" s="7">
        <f>'IRA Calculations'!AT147</f>
        <v>12691912852162.367</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127029058677.74126</v>
      </c>
      <c r="C4" s="7">
        <f>'IRA Calculations'!P149</f>
        <v>127029058677.74126</v>
      </c>
      <c r="D4" s="7">
        <f>'IRA Calculations'!Q149</f>
        <v>127029058677.74126</v>
      </c>
      <c r="E4" s="7">
        <f>'IRA Calculations'!R149</f>
        <v>130072132406.821</v>
      </c>
      <c r="F4" s="7">
        <f>'IRA Calculations'!S149</f>
        <v>133057914831.91985</v>
      </c>
      <c r="G4" s="7">
        <f>'IRA Calculations'!T149</f>
        <v>135960535067.29723</v>
      </c>
      <c r="H4" s="7">
        <f>'IRA Calculations'!U149</f>
        <v>138792839771.63806</v>
      </c>
      <c r="I4" s="7">
        <f>'IRA Calculations'!V149</f>
        <v>141552039135.79779</v>
      </c>
      <c r="J4" s="7">
        <f>'IRA Calculations'!W149</f>
        <v>144244443170.44135</v>
      </c>
      <c r="K4" s="7">
        <f>'IRA Calculations'!X149</f>
        <v>146878829463.80038</v>
      </c>
      <c r="L4" s="7">
        <f>'IRA Calculations'!Y149</f>
        <v>149425860178.1683</v>
      </c>
      <c r="M4" s="7">
        <f>'IRA Calculations'!Z149</f>
        <v>151877655107.79831</v>
      </c>
      <c r="N4" s="7">
        <f>'IRA Calculations'!AA149</f>
        <v>154261183557.16431</v>
      </c>
      <c r="O4" s="7">
        <f>'IRA Calculations'!AB149</f>
        <v>156541946366.42789</v>
      </c>
      <c r="P4" s="7">
        <f>'IRA Calculations'!AC149</f>
        <v>158744511552.17459</v>
      </c>
      <c r="Q4" s="7">
        <f>'IRA Calculations'!AD149</f>
        <v>160862905753.36523</v>
      </c>
      <c r="R4" s="7">
        <f>'IRA Calculations'!AE149</f>
        <v>162862103491.3129</v>
      </c>
      <c r="S4" s="7">
        <f>'IRA Calculations'!AF149</f>
        <v>164736939028.75323</v>
      </c>
      <c r="T4" s="7">
        <f>'IRA Calculations'!AG149</f>
        <v>166484048368.44156</v>
      </c>
      <c r="U4" s="7">
        <f>'IRA Calculations'!AH149</f>
        <v>168098478488.75531</v>
      </c>
      <c r="V4" s="7">
        <f>'IRA Calculations'!AI149</f>
        <v>169572630398.52139</v>
      </c>
      <c r="W4" s="7">
        <f>'IRA Calculations'!AJ149</f>
        <v>170876918808.21063</v>
      </c>
      <c r="X4" s="7">
        <f>'IRA Calculations'!AK149</f>
        <v>172016786758.7677</v>
      </c>
      <c r="Y4" s="7">
        <f>'IRA Calculations'!AL149</f>
        <v>173027318078.59204</v>
      </c>
      <c r="Z4" s="7">
        <f>'IRA Calculations'!AM149</f>
        <v>173888993646.50027</v>
      </c>
      <c r="AA4" s="7">
        <f>'IRA Calculations'!AN149</f>
        <v>174617117527.89468</v>
      </c>
      <c r="AB4" s="7">
        <f>'IRA Calculations'!AO149</f>
        <v>175233478870.28091</v>
      </c>
      <c r="AC4" s="7">
        <f>'IRA Calculations'!AP149</f>
        <v>175751276186.47012</v>
      </c>
      <c r="AD4" s="7">
        <f>'IRA Calculations'!AQ149</f>
        <v>176171937551.15936</v>
      </c>
      <c r="AE4" s="7">
        <f>'IRA Calculations'!AR149</f>
        <v>176525270922.39764</v>
      </c>
      <c r="AF4" s="7">
        <f>'IRA Calculations'!AS149</f>
        <v>176827296117.68658</v>
      </c>
      <c r="AG4" s="7">
        <f>'IRA Calculations'!AT149</f>
        <v>177092345057.00317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8930009307959.0781</v>
      </c>
      <c r="C2" s="7">
        <f>'IRA Calculations'!P160</f>
        <v>8930009307959.0781</v>
      </c>
      <c r="D2" s="7">
        <f>'IRA Calculations'!Q160</f>
        <v>8930009307959.0781</v>
      </c>
      <c r="E2" s="7">
        <f>'IRA Calculations'!R160</f>
        <v>8765332689945.999</v>
      </c>
      <c r="F2" s="7">
        <f>'IRA Calculations'!S160</f>
        <v>8519735472821.123</v>
      </c>
      <c r="G2" s="7">
        <f>'IRA Calculations'!T160</f>
        <v>8259420429184.832</v>
      </c>
      <c r="H2" s="7">
        <f>'IRA Calculations'!U160</f>
        <v>8009957266451.3594</v>
      </c>
      <c r="I2" s="7">
        <f>'IRA Calculations'!V160</f>
        <v>7767003348247.1133</v>
      </c>
      <c r="J2" s="7">
        <f>'IRA Calculations'!W160</f>
        <v>7534004901583.2998</v>
      </c>
      <c r="K2" s="7">
        <f>'IRA Calculations'!X160</f>
        <v>7316275273453.3945</v>
      </c>
      <c r="L2" s="7">
        <f>'IRA Calculations'!Y160</f>
        <v>7116635070951.0557</v>
      </c>
      <c r="M2" s="7">
        <f>'IRA Calculations'!Z160</f>
        <v>6938678602235.2236</v>
      </c>
      <c r="N2" s="7">
        <f>'IRA Calculations'!AA160</f>
        <v>6786014856833.0078</v>
      </c>
      <c r="O2" s="7">
        <f>'IRA Calculations'!AB160</f>
        <v>6657650011906.1455</v>
      </c>
      <c r="P2" s="7">
        <f>'IRA Calculations'!AC160</f>
        <v>6546658094482.1807</v>
      </c>
      <c r="Q2" s="7">
        <f>'IRA Calculations'!AD160</f>
        <v>6448854303388.8223</v>
      </c>
      <c r="R2" s="7">
        <f>'IRA Calculations'!AE160</f>
        <v>6359317829856.8242</v>
      </c>
      <c r="S2" s="7">
        <f>'IRA Calculations'!AF160</f>
        <v>6274473826368.7344</v>
      </c>
      <c r="T2" s="7">
        <f>'IRA Calculations'!AG160</f>
        <v>6197446683638.2695</v>
      </c>
      <c r="U2" s="7">
        <f>'IRA Calculations'!AH160</f>
        <v>6129836668566.9766</v>
      </c>
      <c r="V2" s="7">
        <f>'IRA Calculations'!AI160</f>
        <v>6069147149488.2686</v>
      </c>
      <c r="W2" s="7">
        <f>'IRA Calculations'!AJ160</f>
        <v>6012216462312.2617</v>
      </c>
      <c r="X2" s="7">
        <f>'IRA Calculations'!AK160</f>
        <v>5962862965596.2793</v>
      </c>
      <c r="Y2" s="7">
        <f>'IRA Calculations'!AL160</f>
        <v>5923310854224.7158</v>
      </c>
      <c r="Z2" s="7">
        <f>'IRA Calculations'!AM160</f>
        <v>5893056251827.9932</v>
      </c>
      <c r="AA2" s="7">
        <f>'IRA Calculations'!AN160</f>
        <v>5870693898282.4932</v>
      </c>
      <c r="AB2" s="7">
        <f>'IRA Calculations'!AO160</f>
        <v>5856085834754.5908</v>
      </c>
      <c r="AC2" s="7">
        <f>'IRA Calculations'!AP160</f>
        <v>5847554223920.0146</v>
      </c>
      <c r="AD2" s="7">
        <f>'IRA Calculations'!AQ160</f>
        <v>5845811176964.3828</v>
      </c>
      <c r="AE2" s="7">
        <f>'IRA Calculations'!AR160</f>
        <v>5850698563578.1914</v>
      </c>
      <c r="AF2" s="7">
        <f>'IRA Calculations'!AS160</f>
        <v>5862921560109.7109</v>
      </c>
      <c r="AG2" s="7">
        <f>'IRA Calculations'!AT160</f>
        <v>5882516940668.7061</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11894774927468.545</v>
      </c>
      <c r="C2" s="7">
        <f>'IRA Calculations'!P173</f>
        <v>11894774927468.545</v>
      </c>
      <c r="D2" s="7">
        <f>'IRA Calculations'!Q173</f>
        <v>11894774927468.545</v>
      </c>
      <c r="E2" s="7">
        <f>'IRA Calculations'!R173</f>
        <v>11956899326229.98</v>
      </c>
      <c r="F2" s="7">
        <f>'IRA Calculations'!S173</f>
        <v>12010900181364.734</v>
      </c>
      <c r="G2" s="7">
        <f>'IRA Calculations'!T173</f>
        <v>12048089213174.387</v>
      </c>
      <c r="H2" s="7">
        <f>'IRA Calculations'!U173</f>
        <v>12061856233891.021</v>
      </c>
      <c r="I2" s="7">
        <f>'IRA Calculations'!V173</f>
        <v>12049312839797.641</v>
      </c>
      <c r="J2" s="7">
        <f>'IRA Calculations'!W173</f>
        <v>12016307739010.998</v>
      </c>
      <c r="K2" s="7">
        <f>'IRA Calculations'!X173</f>
        <v>11970427951527.855</v>
      </c>
      <c r="L2" s="7">
        <f>'IRA Calculations'!Y173</f>
        <v>11922880958921.203</v>
      </c>
      <c r="M2" s="7">
        <f>'IRA Calculations'!Z173</f>
        <v>11877348711934.373</v>
      </c>
      <c r="N2" s="7">
        <f>'IRA Calculations'!AA173</f>
        <v>11842939376381.963</v>
      </c>
      <c r="O2" s="7">
        <f>'IRA Calculations'!AB173</f>
        <v>11819899050863.941</v>
      </c>
      <c r="P2" s="7">
        <f>'IRA Calculations'!AC173</f>
        <v>11810446353339.898</v>
      </c>
      <c r="Q2" s="7">
        <f>'IRA Calculations'!AD173</f>
        <v>11812366124092.631</v>
      </c>
      <c r="R2" s="7">
        <f>'IRA Calculations'!AE173</f>
        <v>11824868645812.053</v>
      </c>
      <c r="S2" s="7">
        <f>'IRA Calculations'!AF173</f>
        <v>11843525270572.078</v>
      </c>
      <c r="T2" s="7">
        <f>'IRA Calculations'!AG173</f>
        <v>11868866511944.221</v>
      </c>
      <c r="U2" s="7">
        <f>'IRA Calculations'!AH173</f>
        <v>11900284707428.389</v>
      </c>
      <c r="V2" s="7">
        <f>'IRA Calculations'!AI173</f>
        <v>11937135079843.947</v>
      </c>
      <c r="W2" s="7">
        <f>'IRA Calculations'!AJ173</f>
        <v>11976180834967.1</v>
      </c>
      <c r="X2" s="7">
        <f>'IRA Calculations'!AK173</f>
        <v>12019723258202.385</v>
      </c>
      <c r="Y2" s="7">
        <f>'IRA Calculations'!AL173</f>
        <v>12067468399631.146</v>
      </c>
      <c r="Z2" s="7">
        <f>'IRA Calculations'!AM173</f>
        <v>12120435218511.908</v>
      </c>
      <c r="AA2" s="7">
        <f>'IRA Calculations'!AN173</f>
        <v>12177350143904.559</v>
      </c>
      <c r="AB2" s="7">
        <f>'IRA Calculations'!AO173</f>
        <v>12238995895982.969</v>
      </c>
      <c r="AC2" s="7">
        <f>'IRA Calculations'!AP173</f>
        <v>12304261563133.748</v>
      </c>
      <c r="AD2" s="7">
        <f>'IRA Calculations'!AQ173</f>
        <v>12373134807631.891</v>
      </c>
      <c r="AE2" s="7">
        <f>'IRA Calculations'!AR173</f>
        <v>12443365675950.656</v>
      </c>
      <c r="AF2" s="7">
        <f>'IRA Calculations'!AS173</f>
        <v>12515390769027.795</v>
      </c>
      <c r="AG2" s="7">
        <f>'IRA Calculations'!AT173</f>
        <v>12588911995734.996</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19392154023260.922</v>
      </c>
      <c r="C4" s="7">
        <f>'IRA Calculations'!P175</f>
        <v>19392154023260.922</v>
      </c>
      <c r="D4" s="7">
        <f>'IRA Calculations'!Q175</f>
        <v>19392154023260.922</v>
      </c>
      <c r="E4" s="7">
        <f>'IRA Calculations'!R175</f>
        <v>19558169557838.867</v>
      </c>
      <c r="F4" s="7">
        <f>'IRA Calculations'!S175</f>
        <v>19711406405310.586</v>
      </c>
      <c r="G4" s="7">
        <f>'IRA Calculations'!T175</f>
        <v>19850610346391.395</v>
      </c>
      <c r="H4" s="7">
        <f>'IRA Calculations'!U175</f>
        <v>19982398431411.703</v>
      </c>
      <c r="I4" s="7">
        <f>'IRA Calculations'!V175</f>
        <v>20113697413553.301</v>
      </c>
      <c r="J4" s="7">
        <f>'IRA Calculations'!W175</f>
        <v>20254730209730.262</v>
      </c>
      <c r="K4" s="7">
        <f>'IRA Calculations'!X175</f>
        <v>20407878676984.828</v>
      </c>
      <c r="L4" s="7">
        <f>'IRA Calculations'!Y175</f>
        <v>20574939347162.617</v>
      </c>
      <c r="M4" s="7">
        <f>'IRA Calculations'!Z175</f>
        <v>20745642190714.707</v>
      </c>
      <c r="N4" s="7">
        <f>'IRA Calculations'!AA175</f>
        <v>20922440601320.168</v>
      </c>
      <c r="O4" s="7">
        <f>'IRA Calculations'!AB175</f>
        <v>21097652953677.695</v>
      </c>
      <c r="P4" s="7">
        <f>'IRA Calculations'!AC175</f>
        <v>21277024483450.141</v>
      </c>
      <c r="Q4" s="7">
        <f>'IRA Calculations'!AD175</f>
        <v>21459011319601.496</v>
      </c>
      <c r="R4" s="7">
        <f>'IRA Calculations'!AE175</f>
        <v>21639834040742.012</v>
      </c>
      <c r="S4" s="7">
        <f>'IRA Calculations'!AF175</f>
        <v>21817990408255.727</v>
      </c>
      <c r="T4" s="7">
        <f>'IRA Calculations'!AG175</f>
        <v>21996719500188.859</v>
      </c>
      <c r="U4" s="7">
        <f>'IRA Calculations'!AH175</f>
        <v>22177578515674.516</v>
      </c>
      <c r="V4" s="7">
        <f>'IRA Calculations'!AI175</f>
        <v>22361654809166.973</v>
      </c>
      <c r="W4" s="7">
        <f>'IRA Calculations'!AJ175</f>
        <v>22545059546823.965</v>
      </c>
      <c r="X4" s="7">
        <f>'IRA Calculations'!AK175</f>
        <v>22727142370728.004</v>
      </c>
      <c r="Y4" s="7">
        <f>'IRA Calculations'!AL175</f>
        <v>22907470791844.754</v>
      </c>
      <c r="Z4" s="7">
        <f>'IRA Calculations'!AM175</f>
        <v>23093022029390.5</v>
      </c>
      <c r="AA4" s="7">
        <f>'IRA Calculations'!AN175</f>
        <v>23278061326915.406</v>
      </c>
      <c r="AB4" s="7">
        <f>'IRA Calculations'!AO175</f>
        <v>23467109562117.352</v>
      </c>
      <c r="AC4" s="7">
        <f>'IRA Calculations'!AP175</f>
        <v>23658277266120.031</v>
      </c>
      <c r="AD4" s="7">
        <f>'IRA Calculations'!AQ175</f>
        <v>23848501784262.504</v>
      </c>
      <c r="AE4" s="7">
        <f>'IRA Calculations'!AR175</f>
        <v>24038290516897.094</v>
      </c>
      <c r="AF4" s="7">
        <f>'IRA Calculations'!AS175</f>
        <v>24226323737937.086</v>
      </c>
      <c r="AG4" s="7">
        <f>'IRA Calculations'!AT175</f>
        <v>24414440919524.031</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42701683277131.547</v>
      </c>
      <c r="C2" s="7">
        <f>'IRA Calculations'!P186</f>
        <v>42701683277131.547</v>
      </c>
      <c r="D2" s="7">
        <f>'IRA Calculations'!Q186</f>
        <v>42701683277131.547</v>
      </c>
      <c r="E2" s="7">
        <f>'IRA Calculations'!R186</f>
        <v>43123888937806.062</v>
      </c>
      <c r="F2" s="7">
        <f>'IRA Calculations'!S186</f>
        <v>43613915725445.18</v>
      </c>
      <c r="G2" s="7">
        <f>'IRA Calculations'!T186</f>
        <v>44183493650441.094</v>
      </c>
      <c r="H2" s="7">
        <f>'IRA Calculations'!U186</f>
        <v>44768275760881.617</v>
      </c>
      <c r="I2" s="7">
        <f>'IRA Calculations'!V186</f>
        <v>45393720662124.07</v>
      </c>
      <c r="J2" s="7">
        <f>'IRA Calculations'!W186</f>
        <v>46046492004773.727</v>
      </c>
      <c r="K2" s="7">
        <f>'IRA Calculations'!X186</f>
        <v>46716204620394.172</v>
      </c>
      <c r="L2" s="7">
        <f>'IRA Calculations'!Y186</f>
        <v>47414457770854.047</v>
      </c>
      <c r="M2" s="7">
        <f>'IRA Calculations'!Z186</f>
        <v>48131221176566.391</v>
      </c>
      <c r="N2" s="7">
        <f>'IRA Calculations'!AA186</f>
        <v>48862945949036.945</v>
      </c>
      <c r="O2" s="7">
        <f>'IRA Calculations'!AB186</f>
        <v>49629188331705.961</v>
      </c>
      <c r="P2" s="7">
        <f>'IRA Calculations'!AC186</f>
        <v>50412670841113.68</v>
      </c>
      <c r="Q2" s="7">
        <f>'IRA Calculations'!AD186</f>
        <v>51224058821103.953</v>
      </c>
      <c r="R2" s="7">
        <f>'IRA Calculations'!AE186</f>
        <v>52059074927122.883</v>
      </c>
      <c r="S2" s="7">
        <f>'IRA Calculations'!AF186</f>
        <v>52902925897657</v>
      </c>
      <c r="T2" s="7">
        <f>'IRA Calculations'!AG186</f>
        <v>53783890770498.609</v>
      </c>
      <c r="U2" s="7">
        <f>'IRA Calculations'!AH186</f>
        <v>54670627256733.828</v>
      </c>
      <c r="V2" s="7">
        <f>'IRA Calculations'!AI186</f>
        <v>55584839611260.156</v>
      </c>
      <c r="W2" s="7">
        <f>'IRA Calculations'!AJ186</f>
        <v>56524305109178.5</v>
      </c>
      <c r="X2" s="7">
        <f>'IRA Calculations'!AK186</f>
        <v>57492385855378.234</v>
      </c>
      <c r="Y2" s="7">
        <f>'IRA Calculations'!AL186</f>
        <v>58480377733867.742</v>
      </c>
      <c r="Z2" s="7">
        <f>'IRA Calculations'!AM186</f>
        <v>59499357012421.812</v>
      </c>
      <c r="AA2" s="7">
        <f>'IRA Calculations'!AN186</f>
        <v>60535483025912.188</v>
      </c>
      <c r="AB2" s="7">
        <f>'IRA Calculations'!AO186</f>
        <v>61582050242920.289</v>
      </c>
      <c r="AC2" s="7">
        <f>'IRA Calculations'!AP186</f>
        <v>62667281666157.297</v>
      </c>
      <c r="AD2" s="7">
        <f>'IRA Calculations'!AQ186</f>
        <v>63751093533996.539</v>
      </c>
      <c r="AE2" s="7">
        <f>'IRA Calculations'!AR186</f>
        <v>64869217550068.758</v>
      </c>
      <c r="AF2" s="7">
        <f>'IRA Calculations'!AS186</f>
        <v>66012856206579.906</v>
      </c>
      <c r="AG2" s="7">
        <f>'IRA Calculations'!AT186</f>
        <v>67188378824459.445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16975916506808.9</v>
      </c>
      <c r="C4" s="7">
        <f>'IRA Calculations'!P188</f>
        <v>16975916506808.9</v>
      </c>
      <c r="D4" s="7">
        <f>'IRA Calculations'!Q188</f>
        <v>16975916506808.9</v>
      </c>
      <c r="E4" s="7">
        <f>'IRA Calculations'!R188</f>
        <v>16917377517958.105</v>
      </c>
      <c r="F4" s="7">
        <f>'IRA Calculations'!S188</f>
        <v>16898620650280.488</v>
      </c>
      <c r="G4" s="7">
        <f>'IRA Calculations'!T188</f>
        <v>16873644015037.412</v>
      </c>
      <c r="H4" s="7">
        <f>'IRA Calculations'!U188</f>
        <v>16839447489050.41</v>
      </c>
      <c r="I4" s="7">
        <f>'IRA Calculations'!V188</f>
        <v>16804787529401.707</v>
      </c>
      <c r="J4" s="7">
        <f>'IRA Calculations'!W188</f>
        <v>16727150195438.369</v>
      </c>
      <c r="K4" s="7">
        <f>'IRA Calculations'!X188</f>
        <v>16661464571698.596</v>
      </c>
      <c r="L4" s="7">
        <f>'IRA Calculations'!Y188</f>
        <v>16614072381974.865</v>
      </c>
      <c r="M4" s="7">
        <f>'IRA Calculations'!Z188</f>
        <v>16592851998516.443</v>
      </c>
      <c r="N4" s="7">
        <f>'IRA Calculations'!AA188</f>
        <v>16579729508515.684</v>
      </c>
      <c r="O4" s="7">
        <f>'IRA Calculations'!AB188</f>
        <v>16575729344277.6</v>
      </c>
      <c r="P4" s="7">
        <f>'IRA Calculations'!AC188</f>
        <v>16582680849203.592</v>
      </c>
      <c r="Q4" s="7">
        <f>'IRA Calculations'!AD188</f>
        <v>16581388113199.863</v>
      </c>
      <c r="R4" s="7">
        <f>'IRA Calculations'!AE188</f>
        <v>16552313748737.209</v>
      </c>
      <c r="S4" s="7">
        <f>'IRA Calculations'!AF188</f>
        <v>16528312763308.342</v>
      </c>
      <c r="T4" s="7">
        <f>'IRA Calculations'!AG188</f>
        <v>16511116935333.531</v>
      </c>
      <c r="U4" s="7">
        <f>'IRA Calculations'!AH188</f>
        <v>16506189903771.926</v>
      </c>
      <c r="V4" s="7">
        <f>'IRA Calculations'!AI188</f>
        <v>16501848262098.795</v>
      </c>
      <c r="W4" s="7">
        <f>'IRA Calculations'!AJ188</f>
        <v>16511165717824.215</v>
      </c>
      <c r="X4" s="7">
        <f>'IRA Calculations'!AK188</f>
        <v>16518922133846.951</v>
      </c>
      <c r="Y4" s="7">
        <f>'IRA Calculations'!AL188</f>
        <v>16515458577006.537</v>
      </c>
      <c r="Z4" s="7">
        <f>'IRA Calculations'!AM188</f>
        <v>16499531093790.049</v>
      </c>
      <c r="AA4" s="7">
        <f>'IRA Calculations'!AN188</f>
        <v>16478774143993.449</v>
      </c>
      <c r="AB4" s="7">
        <f>'IRA Calculations'!AO188</f>
        <v>16455309765962.373</v>
      </c>
      <c r="AC4" s="7">
        <f>'IRA Calculations'!AP188</f>
        <v>16433991817522.578</v>
      </c>
      <c r="AD4" s="7">
        <f>'IRA Calculations'!AQ188</f>
        <v>16418064334306.09</v>
      </c>
      <c r="AE4" s="7">
        <f>'IRA Calculations'!AR188</f>
        <v>16396258560959.07</v>
      </c>
      <c r="AF4" s="7">
        <f>'IRA Calculations'!AS188</f>
        <v>16381111597593.924</v>
      </c>
      <c r="AG4" s="7">
        <f>'IRA Calculations'!AT188</f>
        <v>16364306029544.723</v>
      </c>
    </row>
    <row r="5" spans="1:35" x14ac:dyDescent="0.2">
      <c r="A5" s="1" t="s">
        <v>79</v>
      </c>
      <c r="B5" s="7">
        <f>'IRA Calculations'!O189</f>
        <v>6635087546701.2432</v>
      </c>
      <c r="C5" s="7">
        <f>'IRA Calculations'!P189</f>
        <v>6635087546701.2432</v>
      </c>
      <c r="D5" s="7">
        <f>'IRA Calculations'!Q189</f>
        <v>6635087546701.2432</v>
      </c>
      <c r="E5" s="7">
        <f>'IRA Calculations'!R189</f>
        <v>6642477948643.3223</v>
      </c>
      <c r="F5" s="7">
        <f>'IRA Calculations'!S189</f>
        <v>6640639921217.3174</v>
      </c>
      <c r="G5" s="7">
        <f>'IRA Calculations'!T189</f>
        <v>6632981473608.9365</v>
      </c>
      <c r="H5" s="7">
        <f>'IRA Calculations'!U189</f>
        <v>6612112203876.1387</v>
      </c>
      <c r="I5" s="7">
        <f>'IRA Calculations'!V189</f>
        <v>6592353409046.5293</v>
      </c>
      <c r="J5" s="7">
        <f>'IRA Calculations'!W189</f>
        <v>6580138185111.1914</v>
      </c>
      <c r="K5" s="7">
        <f>'IRA Calculations'!X189</f>
        <v>6581669874632.8516</v>
      </c>
      <c r="L5" s="7">
        <f>'IRA Calculations'!Y189</f>
        <v>6581478413442.6562</v>
      </c>
      <c r="M5" s="7">
        <f>'IRA Calculations'!Z189</f>
        <v>6570488541124.6348</v>
      </c>
      <c r="N5" s="7">
        <f>'IRA Calculations'!AA189</f>
        <v>6555324814860.0645</v>
      </c>
      <c r="O5" s="7">
        <f>'IRA Calculations'!AB189</f>
        <v>6538284768931.4482</v>
      </c>
      <c r="P5" s="7">
        <f>'IRA Calculations'!AC189</f>
        <v>6537901846551.0381</v>
      </c>
      <c r="Q5" s="7">
        <f>'IRA Calculations'!AD189</f>
        <v>6537365755218.4365</v>
      </c>
      <c r="R5" s="7">
        <f>'IRA Calculations'!AE189</f>
        <v>6539356951596.6123</v>
      </c>
      <c r="S5" s="7">
        <f>'IRA Calculations'!AF189</f>
        <v>6529400969705.75</v>
      </c>
      <c r="T5" s="7">
        <f>'IRA Calculations'!AG189</f>
        <v>6528826586135.1055</v>
      </c>
      <c r="U5" s="7">
        <f>'IRA Calculations'!AH189</f>
        <v>6533230193509.9297</v>
      </c>
      <c r="V5" s="7">
        <f>'IRA Calculations'!AI189</f>
        <v>6534570421841.3945</v>
      </c>
      <c r="W5" s="7">
        <f>'IRA Calculations'!AJ189</f>
        <v>6536370157029.3555</v>
      </c>
      <c r="X5" s="7">
        <f>'IRA Calculations'!AK189</f>
        <v>6543147883162.7666</v>
      </c>
      <c r="Y5" s="7">
        <f>'IRA Calculations'!AL189</f>
        <v>6555937490668.7314</v>
      </c>
      <c r="Z5" s="7">
        <f>'IRA Calculations'!AM189</f>
        <v>6570297079934.4375</v>
      </c>
      <c r="AA5" s="7">
        <f>'IRA Calculations'!AN189</f>
        <v>6583622778773.002</v>
      </c>
      <c r="AB5" s="7">
        <f>'IRA Calculations'!AO189</f>
        <v>6593923390806.251</v>
      </c>
      <c r="AC5" s="7">
        <f>'IRA Calculations'!AP189</f>
        <v>6599743810988.6064</v>
      </c>
      <c r="AD5" s="7">
        <f>'IRA Calculations'!AQ189</f>
        <v>6601198916034.2002</v>
      </c>
      <c r="AE5" s="7">
        <f>'IRA Calculations'!AR189</f>
        <v>6605602523409.0059</v>
      </c>
      <c r="AF5" s="7">
        <f>'IRA Calculations'!AS189</f>
        <v>6611078313448.9951</v>
      </c>
      <c r="AG5" s="7">
        <f>'IRA Calculations'!AT189</f>
        <v>6613146094303.2568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2023-12-15T19:21:57Z</dcterms:modified>
</cp:coreProperties>
</file>