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WY/bldgs/BCEU/"/>
    </mc:Choice>
  </mc:AlternateContent>
  <xr:revisionPtr revIDLastSave="0" documentId="8_{D3BDE2ED-25A1-B14F-A0A5-65D980C36BB6}"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82" i="30" l="1"/>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Y182" i="36" l="1"/>
  <c r="L11" i="16" s="1"/>
  <c r="AG156" i="36"/>
  <c r="T11" i="14" s="1"/>
  <c r="U151" i="36"/>
  <c r="H6" i="14" s="1"/>
  <c r="AJ151" i="36"/>
  <c r="W6" i="14" s="1"/>
  <c r="AM182" i="36"/>
  <c r="Z11" i="16" s="1"/>
  <c r="AE182" i="36"/>
  <c r="R11" i="16" s="1"/>
  <c r="W182" i="36"/>
  <c r="J11" i="16" s="1"/>
  <c r="AM156" i="36"/>
  <c r="Z11" i="14" s="1"/>
  <c r="AE156" i="36"/>
  <c r="R11" i="14" s="1"/>
  <c r="W156" i="36"/>
  <c r="J11" i="14" s="1"/>
  <c r="AQ151" i="36"/>
  <c r="AD6" i="14" s="1"/>
  <c r="AI151" i="36"/>
  <c r="V6" i="14" s="1"/>
  <c r="AA151" i="36"/>
  <c r="N6" i="14" s="1"/>
  <c r="S151" i="36"/>
  <c r="F6" i="14" s="1"/>
  <c r="AL182" i="36"/>
  <c r="Y11" i="16" s="1"/>
  <c r="AD182" i="36"/>
  <c r="Q11" i="16" s="1"/>
  <c r="V182" i="36"/>
  <c r="I11" i="16" s="1"/>
  <c r="AL156" i="36"/>
  <c r="Y11" i="14" s="1"/>
  <c r="AD156" i="36"/>
  <c r="Q11" i="14" s="1"/>
  <c r="V156" i="36"/>
  <c r="I11" i="14" s="1"/>
  <c r="AP151" i="36"/>
  <c r="AC6" i="14" s="1"/>
  <c r="AH151" i="36"/>
  <c r="U6" i="14" s="1"/>
  <c r="Z151" i="36"/>
  <c r="M6" i="14" s="1"/>
  <c r="R151" i="36"/>
  <c r="E6" i="14" s="1"/>
  <c r="T151" i="36"/>
  <c r="G6" i="14" s="1"/>
  <c r="AC151" i="36"/>
  <c r="P6" i="14" s="1"/>
  <c r="AN156" i="36"/>
  <c r="AA11" i="14" s="1"/>
  <c r="AF156" i="36"/>
  <c r="S11" i="14" s="1"/>
  <c r="X156" i="36"/>
  <c r="K11" i="14" s="1"/>
  <c r="AR151" i="36"/>
  <c r="AE6" i="14" s="1"/>
  <c r="AB151" i="36"/>
  <c r="O6" i="14" s="1"/>
  <c r="AS182" i="36"/>
  <c r="AF11" i="16" s="1"/>
  <c r="U182" i="36"/>
  <c r="H11" i="16" s="1"/>
  <c r="AS156" i="36"/>
  <c r="AF11" i="14" s="1"/>
  <c r="AK156" i="36"/>
  <c r="X11" i="14" s="1"/>
  <c r="AC156" i="36"/>
  <c r="P11" i="14" s="1"/>
  <c r="U156" i="36"/>
  <c r="H11" i="14" s="1"/>
  <c r="AO151" i="36"/>
  <c r="AB6" i="14" s="1"/>
  <c r="AG151" i="36"/>
  <c r="T6" i="14" s="1"/>
  <c r="Y151" i="36"/>
  <c r="L6" i="14" s="1"/>
  <c r="AR182" i="36"/>
  <c r="AE11" i="16" s="1"/>
  <c r="AJ182" i="36"/>
  <c r="W11" i="16" s="1"/>
  <c r="AB182" i="36"/>
  <c r="O11" i="16" s="1"/>
  <c r="T182" i="36"/>
  <c r="G11" i="16" s="1"/>
  <c r="AR156" i="36"/>
  <c r="AE11" i="14" s="1"/>
  <c r="AJ156" i="36"/>
  <c r="W11" i="14" s="1"/>
  <c r="AB156" i="36"/>
  <c r="O11" i="14" s="1"/>
  <c r="T156" i="36"/>
  <c r="G11" i="14" s="1"/>
  <c r="AN151" i="36"/>
  <c r="AA6" i="14" s="1"/>
  <c r="AF151" i="36"/>
  <c r="S6" i="14" s="1"/>
  <c r="X151" i="36"/>
  <c r="K6" i="14" s="1"/>
  <c r="AG182" i="36"/>
  <c r="T11" i="16" s="1"/>
  <c r="AO156" i="36"/>
  <c r="AB11" i="14" s="1"/>
  <c r="Y156" i="36"/>
  <c r="L11" i="14" s="1"/>
  <c r="AS151" i="36"/>
  <c r="AF6" i="14" s="1"/>
  <c r="AK151" i="36"/>
  <c r="X6" i="14" s="1"/>
  <c r="AK182" i="36"/>
  <c r="X11" i="16" s="1"/>
  <c r="AQ182" i="36"/>
  <c r="AD11" i="16" s="1"/>
  <c r="AO182" i="36"/>
  <c r="AB11" i="16" s="1"/>
  <c r="AN182" i="36"/>
  <c r="AA11" i="16" s="1"/>
  <c r="AF182" i="36"/>
  <c r="S11" i="16" s="1"/>
  <c r="X182" i="36"/>
  <c r="K11" i="16" s="1"/>
  <c r="AC182" i="36"/>
  <c r="P11" i="16" s="1"/>
  <c r="AI182" i="36"/>
  <c r="V11" i="16" s="1"/>
  <c r="AA182" i="36"/>
  <c r="N11" i="16" s="1"/>
  <c r="S182" i="36"/>
  <c r="F11" i="16" s="1"/>
  <c r="AQ156" i="36"/>
  <c r="AD11" i="14" s="1"/>
  <c r="AI156" i="36"/>
  <c r="V11" i="14" s="1"/>
  <c r="AA156" i="36"/>
  <c r="N11" i="14" s="1"/>
  <c r="S156" i="36"/>
  <c r="F11" i="14" s="1"/>
  <c r="AM151" i="36"/>
  <c r="Z6" i="14" s="1"/>
  <c r="AE151" i="36"/>
  <c r="R6" i="14" s="1"/>
  <c r="W151" i="36"/>
  <c r="J6" i="14"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<sst xmlns="http://schemas.openxmlformats.org/spreadsheetml/2006/main" count="211474" uniqueCount="1097">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</sst>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9886000000000</c:v>
                </c:pt>
                <c:pt idx="1">
                  <c:v>9886000000000</c:v>
                </c:pt>
                <c:pt idx="2">
                  <c:v>9891397250698.0898</c:v>
                </c:pt>
                <c:pt idx="3">
                  <c:v>9897567745410.9863</c:v>
                </c:pt>
                <c:pt idx="4">
                  <c:v>9906985565906.1328</c:v>
                </c:pt>
                <c:pt idx="5">
                  <c:v>9918585662349.5938</c:v>
                </c:pt>
                <c:pt idx="6">
                  <c:v>9931190748745.5859</c:v>
                </c:pt>
                <c:pt idx="7">
                  <c:v>9949062645529.8105</c:v>
                </c:pt>
                <c:pt idx="8">
                  <c:v>9970702407850.4238</c:v>
                </c:pt>
                <c:pt idx="9">
                  <c:v>9992039083304.498</c:v>
                </c:pt>
                <c:pt idx="10">
                  <c:v>10012993352009.68</c:v>
                </c:pt>
                <c:pt idx="11">
                  <c:v>10035553669316.055</c:v>
                </c:pt>
                <c:pt idx="12">
                  <c:v>10056970578316.156</c:v>
                </c:pt>
                <c:pt idx="13">
                  <c:v>10082789682732.211</c:v>
                </c:pt>
                <c:pt idx="14">
                  <c:v>10116512052488.961</c:v>
                </c:pt>
                <c:pt idx="15">
                  <c:v>10154557955032.641</c:v>
                </c:pt>
                <c:pt idx="16">
                  <c:v>10191826138079.746</c:v>
                </c:pt>
                <c:pt idx="17">
                  <c:v>10225518621846.23</c:v>
                </c:pt>
                <c:pt idx="18">
                  <c:v>10256947110503.564</c:v>
                </c:pt>
                <c:pt idx="19">
                  <c:v>10280690775560.844</c:v>
                </c:pt>
                <c:pt idx="20">
                  <c:v>10293839452184.377</c:v>
                </c:pt>
                <c:pt idx="21">
                  <c:v>10273839321691.691</c:v>
                </c:pt>
                <c:pt idx="22">
                  <c:v>10245733426384.725</c:v>
                </c:pt>
                <c:pt idx="23">
                  <c:v>10211595333877.611</c:v>
                </c:pt>
                <c:pt idx="24">
                  <c:v>10172030125034.379</c:v>
                </c:pt>
                <c:pt idx="25">
                  <c:v>10124361327934.219</c:v>
                </c:pt>
                <c:pt idx="26">
                  <c:v>10066066394918.842</c:v>
                </c:pt>
                <c:pt idx="27">
                  <c:v>9993789600193.4941</c:v>
                </c:pt>
                <c:pt idx="28">
                  <c:v>9908342864444.3789</c:v>
                </c:pt>
                <c:pt idx="29">
                  <c:v>9812294160530.3809</c:v>
                </c:pt>
                <c:pt idx="30">
                  <c:v>9707550099285.2695</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11749000000000</c:v>
                </c:pt>
                <c:pt idx="1">
                  <c:v>11749000000000</c:v>
                </c:pt>
                <c:pt idx="2">
                  <c:v>11850033537801.098</c:v>
                </c:pt>
                <c:pt idx="3">
                  <c:v>11947381963599.258</c:v>
                </c:pt>
                <c:pt idx="4">
                  <c:v>12049308210016.109</c:v>
                </c:pt>
                <c:pt idx="5">
                  <c:v>12148280323552.4</c:v>
                </c:pt>
                <c:pt idx="6">
                  <c:v>12246813368098.941</c:v>
                </c:pt>
                <c:pt idx="7">
                  <c:v>12345201573606.863</c:v>
                </c:pt>
                <c:pt idx="8">
                  <c:v>12443485571610.477</c:v>
                </c:pt>
                <c:pt idx="9">
                  <c:v>12545091712822.484</c:v>
                </c:pt>
                <c:pt idx="10">
                  <c:v>12650839586555.062</c:v>
                </c:pt>
                <c:pt idx="11">
                  <c:v>12763065214379.48</c:v>
                </c:pt>
                <c:pt idx="12">
                  <c:v>12886056526353.984</c:v>
                </c:pt>
                <c:pt idx="13">
                  <c:v>13014996347648.879</c:v>
                </c:pt>
                <c:pt idx="14">
                  <c:v>13152097704662.725</c:v>
                </c:pt>
                <c:pt idx="15">
                  <c:v>13295459270791.494</c:v>
                </c:pt>
                <c:pt idx="16">
                  <c:v>13442373592658.375</c:v>
                </c:pt>
                <c:pt idx="17">
                  <c:v>13596750265294.961</c:v>
                </c:pt>
                <c:pt idx="18">
                  <c:v>13755782308401.883</c:v>
                </c:pt>
                <c:pt idx="19">
                  <c:v>13921883411063.305</c:v>
                </c:pt>
                <c:pt idx="20">
                  <c:v>14093379656254.463</c:v>
                </c:pt>
                <c:pt idx="21">
                  <c:v>14272612968241.531</c:v>
                </c:pt>
                <c:pt idx="22">
                  <c:v>14458870043473.59</c:v>
                </c:pt>
                <c:pt idx="23">
                  <c:v>14652879003881.762</c:v>
                </c:pt>
                <c:pt idx="24">
                  <c:v>14852879512867.117</c:v>
                </c:pt>
                <c:pt idx="25">
                  <c:v>15058250263153.061</c:v>
                </c:pt>
                <c:pt idx="26">
                  <c:v>15272790747060.879</c:v>
                </c:pt>
                <c:pt idx="27">
                  <c:v>15489705562865.137</c:v>
                </c:pt>
                <c:pt idx="28">
                  <c:v>15714644176778.768</c:v>
                </c:pt>
                <c:pt idx="29">
                  <c:v>15946693617458.988</c:v>
                </c:pt>
                <c:pt idx="30">
                  <c:v>16186938879824.254</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815</v>
      </c>
      <c r="C1" s="95">
        <v>45275</v>
      </c>
      <c r="E1" s="128" t="s">
        <v>915</v>
      </c>
      <c r="F1" s="129" t="str">
        <f>B1</f>
        <v>Wyoming</v>
      </c>
      <c r="H1" t="s">
        <v>712</v>
      </c>
      <c r="I1" t="s">
        <v>817</v>
      </c>
    </row>
    <row r="2" spans="1:9" x14ac:dyDescent="0.2">
      <c r="B2" t="str">
        <f>VLOOKUP(B1,H2:I52,2)</f>
        <v>WY</v>
      </c>
      <c r="E2" s="128" t="s">
        <v>817</v>
      </c>
      <c r="F2" s="130" t="str">
        <f>LOOKUP(F1,H:H,I:I)</f>
        <v>WY</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0.37982251916006038</v>
      </c>
      <c r="H5" s="100" t="s">
        <v>724</v>
      </c>
      <c r="I5" s="100" t="s">
        <v>725</v>
      </c>
    </row>
    <row r="6" spans="1:9" x14ac:dyDescent="0.2">
      <c r="B6" t="s">
        <v>551</v>
      </c>
      <c r="E6" s="119" t="s">
        <v>910</v>
      </c>
      <c r="F6" s="120">
        <f>SUMIFS('Rural Urban'!F:F,'Rural Urban'!B:B,About!F2) / 100</f>
        <v>0.62017748083993962</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0.37982251916006038</v>
      </c>
      <c r="R11" s="207">
        <f>1-Q11</f>
        <v>0.62017748083993962</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WY</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30903000000000</v>
      </c>
      <c r="G23" s="6">
        <f>BF2</f>
        <v>1.1695032E+16</v>
      </c>
      <c r="H23" s="207">
        <f>IFERROR(F23/G23,0)</f>
        <v>2.6424040566968947E-3</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128000000000</v>
      </c>
      <c r="G25" s="6">
        <f t="shared" si="2"/>
        <v>473453000000000</v>
      </c>
      <c r="H25" s="207">
        <f t="shared" si="3"/>
        <v>2.7035418510390681E-4</v>
      </c>
    </row>
    <row r="26" spans="1:58" x14ac:dyDescent="0.2">
      <c r="C26" s="204" t="s">
        <v>966</v>
      </c>
      <c r="D26" s="204" t="s">
        <v>635</v>
      </c>
      <c r="E26" t="s">
        <v>1022</v>
      </c>
      <c r="F26">
        <f t="shared" si="1"/>
        <v>9886000000000</v>
      </c>
      <c r="G26" s="6">
        <f t="shared" si="2"/>
        <v>5017299000000000</v>
      </c>
      <c r="H26" s="213">
        <f t="shared" si="3"/>
        <v>1.9703828693486275E-3</v>
      </c>
    </row>
    <row r="27" spans="1:58" x14ac:dyDescent="0.2">
      <c r="C27" s="204" t="s">
        <v>968</v>
      </c>
      <c r="D27" s="204" t="s">
        <v>969</v>
      </c>
      <c r="E27" t="s">
        <v>1022</v>
      </c>
      <c r="F27">
        <f t="shared" si="1"/>
        <v>0</v>
      </c>
      <c r="G27" s="6">
        <f t="shared" si="2"/>
        <v>9410000000000</v>
      </c>
      <c r="H27" s="207">
        <f t="shared" si="3"/>
        <v>0</v>
      </c>
    </row>
    <row r="28" spans="1:58" x14ac:dyDescent="0.2">
      <c r="C28" s="204" t="s">
        <v>971</v>
      </c>
      <c r="D28" s="204" t="s">
        <v>972</v>
      </c>
      <c r="E28" t="s">
        <v>1022</v>
      </c>
      <c r="F28">
        <f t="shared" si="1"/>
        <v>13566000000000</v>
      </c>
      <c r="G28" s="6">
        <f t="shared" si="2"/>
        <v>4914171000000000</v>
      </c>
      <c r="H28" s="213">
        <f t="shared" si="3"/>
        <v>2.7605876962767473E-3</v>
      </c>
    </row>
    <row r="29" spans="1:58" x14ac:dyDescent="0.2">
      <c r="C29" s="204" t="s">
        <v>974</v>
      </c>
      <c r="D29" s="204" t="s">
        <v>975</v>
      </c>
      <c r="E29" t="s">
        <v>1022</v>
      </c>
      <c r="F29">
        <f t="shared" si="1"/>
        <v>3351000000000</v>
      </c>
      <c r="G29" s="6">
        <f t="shared" si="2"/>
        <v>484129000000000</v>
      </c>
      <c r="H29" s="207">
        <f t="shared" si="3"/>
        <v>6.9217088833761252E-3</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3769000000000</v>
      </c>
      <c r="G31" s="6">
        <f t="shared" si="2"/>
        <v>438967000000000</v>
      </c>
      <c r="H31" s="207">
        <f t="shared" si="3"/>
        <v>8.5860668341811563E-3</v>
      </c>
    </row>
    <row r="32" spans="1:58" x14ac:dyDescent="0.2">
      <c r="C32" s="204" t="s">
        <v>983</v>
      </c>
      <c r="D32" s="204" t="s">
        <v>983</v>
      </c>
      <c r="E32" t="s">
        <v>1013</v>
      </c>
      <c r="F32">
        <f t="shared" si="1"/>
        <v>29179000000000</v>
      </c>
      <c r="G32" s="6">
        <f t="shared" si="2"/>
        <v>9178628000000000</v>
      </c>
      <c r="H32" s="207">
        <f t="shared" si="3"/>
        <v>3.179015425834885E-3</v>
      </c>
    </row>
    <row r="33" spans="3:8" x14ac:dyDescent="0.2">
      <c r="C33" s="204" t="s">
        <v>985</v>
      </c>
      <c r="D33" s="204" t="s">
        <v>961</v>
      </c>
      <c r="E33" t="s">
        <v>1013</v>
      </c>
      <c r="F33">
        <f t="shared" si="1"/>
        <v>129000000000</v>
      </c>
      <c r="G33" s="6">
        <f t="shared" si="2"/>
        <v>14648000000000</v>
      </c>
      <c r="H33" s="207">
        <f t="shared" si="3"/>
        <v>8.8066630256690339E-3</v>
      </c>
    </row>
    <row r="34" spans="3:8" x14ac:dyDescent="0.2">
      <c r="C34" s="204" t="s">
        <v>988</v>
      </c>
      <c r="D34" s="204" t="s">
        <v>964</v>
      </c>
      <c r="E34" t="s">
        <v>1013</v>
      </c>
      <c r="F34">
        <f t="shared" si="1"/>
        <v>2106000000000</v>
      </c>
      <c r="G34" s="6">
        <f t="shared" si="2"/>
        <v>707192000000000</v>
      </c>
      <c r="H34" s="207">
        <f t="shared" si="3"/>
        <v>2.9779748639690495E-3</v>
      </c>
    </row>
    <row r="35" spans="3:8" x14ac:dyDescent="0.2">
      <c r="C35" s="204" t="s">
        <v>990</v>
      </c>
      <c r="D35" s="204" t="s">
        <v>635</v>
      </c>
      <c r="E35" t="s">
        <v>1013</v>
      </c>
      <c r="F35">
        <f t="shared" si="1"/>
        <v>11749000000000</v>
      </c>
      <c r="G35" s="6">
        <f t="shared" si="2"/>
        <v>4532636000000000</v>
      </c>
      <c r="H35" s="213">
        <f t="shared" si="3"/>
        <v>2.5920899008876953E-3</v>
      </c>
    </row>
    <row r="36" spans="3:8" x14ac:dyDescent="0.2">
      <c r="C36" s="204" t="s">
        <v>992</v>
      </c>
      <c r="D36" s="204" t="s">
        <v>969</v>
      </c>
      <c r="E36" t="s">
        <v>1013</v>
      </c>
      <c r="F36">
        <f t="shared" si="1"/>
        <v>1000000000</v>
      </c>
      <c r="G36" s="6">
        <f t="shared" si="2"/>
        <v>1434000000000</v>
      </c>
      <c r="H36" s="207">
        <f t="shared" si="3"/>
        <v>6.9735006973500695E-4</v>
      </c>
    </row>
    <row r="37" spans="3:8" x14ac:dyDescent="0.2">
      <c r="C37" s="204" t="s">
        <v>994</v>
      </c>
      <c r="D37" s="204" t="s">
        <v>972</v>
      </c>
      <c r="E37" t="s">
        <v>1013</v>
      </c>
      <c r="F37">
        <f t="shared" si="1"/>
        <v>12984000000000</v>
      </c>
      <c r="G37" s="6">
        <f t="shared" si="2"/>
        <v>3434314000000000</v>
      </c>
      <c r="H37" s="213">
        <f t="shared" si="3"/>
        <v>3.7806676966637295E-3</v>
      </c>
    </row>
    <row r="38" spans="3:8" x14ac:dyDescent="0.2">
      <c r="C38" s="204" t="s">
        <v>996</v>
      </c>
      <c r="D38" s="204" t="s">
        <v>975</v>
      </c>
      <c r="E38" t="s">
        <v>1013</v>
      </c>
      <c r="F38">
        <f t="shared" si="1"/>
        <v>984000000000</v>
      </c>
      <c r="G38" s="6">
        <f t="shared" si="2"/>
        <v>216973000000000</v>
      </c>
      <c r="H38" s="207">
        <f t="shared" si="3"/>
        <v>4.5351264903928136E-3</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676000000000</v>
      </c>
      <c r="G40" s="6">
        <f t="shared" si="2"/>
        <v>122008000000000</v>
      </c>
      <c r="H40" s="207">
        <f t="shared" si="3"/>
        <v>5.5406202871942827E-3</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Wyoming</v>
      </c>
      <c r="H2" s="1" t="s">
        <v>354</v>
      </c>
      <c r="I2" s="1"/>
      <c r="J2" s="1"/>
      <c r="K2" s="1"/>
      <c r="L2" s="1"/>
      <c r="M2" s="1"/>
      <c r="P2" s="1" t="s">
        <v>1087</v>
      </c>
      <c r="Q2">
        <f>SUMIFS(BDEQ!C:C,BDEQ!$AG:$AG,About!$B$2,BDEQ!$AH:$AH,Calculations!$I4)*BDEQ!$C$2</f>
        <v>25773940.920000002</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0.17770622093397315</v>
      </c>
      <c r="K4" s="207">
        <f>$B$12</f>
        <v>0.62017748083993962</v>
      </c>
      <c r="L4" s="209" t="s">
        <v>1022</v>
      </c>
      <c r="M4" s="12" t="s">
        <v>1015</v>
      </c>
      <c r="N4" s="1" t="s">
        <v>635</v>
      </c>
      <c r="O4" s="7">
        <f>P4</f>
        <v>1089530093091.3325</v>
      </c>
      <c r="P4" s="7">
        <f>Q4</f>
        <v>1089530093091.3325</v>
      </c>
      <c r="Q4" s="45">
        <f>SUMIFS('SEDS 2021'!$F$23:$F$40,'SEDS 2021'!E$23:E$40,Calculations!L4,'SEDS 2021'!D$23:D$40,Calculations!N4)*J4*K4</f>
        <v>1089530093091.3325</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1095040876667.2385</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1099630322771.2749</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1103395423604.8674</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1107083361327.3328</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1110577325743.8706</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1113734371739.3059</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1116800818415.9036</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1119461154241.717</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1122585788694.9207</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1125879683026.748</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1129535582329.7468</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1133771768495.0579</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1138844053804.7839</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1144578426145.3276</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1151591501749.8799</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1159263114225.8071</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1167731006064.186</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1176504304380.8074</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1185502441393.8069</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1190787339598.8767</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1196387011493.2673</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1201973443644.0032</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1207818954746.2046</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1213607277538.8723</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1219697767890.2263</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1225803475901.3589</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1232237840139.7788</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1238723434202.9961</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1245605922541.2856</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0.62017748083993962</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0.7303374755805716</v>
      </c>
      <c r="K6" s="207">
        <f t="shared" si="0"/>
        <v>0.62017748083993962</v>
      </c>
      <c r="L6" s="209" t="s">
        <v>1022</v>
      </c>
      <c r="M6" s="12" t="s">
        <v>1015</v>
      </c>
      <c r="N6" s="1" t="s">
        <v>972</v>
      </c>
      <c r="O6" s="7">
        <f t="shared" si="1"/>
        <v>6144568517356.2832</v>
      </c>
      <c r="P6" s="7">
        <f t="shared" si="1"/>
        <v>6144568517356.2832</v>
      </c>
      <c r="Q6" s="45">
        <f>SUMIFS('SEDS 2021'!$F$23:$F$40,'SEDS 2021'!E$23:E$40,Calculations!L6,'SEDS 2021'!D$23:D$40,Calculations!N6)*J6*K6</f>
        <v>6144568517356.2832</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6180611937294.6494</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6210009886374.3301</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6232346482566.4688</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6254168608696.626</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6275093212300.3262</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6294502602696.6621</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6312894519201.0625</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6325374528521.8232</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6340548141097.5283</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6355456355431.042</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6371590178105.3223</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6388451644777.8662</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6407949412208.0527</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6428218987916.8525</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6457387300415.5049</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6489805005361.9346</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6527919763835.6826</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6569119863749.1045</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6614881292395.9922</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6627651606128.3887</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6645586594186.2539</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6665367578929.4883</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6689556561672.5537</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6714829644705.8652</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6743496201695.7529</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6771987210158.9883</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6802759395735.5762</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6832293385241.3008</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6863286218708.3213</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0.98942254562112342</v>
      </c>
      <c r="K7" s="207">
        <f t="shared" si="0"/>
        <v>0.62017748083993962</v>
      </c>
      <c r="L7" s="209" t="s">
        <v>1022</v>
      </c>
      <c r="M7" s="12" t="s">
        <v>1015</v>
      </c>
      <c r="N7" s="1" t="s">
        <v>964</v>
      </c>
      <c r="O7" s="7">
        <f t="shared" si="1"/>
        <v>78543050474.18222</v>
      </c>
      <c r="P7" s="7">
        <f t="shared" si="1"/>
        <v>78543050474.18222</v>
      </c>
      <c r="Q7" s="45">
        <f>SUMIFS('SEDS 2021'!$F$23:$F$40,'SEDS 2021'!E$23:E$40,Calculations!L7,'SEDS 2021'!D$23:D$40,Calculations!N7)*J7*K7</f>
        <v>78543050474.18222</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79037366580.931198</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79403543062.681778</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79601579726.645248</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79663392121.4729</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79525974762.262375</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79117416553.53299</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78348638725.899353</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77094324889.808075</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75424063069.385452</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73314679611.408173</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70831280157.071548</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67990252439.764595</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64838594775.404861</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61409216993.850212</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57852427767.163261</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54181582342.822258</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50476513715.112335</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46774580181.598831</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43144313275.300629</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39452229391.667213</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35978115014.790802</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32733291731.142616</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29762600715.040974</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27080861904.944355</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24721858175.554123</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22684949451.701172</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20979871970.065872</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19583172613.593216</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18480200036.088104</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0.62017748083993962</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0.62017748083993962</v>
      </c>
      <c r="L9" s="209" t="s">
        <v>1022</v>
      </c>
      <c r="M9" s="12" t="s">
        <v>1015</v>
      </c>
      <c r="N9" s="1" t="s">
        <v>981</v>
      </c>
      <c r="O9" s="7">
        <f t="shared" si="1"/>
        <v>2337448925285.7324</v>
      </c>
      <c r="P9" s="7">
        <f t="shared" si="1"/>
        <v>2337448925285.7324</v>
      </c>
      <c r="Q9" s="45">
        <f>SUMIFS('SEDS 2021'!$F$23:$F$40,'SEDS 2021'!E$23:E$40,Calculations!L9,'SEDS 2021'!D$23:D$40,Calculations!N9)*J9*K9</f>
        <v>2337448925285.7324</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2348325767630.8628</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2357450209203.5068</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2365194675613.1924</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2373612740066.3447</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2382486820697.6841</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2392013058030.6821</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2401958605546.6182</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2410836666087.7896</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2421275672288.314</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2432346389418.2529</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2444564153591.8604</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2457512946176.0903</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2471775644962.0796</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2486902848056.6382</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2505652271172.9082</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2526075749548.5732</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2548749208269.5693</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2572022422794.3398</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2596145511929.1533</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2609790205598.9878</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2623318605075.2026</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2635040787860.8457</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2646022276550.1421</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2655527241670.1147</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2665326513250.1626</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2674733929841.7246</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2685167803653.2705</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2695422089060.4917</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2706659500701.6338</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0.62017748083993962</v>
      </c>
      <c r="L10" s="209" t="s">
        <v>1022</v>
      </c>
      <c r="M10" s="12" t="s">
        <v>1015</v>
      </c>
      <c r="N10" s="1" t="s">
        <v>969</v>
      </c>
      <c r="O10" s="7">
        <f t="shared" si="1"/>
        <v>0</v>
      </c>
      <c r="P10" s="7">
        <f t="shared" si="1"/>
        <v>0</v>
      </c>
      <c r="Q10" s="45">
        <f>SUMIFS('SEDS 2021'!$F$23:$F$40,'SEDS 2021'!E$23:E$40,Calculations!L10,'SEDS 2021'!D$23:D$40,Calculations!N10)*J10*K10</f>
        <v>0</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0</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0</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0</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0</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0</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0</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0</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0</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0</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0</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0</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0</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0</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0</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0</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0</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0</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0</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0</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0</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0</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0</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0</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0</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0</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0</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0</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0</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0</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0.62017748083993962</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0.62017748083993962</v>
      </c>
      <c r="C12" s="207">
        <f>'Rural Urban'!Q11</f>
        <v>0.37982251916006038</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0.82367890709689795</v>
      </c>
      <c r="K12" s="207">
        <f t="shared" si="0"/>
        <v>0.62017748083993962</v>
      </c>
      <c r="L12" s="209" t="s">
        <v>1022</v>
      </c>
      <c r="M12" s="12" t="s">
        <v>1015</v>
      </c>
      <c r="N12" s="1" t="s">
        <v>975</v>
      </c>
      <c r="O12" s="7">
        <f t="shared" si="1"/>
        <v>1711781644351.1929</v>
      </c>
      <c r="P12" s="7">
        <f t="shared" si="1"/>
        <v>1711781644351.1929</v>
      </c>
      <c r="Q12" s="45">
        <f>SUMIFS('SEDS 2021'!$F$23:$F$40,'SEDS 2021'!E$23:E$40,Calculations!L12,'SEDS 2021'!D$23:D$40,Calculations!N12)*J12*K12</f>
        <v>1711781644351.1929</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1727138419879.5811</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1741928453161.4377</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1756172854275.7693</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1771869124711.1448</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1788881726570.6584</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1807107277798.3374</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1826693342543.2729</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1846308106624.6714</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1867979281957.2173</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1890040981326.8223</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1912341728951.9954</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1933942446578.801</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1954713727598.1929</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1973809547942.1521</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1993306773911.0215</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2011537242980.2441</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2029439233296.022</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2046759443681.2561</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2064297708414.8896</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2071681358181.5935</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2080103895001.6714</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2088721115718.7925</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2098476035930.179</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2108409976479.1206</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2119276995718.3884</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2129976798031.2856</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2141298034204.6389</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2152124828934.0767</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2163328131494.896</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0.62017748083993962</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3.2005739277506079E-2</v>
      </c>
      <c r="K17" s="207">
        <f>$B$12</f>
        <v>0.62017748083993962</v>
      </c>
      <c r="L17" s="209" t="s">
        <v>1022</v>
      </c>
      <c r="M17" s="12" t="s">
        <v>1018</v>
      </c>
      <c r="N17" s="1" t="s">
        <v>635</v>
      </c>
      <c r="O17" s="7">
        <f>P17</f>
        <v>196229574357.07632</v>
      </c>
      <c r="P17" s="7">
        <f>Q17</f>
        <v>196229574357.07632</v>
      </c>
      <c r="Q17" s="45">
        <f>SUMIFS('SEDS 2021'!$F$23:$F$40,'SEDS 2021'!E$23:E$40,Calculations!L17,'SEDS 2021'!D$23:D$40,Calculations!N17)*J17*K17</f>
        <v>196229574357.07632</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192349351501.83481</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188734283285.71603</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185432196708.34821</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182598065160.35727</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180068478565.40366</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178075457896.31238</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176388552077.22873</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175187929637.56467</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174307881029.4003</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173724404996.07639</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173377184412.04117</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173213987905.95395</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173295716408.81912</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173395730966.29886</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173699077043.77884</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173993070937.31198</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174464803790.64728</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174906227414.37814</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175504867649.71249</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176052335136.68494</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176749643261.30804</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177492740106.87192</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178179425160.73758</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178998960354.6911</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179846721073.23831</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180619167578.21188</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181503593134.14969</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182396002683.67691</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183195626500.13211</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0.62017748083993962</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0.62017748083993962</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0.62017748083993962</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0.62017748083993962</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0.62017748083993962</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0.62017748083993962</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0.62017748083993962</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0.62017748083993962</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0.62017748083993962</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6.7833772731502623E-2</v>
      </c>
      <c r="K30" s="207">
        <f>$B$12</f>
        <v>0.62017748083993962</v>
      </c>
      <c r="L30" s="209" t="s">
        <v>1022</v>
      </c>
      <c r="M30" s="12" t="s">
        <v>1019</v>
      </c>
      <c r="N30" s="1" t="s">
        <v>635</v>
      </c>
      <c r="O30" s="7">
        <f>P30</f>
        <v>415893919360.03473</v>
      </c>
      <c r="P30" s="7">
        <f>Q30</f>
        <v>415893919360.03473</v>
      </c>
      <c r="Q30" s="45">
        <f>SUMIFS('SEDS 2021'!$F$23:$F$40,'SEDS 2021'!E$23:E$40,Calculations!L30,'SEDS 2021'!D$23:D$40,Calculations!N30)*J30*K30</f>
        <v>415893919360.03473</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418033151390.15619</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420486500962.88025</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423200946759.2973</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427309281257.90582</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432501132931.96802</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438383871866.56476</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444096493609.61267</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449968222062.12189</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456069959841.24725</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462909888111.7674</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470279663118.47363</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478176425742.44519</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486137079176.82709</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494056527754.84918</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500237265865.69824</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506336113453.66846</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512394392051.63318</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518429932129.62024</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524454282622.87384</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530215038447.27356</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536177715163.11731</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542387527772.98645</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548880731408.51562</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555651146326.18262</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562679075615.33484</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569932035830.16431</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577374678935.32935</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584986864901.9729</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592761421436.98071</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0.62017748083993962</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0.62017748083993962</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0.62017748083993962</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0.62017748083993962</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0.62017748083993962</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0.62017748083993962</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0.62017748083993962</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0.62017748083993962</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0.62017748083993962</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0.2961620420087076</v>
      </c>
      <c r="K43" s="207">
        <f>$B$12</f>
        <v>0.62017748083993962</v>
      </c>
      <c r="L43" s="209" t="s">
        <v>1022</v>
      </c>
      <c r="M43" s="12" t="s">
        <v>1014</v>
      </c>
      <c r="N43" s="1" t="s">
        <v>635</v>
      </c>
      <c r="O43" s="7">
        <f>P43</f>
        <v>1815791566012.5222</v>
      </c>
      <c r="P43" s="7">
        <f>Q43</f>
        <v>1815791566012.5222</v>
      </c>
      <c r="Q43" s="45">
        <f>SUMIFS('SEDS 2021'!$F$23:$F$40,'SEDS 2021'!E$23:E$40,Calculations!L43,'SEDS 2021'!D$23:D$40,Calculations!N43)*J43*K43</f>
        <v>1815791566012.5222</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1813566386003.1338</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1811513943690.8848</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1810180581376.7673</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1809959055966.4531</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1811400200266.6418</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1814639663943.9907</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1819750989761.5862</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1826454518677.1816</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1834991747349.1121</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1845630897007.3188</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1857970270210.9878</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1871603485567.5857</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1886683718271.1113</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1903115648982.72</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1920738135048.7908</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1938970128337.8381</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1957503699909.5574</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1976181678674.6277</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1994921828702.0132</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2011705955640.3293</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2028681221789.4797</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2045828694442.7231</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2063145229901.1243</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2080642609327.4749</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2098325667235.0847</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2116185737304.2781</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2134237938417.7219</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2152463354720.5776</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2170846196197.2871</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0.62017748083993962</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0.26930925463661076</v>
      </c>
      <c r="K45" s="207">
        <f t="shared" si="8"/>
        <v>0.62017748083993962</v>
      </c>
      <c r="L45" s="209" t="s">
        <v>1022</v>
      </c>
      <c r="M45" s="12" t="s">
        <v>1014</v>
      </c>
      <c r="N45" s="1" t="s">
        <v>972</v>
      </c>
      <c r="O45" s="7">
        <f t="shared" ref="O45:O52" si="10">P45</f>
        <v>2265787013267.1934</v>
      </c>
      <c r="P45" s="7">
        <f t="shared" si="9"/>
        <v>2265787013267.1934</v>
      </c>
      <c r="Q45" s="45">
        <f>SUMIFS('SEDS 2021'!$F$23:$F$40,'SEDS 2021'!E$23:E$40,Calculations!L45,'SEDS 2021'!D$23:D$40,Calculations!N45)*J45*K45</f>
        <v>2265787013267.1934</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2280019765526.8569</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2294548954037.5508</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2309835631918.8003</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2326183579078.9453</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2344104946033.3828</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2363440512922.1338</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2383838536262.1162</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2404663023307.209</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2426168822248.2227</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2448315214656.2354</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2470565547359.7339</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2492750159546.9702</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2515529750360.7832</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2539100096313.6968</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2563430115304.4663</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2587969527011.2842</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2612564537919.4121</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2637048093131.6343</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2661377268356.8198</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2682995229426.5063</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2704699313176.9731</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2726567843983.1978</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2748663759836.1489</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2771016980627.7788</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2793632929837.3682</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2816541340408.229</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2839721140448.6831</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2863201050566.6621</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2887000058522.1719</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1.0577454378876546E-2</v>
      </c>
      <c r="K46" s="207">
        <f t="shared" si="8"/>
        <v>0.62017748083993962</v>
      </c>
      <c r="L46" s="209" t="s">
        <v>1022</v>
      </c>
      <c r="M46" s="12" t="s">
        <v>1014</v>
      </c>
      <c r="N46" s="1" t="s">
        <v>964</v>
      </c>
      <c r="O46" s="7">
        <f t="shared" si="10"/>
        <v>839667073.33005369</v>
      </c>
      <c r="P46" s="7">
        <f t="shared" si="9"/>
        <v>839667073.33005369</v>
      </c>
      <c r="Q46" s="45">
        <f>SUMIFS('SEDS 2021'!$F$23:$F$40,'SEDS 2021'!E$23:E$40,Calculations!L46,'SEDS 2021'!D$23:D$40,Calculations!N46)*J46*K46</f>
        <v>839667073.33005369</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807717329.90610027</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768613781.93708622</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726148762.75581312</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684158755.04469228</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646083728.44226527</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614220222.84276569</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589653347.54819834</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572336303.04534638</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561664243.96683729</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556453934.84864557</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555202834.70558715</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556576578.12910938</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559721547.43163419</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563961122.76511753</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568831877.26344168</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573960554.46628773</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579196135.4542433</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584440530.06308687</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589653566.68659163</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594338008.01666903</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599052363.68834066</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603816339.71521389</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608645639.88995898</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613547913.06363702</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618519461.84255159</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623564362.53231966</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628675569.51584315</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633856596.24610484</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639112095.44028676</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0.62017748083993962</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0.62017748083993962</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0.62017748083993962</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0.62017748083993962</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0.17632109290310199</v>
      </c>
      <c r="K51" s="207">
        <f t="shared" si="8"/>
        <v>0.62017748083993962</v>
      </c>
      <c r="L51" s="209" t="s">
        <v>1022</v>
      </c>
      <c r="M51" s="12" t="s">
        <v>1014</v>
      </c>
      <c r="N51" s="1" t="s">
        <v>975</v>
      </c>
      <c r="O51" s="7">
        <f t="shared" si="10"/>
        <v>366433093943.44464</v>
      </c>
      <c r="P51" s="7">
        <f t="shared" si="9"/>
        <v>366433093943.44464</v>
      </c>
      <c r="Q51" s="45">
        <f>SUMIFS('SEDS 2021'!$F$23:$F$40,'SEDS 2021'!E$23:E$40,Calculations!L51,'SEDS 2021'!D$23:D$40,Calculations!N51)*J51*K51</f>
        <v>366433093943.44464</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362206311279.89923</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359542868466.65009</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358214531275.9729</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357954082394.57031</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358552820517.99457</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359797501908.38153</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361518551552.69183</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363538682838.10779</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365844415708.20941</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368385926621.11163</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371044407525.2641</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373755944989.67316</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376569604875.81555</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379495951390.17413</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382532713312.33795</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385606865066.66443</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388700846738.02106</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391794000184.87494</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394882691793.48267</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398221268200.81494</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401563760754.09943</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404919028009.38281</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408294747302.21405</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411694935120.05914</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415122764986.04138</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418582996424.15442</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422074800685.0174</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425603528464.23956</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429172723514.12775</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0.62017748083993962</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0.4262922250483106</v>
      </c>
      <c r="K56" s="207">
        <f>$B$12</f>
        <v>0.62017748083993962</v>
      </c>
      <c r="L56" s="209" t="s">
        <v>1022</v>
      </c>
      <c r="M56" s="12" t="s">
        <v>1016</v>
      </c>
      <c r="N56" s="1" t="s">
        <v>635</v>
      </c>
      <c r="O56" s="7">
        <f>P56</f>
        <v>2613629422762.6777</v>
      </c>
      <c r="P56" s="7">
        <f>Q56</f>
        <v>2613629422762.6777</v>
      </c>
      <c r="Q56" s="45">
        <f>SUMIFS('SEDS 2021'!$F$23:$F$40,'SEDS 2021'!E$23:E$40,Calculations!L56,'SEDS 2021'!D$23:D$40,Calculations!N56)*J56*K56</f>
        <v>2613629422762.6777</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2615432063362.6836</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2617883580080.8701</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2621880202532.0283</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2624333705859.0654</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2624553722790.0674</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2625351242777.249</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2626568247641.0645</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2625765802519.418</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2621877615801.7456</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2615679520328.5327</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2605943978070.2554</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2596353437564.7549</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2589072391937.9482</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2582481837746.1167</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2574475079764.7998</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2563073952223.8604</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2549033718284.5752</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2529830763882.2944</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2503623999258.085</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2462843120257.9028</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2416177554025.6694</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2365319063554.5142</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2310439676755.2148</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2250000909924.3291</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2182198466954.4553</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2105382841678.3755</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2019577066342.5271</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1926794217228.9578</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1827994799026.5586</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0.62017748083993962</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0.62017748083993962</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0.62017748083993962</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0.62017748083993962</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0.62017748083993962</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0.62017748083993962</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0.62017748083993962</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0.62017748083993962</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0.62017748083993962</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0.17770622093397315</v>
      </c>
      <c r="K69" s="210">
        <f>$C$12</f>
        <v>0.37982251916006038</v>
      </c>
      <c r="L69" s="209" t="s">
        <v>1022</v>
      </c>
      <c r="M69" s="12" t="s">
        <v>1015</v>
      </c>
      <c r="N69" s="1" t="s">
        <v>635</v>
      </c>
      <c r="O69" s="7">
        <f>P69</f>
        <v>667273607061.92603</v>
      </c>
      <c r="P69" s="7">
        <f>Q69</f>
        <v>667273607061.92603</v>
      </c>
      <c r="Q69" s="45">
        <f>SUMIFS('SEDS 2021'!$F$23:$F$40,'SEDS 2021'!E$23:E$40,Calculations!L69,'SEDS 2021'!D$23:D$40,Calculations!N69)*J69*K69</f>
        <v>667273607061.92603</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670648640443.51807</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673459408384.37195</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675765312948.28796</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678023959609.16809</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680163808938.66602</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682097315394.69922</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683975335054.48743</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685604635515.06482</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687518291792.7207</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689535609869.58374</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691774634868.00818</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694369051709.39404</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697475530489.67712</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700987498943.02576</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705282598532.21655</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709981013528.96887</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715167103171.68201</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720540236461.60535</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726051070333.54163</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729287762106.08948</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732717234396.04858</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736138598115.56885</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739718632575.39685</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743263642532.61926</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746993712487.81702</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750733102371.6665</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754673775017.37451</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758645822941.46948</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762860945449.94629</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0.37982251916006038</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0.7303374755805716</v>
      </c>
      <c r="K71" s="210">
        <f t="shared" si="14"/>
        <v>0.37982251916006038</v>
      </c>
      <c r="L71" s="209" t="s">
        <v>1022</v>
      </c>
      <c r="M71" s="12" t="s">
        <v>1015</v>
      </c>
      <c r="N71" s="1" t="s">
        <v>972</v>
      </c>
      <c r="O71" s="7">
        <f t="shared" si="15"/>
        <v>3763189676369.7524</v>
      </c>
      <c r="P71" s="7">
        <f t="shared" si="16"/>
        <v>3763189676369.7524</v>
      </c>
      <c r="Q71" s="45">
        <f>SUMIFS('SEDS 2021'!$F$23:$F$40,'SEDS 2021'!E$23:E$40,Calculations!L71,'SEDS 2021'!D$23:D$40,Calculations!N71)*J71*K71</f>
        <v>3763189676369.7524</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3785264167919.4824</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3803268696336.8325</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3816948558146.1792</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3830313337062.3037</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3843128435802.1338</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3855015554866.3618</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3866279530542.1982</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3873922808032.5908</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3883215760342.7222</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3892346171715.7124</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3902227196682.1904</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3912553861138.9927</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3924495105979.5835</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3936909038355.1914</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3954772927766.1411</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3974626880446.6938</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3997969945985.0771</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4023202603123.1084</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4051228807953.1904</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4059049879956.2144</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4070034013620.6904</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4082148712539.5649</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4096963053023.1104</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4112441341676.3081</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4129997935115.9766</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4147447015326.4678</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4166293183410.3701</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4184381028650.604</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4203362330692.4141</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0.98942254562112342</v>
      </c>
      <c r="K72" s="210">
        <f t="shared" si="14"/>
        <v>0.37982251916006038</v>
      </c>
      <c r="L72" s="209" t="s">
        <v>1022</v>
      </c>
      <c r="M72" s="12" t="s">
        <v>1015</v>
      </c>
      <c r="N72" s="1" t="s">
        <v>964</v>
      </c>
      <c r="O72" s="7">
        <f t="shared" si="15"/>
        <v>48103035365.321587</v>
      </c>
      <c r="P72" s="7">
        <f t="shared" si="16"/>
        <v>48103035365.321587</v>
      </c>
      <c r="Q72" s="45">
        <f>SUMIFS('SEDS 2021'!$F$23:$F$40,'SEDS 2021'!E$23:E$40,Calculations!L72,'SEDS 2021'!D$23:D$40,Calculations!N72)*J72*K72</f>
        <v>48103035365.321587</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48405775136.963257</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48630036865.343506</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48751322766.422638</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48789179251.45166</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48705019137.348557</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48454801074.201622</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47983969513.580078</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47215775479.194511</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46192837575.305153</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44900963291.514008</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43380026034.086731</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41640062333.486671</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39709855915.82383</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37609562131.571129</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35431236271.735107</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33183057646.10677</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30913919305.366386</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28646701026.886044</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26423374375.769783</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24162188433.10601</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22034496094.635014</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20047231171.446751</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18227856266.292633</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16585447726.72316</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15140695592.235029</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13893207854.136065</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12848947389.275755</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11993550531.966137</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11318044187.580538</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0.37982251916006038</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0.37982251916006038</v>
      </c>
      <c r="L74" s="209" t="s">
        <v>1022</v>
      </c>
      <c r="M74" s="12" t="s">
        <v>1015</v>
      </c>
      <c r="N74" s="1" t="s">
        <v>981</v>
      </c>
      <c r="O74" s="7">
        <f t="shared" si="15"/>
        <v>1431551074714.2676</v>
      </c>
      <c r="P74" s="7">
        <f t="shared" si="16"/>
        <v>1431551074714.2676</v>
      </c>
      <c r="Q74" s="45">
        <f>SUMIFS('SEDS 2021'!$F$23:$F$40,'SEDS 2021'!E$23:E$40,Calculations!L74,'SEDS 2021'!D$23:D$40,Calculations!N74)*J74*K74</f>
        <v>1431551074714.2676</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1438212505978.1682</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1443800694022.9143</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1448543727803.0078</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1453699301079.7375</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1459134157656.6965</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1464968422159.5537</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1471059489682.3743</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1476496783721.8745</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1482890065895.2947</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1489670234152.1409</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1497152901792.1172</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1505083281677.5046</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1513818352443.9868</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1523082881654.9468</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1534565809269.7556</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1547073998048.4744</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1560960168500.5471</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1575213654386.1985</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1589987638879.6348</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1598344217573.5674</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1606629572859.7676</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1613808725817.188</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1620534246860.6919</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1626355483374.3218</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1632356965421.7295</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1638118459153.7429</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1644508598038.3928</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1650788749504.5215</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1657671008422.7209</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0.37982251916006038</v>
      </c>
      <c r="L75" s="209" t="s">
        <v>1022</v>
      </c>
      <c r="M75" s="12" t="s">
        <v>1015</v>
      </c>
      <c r="N75" s="1" t="s">
        <v>969</v>
      </c>
      <c r="O75" s="7">
        <f t="shared" si="15"/>
        <v>0</v>
      </c>
      <c r="P75" s="7">
        <f t="shared" si="16"/>
        <v>0</v>
      </c>
      <c r="Q75" s="45">
        <f>SUMIFS('SEDS 2021'!$F$23:$F$40,'SEDS 2021'!E$23:E$40,Calculations!L75,'SEDS 2021'!D$23:D$40,Calculations!N75)*J75*K75</f>
        <v>0</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0</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0</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0</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0</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0</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0</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0</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0</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0</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0</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0</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0</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0</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0</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0</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0</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0</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0</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0</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0</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0</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0</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0</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0</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0</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0</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0</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0</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0</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0.37982251916006038</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0.82367890709689795</v>
      </c>
      <c r="K77" s="210">
        <f t="shared" si="14"/>
        <v>0.37982251916006038</v>
      </c>
      <c r="L77" s="209" t="s">
        <v>1022</v>
      </c>
      <c r="M77" s="12" t="s">
        <v>1015</v>
      </c>
      <c r="N77" s="1" t="s">
        <v>975</v>
      </c>
      <c r="O77" s="7">
        <f t="shared" si="15"/>
        <v>1048366373330.5121</v>
      </c>
      <c r="P77" s="7">
        <f t="shared" si="16"/>
        <v>1048366373330.5121</v>
      </c>
      <c r="Q77" s="45">
        <f>SUMIFS('SEDS 2021'!$F$23:$F$40,'SEDS 2021'!E$23:E$40,Calculations!L77,'SEDS 2021'!D$23:D$40,Calculations!N77)*J77*K77</f>
        <v>1048366373330.5121</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1057771502261.4565</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1066829534636.266</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1075553399146.5417</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1085166448898.2153</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1095585674838.1771</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1106747761489.5698</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1118743083283.2249</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1130755981745.8342</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1144028312106.5222</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1157539815652.5176</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1171197722306.3906</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1184426901433.5764</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1197148099037.0139</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1208843174741.2258</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1220784087968.3545</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1231949186510.7324</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1242913110983.6248</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1253520729196.3855</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1264261892973.8945</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1268783947614.103</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1273942259954.6086</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1279219804822.0916</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1285194124244.1321</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1291278083176.9446</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1297933498361.6904</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1304486502936.2764</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1311420099489.2266</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1318050879508.834</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1324912248605.6279</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0.37982251916006038</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3.2005739277506079E-2</v>
      </c>
      <c r="K82" s="210">
        <f>$C$12</f>
        <v>0.37982251916006038</v>
      </c>
      <c r="L82" s="209" t="s">
        <v>1022</v>
      </c>
      <c r="M82" s="12" t="s">
        <v>1018</v>
      </c>
      <c r="N82" s="1" t="s">
        <v>635</v>
      </c>
      <c r="O82" s="7">
        <f>P82</f>
        <v>120179164140.34879</v>
      </c>
      <c r="P82" s="7">
        <f>Q82</f>
        <v>120179164140.34879</v>
      </c>
      <c r="Q82" s="45">
        <f>SUMIFS('SEDS 2021'!$F$23:$F$40,'SEDS 2021'!E$23:E$40,Calculations!L82,'SEDS 2021'!D$23:D$40,Calculations!N82)*J82*K82</f>
        <v>120179164140.34879</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117802754055.63524</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115588735715.39809</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113566400366.16576</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111830660166.87474</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110281435980.87633</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109060827115.41562</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108027695733.53708</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107292384546.52707</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106753406125.56992</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106396061101.45447</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106183408754.33301</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106083460417.00188</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106133514356.08298</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106194767436.60951</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106380549208.57861</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106560603313.58771</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106849512160.2645</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107119858372.37646</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107486490585.37993</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107821782475.98271</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108248843013.82492</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108703946471.43468</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109124500998.30266</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109626418484.06201</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110145622456.65297</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110618700868.07495</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111160359914.14491</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111706908690.41595</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112196631619.30247</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0.37982251916006038</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0.37982251916006038</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0.37982251916006038</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0.37982251916006038</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0.37982251916006038</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0.37982251916006038</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0.37982251916006038</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0.37982251916006038</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0.37982251916006038</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6.7833772731502623E-2</v>
      </c>
      <c r="K95" s="210">
        <f>$C$12</f>
        <v>0.37982251916006038</v>
      </c>
      <c r="L95" s="209" t="s">
        <v>1022</v>
      </c>
      <c r="M95" s="12" t="s">
        <v>1019</v>
      </c>
      <c r="N95" s="1" t="s">
        <v>635</v>
      </c>
      <c r="O95" s="7">
        <f>P95</f>
        <v>254710757863.60016</v>
      </c>
      <c r="P95" s="7">
        <f>Q95</f>
        <v>254710757863.60016</v>
      </c>
      <c r="Q95" s="45">
        <f>SUMIFS('SEDS 2021'!$F$23:$F$40,'SEDS 2021'!E$23:E$40,Calculations!L95,'SEDS 2021'!D$23:D$40,Calculations!N95)*J95*K95</f>
        <v>254710757863.60016</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256020912656.14142</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257523446114.51575</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259185885774.72757</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261702000930.50568</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264881707132.15125</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268484541467.04736</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271983188948.59467</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275579280005.68262</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279316238354.09393</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283505295304.47614</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288018852463.78943</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292855158788.52679</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297730594506.56036</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302580794654.41003</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306366136096.26929</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310101324371.24304</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313811666507.07159</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317508082626.22473</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321197645777.6499</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324725772575.36285</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328377564136.83899</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332180712012.82764</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336157420355.93896</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340303904433.85858</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344608101038.14246</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349050115953.66821</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353608300571.37543</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358270320298.77606</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363031782524.84668</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0.37982251916006038</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0.37982251916006038</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0.37982251916006038</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0.37982251916006038</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0.37982251916006038</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0.37982251916006038</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0.37982251916006038</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0.37982251916006038</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0.37982251916006038</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0.2961620420087076</v>
      </c>
      <c r="K108" s="210">
        <f>$C$12</f>
        <v>0.37982251916006038</v>
      </c>
      <c r="L108" s="209" t="s">
        <v>1022</v>
      </c>
      <c r="M108" s="12" t="s">
        <v>1014</v>
      </c>
      <c r="N108" s="1" t="s">
        <v>635</v>
      </c>
      <c r="O108" s="7">
        <f>P108</f>
        <v>1112066381285.5613</v>
      </c>
      <c r="P108" s="7">
        <f>Q108</f>
        <v>1112066381285.5613</v>
      </c>
      <c r="Q108" s="45">
        <f>SUMIFS('SEDS 2021'!$F$23:$F$40,'SEDS 2021'!E$23:E$40,Calculations!L108,'SEDS 2021'!D$23:D$40,Calculations!N108)*J108*K108</f>
        <v>1112066381285.5613</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1110703588370.8528</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1109446587216.2585</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1108629980601.6243</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1108494309213.9927</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1109376926005.9302</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1111360908482.9973</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1114491297296.3054</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1118596817600.8081</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1123825372008.2117</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1130341230370.9307</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1137898376445.8352</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1146247925342.6792</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1155483687929.8914</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1165547286674.3894</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1176340031103.6338</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1187506063141.7151</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1198856794280.5977</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1210295966399.1321</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1221773214788.0913</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1232052513170.5149</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1242448873166.4478</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1252950699597.7498</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1263556067132.2603</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1274272191044.749</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1285102032192.5205</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1296040282960.46</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1307096202782.002</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1318258206799.8132</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1329516624550.7246</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0.37982251916006038</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0.26930925463661076</v>
      </c>
      <c r="K110" s="210">
        <f t="shared" si="23"/>
        <v>0.37982251916006038</v>
      </c>
      <c r="L110" s="209" t="s">
        <v>1022</v>
      </c>
      <c r="M110" s="12" t="s">
        <v>1014</v>
      </c>
      <c r="N110" s="1" t="s">
        <v>972</v>
      </c>
      <c r="O110" s="7">
        <f t="shared" si="24"/>
        <v>1387662335133.0686</v>
      </c>
      <c r="P110" s="7">
        <f t="shared" si="25"/>
        <v>1387662335133.0686</v>
      </c>
      <c r="Q110" s="45">
        <f>SUMIFS('SEDS 2021'!$F$23:$F$40,'SEDS 2021'!E$23:E$40,Calculations!L110,'SEDS 2021'!D$23:D$40,Calculations!N110)*J110*K110</f>
        <v>1387662335133.0686</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1396379065399.5803</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1405277345572.5547</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1414639543784.8809</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1424651707504.6152</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1435627499038.0442</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1447469405511.5376</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1459962004566.2224</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1472715787755.7876</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1485886834726.5073</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1499450207816.6206</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1513077238272.719</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1526664018747.4519</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1540615188913.4819</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1555050650461.0132</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1569951367416.699</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1584980325192.7312</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1600043334235.3079</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1615038083167.6716</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1629938283366.1716</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1643178023095.9534</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1656470507942.3853</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1669863707014.8508</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1683396166160.3364</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1697086209566.8127</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1710937158798.8748</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1724967223549.3604</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1739163498514.1782</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1753543573389.8159</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1768119077071.3257</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1.0577454378876546E-2</v>
      </c>
      <c r="K111" s="210">
        <f t="shared" si="23"/>
        <v>0.37982251916006038</v>
      </c>
      <c r="L111" s="209" t="s">
        <v>1022</v>
      </c>
      <c r="M111" s="12" t="s">
        <v>1014</v>
      </c>
      <c r="N111" s="1" t="s">
        <v>964</v>
      </c>
      <c r="O111" s="7">
        <f t="shared" si="24"/>
        <v>514247087.16614419</v>
      </c>
      <c r="P111" s="7">
        <f t="shared" si="25"/>
        <v>514247087.16614419</v>
      </c>
      <c r="Q111" s="45">
        <f>SUMIFS('SEDS 2021'!$F$23:$F$40,'SEDS 2021'!E$23:E$40,Calculations!L111,'SEDS 2021'!D$23:D$40,Calculations!N111)*J111*K111</f>
        <v>514247087.16614419</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494679733.61217737</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470731092.20460522</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444723745.82407099</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419007316.25170404</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395688584.16611809</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376174046.24758291</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361128268.62657666</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350522589.33204311</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343986575.86967993</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340795565.56051177</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340029339.72558725</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340870677.41346186</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342796787.5997721</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345393280.10890287</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348376333.02668709</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351517348.55099392</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354723836.40575856</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357935722.08903527</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361128402.83605558</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363997349.80981177</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366884617.57226861</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369802274.90689886</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372759939.470384</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375762295.73768252</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378807079.27090114</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381896786.56937456</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385027102.60374767</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388200179.15895957</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391418865.7527945</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0.37982251916006038</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0.37982251916006038</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0.37982251916006038</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0.37982251916006038</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0.17632109290310199</v>
      </c>
      <c r="K116" s="210">
        <f t="shared" si="23"/>
        <v>0.37982251916006038</v>
      </c>
      <c r="L116" s="209" t="s">
        <v>1022</v>
      </c>
      <c r="M116" s="12" t="s">
        <v>1014</v>
      </c>
      <c r="N116" s="1" t="s">
        <v>975</v>
      </c>
      <c r="O116" s="7">
        <f t="shared" si="24"/>
        <v>224418888374.85019</v>
      </c>
      <c r="P116" s="7">
        <f t="shared" si="25"/>
        <v>224418888374.85019</v>
      </c>
      <c r="Q116" s="45">
        <f>SUMIFS('SEDS 2021'!$F$23:$F$40,'SEDS 2021'!E$23:E$40,Calculations!L116,'SEDS 2021'!D$23:D$40,Calculations!N116)*J116*K116</f>
        <v>224418888374.85019</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221830230629.59384</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220199027320.50732</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219385498300.7601</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219225988558.30255</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219592680722.04922</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220354975445.50183</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221409017928.01205</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222646230464.04535</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224058357305.61664</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225614884440.56503</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227243048869.86121</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228903707346.4216</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230626909847.36832</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232419126332.74213</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234278965812.56885</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236161704382.86844</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238056587620.25742</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239950963618.46603</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241842607001.10074</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243887290241.97537</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245934371893.7355</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247989277305.05582</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250056708395.98135</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252139125030.71979</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254238470807.00653</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256357660655.56558</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258496187015.7594</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260657326876.43124</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262843250579.08829</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0.37982251916006038</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0.4262922250483106</v>
      </c>
      <c r="K121" s="210">
        <f>$C$12</f>
        <v>0.37982251916006038</v>
      </c>
      <c r="L121" s="209" t="s">
        <v>1022</v>
      </c>
      <c r="M121" s="12" t="s">
        <v>1016</v>
      </c>
      <c r="N121" s="1" t="s">
        <v>635</v>
      </c>
      <c r="O121" s="7">
        <f>P121</f>
        <v>1600695514064.9209</v>
      </c>
      <c r="P121" s="7">
        <f>Q121</f>
        <v>1600695514064.9209</v>
      </c>
      <c r="Q121" s="45">
        <f>SUMIFS('SEDS 2021'!$F$23:$F$40,'SEDS 2021'!E$23:E$40,Calculations!L121,'SEDS 2021'!D$23:D$40,Calculations!N121)*J121*K121</f>
        <v>1600695514064.9209</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1601799526246.8967</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1603300937188.8154</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1605748635234.0181</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1607251262857.9375</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1607386010390.0115</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1607874444846.228</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1608619789312.103</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1608128338498.4124</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1605747051012.6577</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1601951079199.1667</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1595988627642.6865</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1590114981198.8132</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1585655765607.2578</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1581619435728.8945</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1576715763666.1006</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1569733238312.2295</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1561134414283.3508</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1549373725219.7754</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1533323611073.2234</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1508347702282.6746</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1479767765938.7231</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1448619908158.9312</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1415009486000.6829</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1377994267967.3804</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1336469227975.3684</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1289424139747.2361</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1236873109189.9763</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1180049028061.7244</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1119540149438.2056</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0.37982251916006038</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0.37982251916006038</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0.37982251916006038</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0.37982251916006038</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0.37982251916006038</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0.37982251916006038</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0.37982251916006038</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0.37982251916006038</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0.37982251916006038</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3.7514199855875244E-2</v>
      </c>
      <c r="K134" s="12">
        <v>1</v>
      </c>
      <c r="L134" s="12" t="s">
        <v>1013</v>
      </c>
      <c r="M134" s="12" t="s">
        <v>1015</v>
      </c>
      <c r="N134" s="1" t="s">
        <v>635</v>
      </c>
      <c r="O134" s="7">
        <f>P134</f>
        <v>440754334106.67822</v>
      </c>
      <c r="P134" s="7">
        <f>Q134</f>
        <v>440754334106.67822</v>
      </c>
      <c r="Q134" s="45">
        <f>SUMIFS('SEDS 2021'!$F$23:$F$40,'SEDS 2021'!E$23:E$40,Calculations!L134,'SEDS 2021'!D$23:D$40,Calculations!N134)*J134*K134</f>
        <v>440754334106.67822</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445015840113.20892</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448911362901.42328</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452528181123.09485</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455845290218.30188</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458983225173.93005</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461955640229.24774</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464776332360.63989</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467474455652.10474</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469870245473.67114</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471995506342.51782</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473731848175.02203</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475126900550.1308</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476187919177.07611</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476810835127.87482</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477164226961.69757</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477213870558.92731</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477106654735.12823</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476804860630.03955</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476449968245.89551</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476143390563.0426</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475980421271.84631</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475888184485.43719</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475970069195.38922</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476177194103.72156</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476478455203.2785</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476896595936.56299</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477372900968.51794</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477995735217.10767</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478713803309.16785</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0.60527927037030582</v>
      </c>
      <c r="K136" s="12">
        <v>1</v>
      </c>
      <c r="L136" s="12" t="s">
        <v>1013</v>
      </c>
      <c r="M136" s="12" t="s">
        <v>1015</v>
      </c>
      <c r="N136" s="1" t="s">
        <v>972</v>
      </c>
      <c r="O136" s="7">
        <f t="shared" si="29"/>
        <v>7858946046488.0508</v>
      </c>
      <c r="P136" s="7">
        <f t="shared" si="30"/>
        <v>7858946046488.0508</v>
      </c>
      <c r="Q136" s="45">
        <f>SUMIFS('SEDS 2021'!$F$23:$F$40,'SEDS 2021'!E$23:E$40,Calculations!L136,'SEDS 2021'!D$23:D$40,Calculations!N136)*J136*K136</f>
        <v>7858946046488.0508</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7886327650496.7725</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7909848368022.6279</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7930896197070.6689</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7949115657903.7783</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7966825222389.0654</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7984724923843.6025</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8003833951235.7607</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8025717429301.7939</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8048415805870.7119</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8072520643035.0527</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8096982960524.793</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8123448838972.9355</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8152072656227.083</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8180463809420.4678</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8210579157610.2725</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8240428866625.4844</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8271320817220.4727</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8301400379168.9912</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8332349115608.1797</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8362685021295.6641</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8393631500276.458</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8423328799901.1738</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8453566705028.3193</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8483199294514.1289</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8511797965135.9111</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8539841746887.9873</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8566499648411.4365</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8593609157139.5264</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8620418397652.9697</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4.9170604007854606E-2</v>
      </c>
      <c r="K137" s="12">
        <v>1</v>
      </c>
      <c r="L137" s="12" t="s">
        <v>1013</v>
      </c>
      <c r="M137" s="12" t="s">
        <v>1015</v>
      </c>
      <c r="N137" s="1" t="s">
        <v>964</v>
      </c>
      <c r="O137" s="7">
        <f t="shared" si="29"/>
        <v>103553292040.54179</v>
      </c>
      <c r="P137" s="7">
        <f t="shared" si="30"/>
        <v>103553292040.54179</v>
      </c>
      <c r="Q137" s="45">
        <f>SUMIFS('SEDS 2021'!$F$23:$F$40,'SEDS 2021'!E$23:E$40,Calculations!L137,'SEDS 2021'!D$23:D$40,Calculations!N137)*J137*K137</f>
        <v>103553292040.54179</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104053191016.3156</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104432045956.63425</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104672849680.27394</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104721549065.55267</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104544760732.53706</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104077806493.07564</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103261979968.36058</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102067570828.72099</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100467915824.36357</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98504256449.844986</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96235598796.559601</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93746509979.208893</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91113438512.634552</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88372859460.935379</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85586919794.217407</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82823417706.05336</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80121743580.731186</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77491847189.736176</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74977371771.809692</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72605290427.001938</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70421571950.511215</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68451710744.138885</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66732482726.866356</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65278645159.297127</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64090638236.873611</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63166850333.233734</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62480995680.109863</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62016235356.07029</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61732106354.459793</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676000000000</v>
      </c>
      <c r="P139" s="7">
        <f t="shared" si="30"/>
        <v>676000000000</v>
      </c>
      <c r="Q139" s="45">
        <f>SUMIFS('SEDS 2021'!$F$23:$F$40,'SEDS 2021'!E$23:E$40,Calculations!L139,'SEDS 2021'!D$23:D$40,Calculations!N139)*J139*K139</f>
        <v>676000000000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1000000000</v>
      </c>
      <c r="P140" s="7">
        <f t="shared" si="30"/>
        <v>1000000000</v>
      </c>
      <c r="Q140" s="45">
        <f>SUMIFS('SEDS 2021'!$F$23:$F$40,'SEDS 2021'!E$23:E$40,Calculations!L140,'SEDS 2021'!D$23:D$40,Calculations!N140)*J140*K140</f>
        <v>1000000000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984000000000</v>
      </c>
      <c r="P142" s="7">
        <f t="shared" si="30"/>
        <v>984000000000</v>
      </c>
      <c r="Q142" s="45">
        <f>SUMIFS('SEDS 2021'!$F$23:$F$40,'SEDS 2021'!E$23:E$40,Calculations!L142,'SEDS 2021'!D$23:D$40,Calculations!N142)*J142*K142</f>
        <v>984000000000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0.12577070785946676</v>
      </c>
      <c r="K147" s="12">
        <v>1</v>
      </c>
      <c r="L147" s="12" t="s">
        <v>1013</v>
      </c>
      <c r="M147" s="12" t="s">
        <v>1018</v>
      </c>
      <c r="N147" s="1" t="s">
        <v>635</v>
      </c>
      <c r="O147" s="7">
        <f>P147</f>
        <v>1477680046640.875</v>
      </c>
      <c r="P147" s="7">
        <f>Q147</f>
        <v>1477680046640.875</v>
      </c>
      <c r="Q147" s="45">
        <f>SUMIFS('SEDS 2021'!$F$23:$F$40,'SEDS 2021'!E$23:E$40,Calculations!L147,'SEDS 2021'!D$23:D$40,Calculations!N147)*J147*K147</f>
        <v>1477680046640.875</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1493430568245.0103</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1507719069292.7754</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1519889616068.1172</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1530531785880.8503</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1539109899549.5154</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1546181447837.7234</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1551703142768.5603</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1554894133025.4712</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1556888492355.7271</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1558336217845.2317</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1560705653791.6611</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1562827654195.9326</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1565416684686.9661</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1568741545507.9419</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1572870596231.7039</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1577086176864.23</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1583197467406.8093</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1590820621398.7178</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1599197582248.2021</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1608797273921.219</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1620142406469.6272</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1632627836326.2161</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1646312300991.3706</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1661807537598.2095</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1678525648485.5864</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1696423860195.6157</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1715380895770.3508</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1735797249079.0027</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1757518990055.2009</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2.0920130327885592E-4</v>
      </c>
      <c r="K149" s="12">
        <v>1</v>
      </c>
      <c r="L149" s="12" t="s">
        <v>1013</v>
      </c>
      <c r="M149" s="12" t="s">
        <v>1018</v>
      </c>
      <c r="N149" s="1" t="s">
        <v>972</v>
      </c>
      <c r="O149" s="7">
        <f t="shared" si="31"/>
        <v>2716269721.772665</v>
      </c>
      <c r="P149" s="7">
        <f t="shared" si="32"/>
        <v>2716269721.772665</v>
      </c>
      <c r="Q149" s="45">
        <f>SUMIFS('SEDS 2021'!$F$23:$F$40,'SEDS 2021'!E$23:E$40,Calculations!L149,'SEDS 2021'!D$23:D$40,Calculations!N149)*J149*K149</f>
        <v>2716269721.772665</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2652511021.6243234</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2589636547.8878403</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2526818108.0703135</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2463388047.9863729</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2398579501.9141316</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2332663214.490562</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2265990581.6789932</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2198710830.6080189</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2132070013.8363667</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2066193331.056525</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2000923458.489296</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1934811321.417449</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1870012625.6946464</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1805494782.1165304</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1740720336.9677024</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1677202796.6031778</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1616031763.5819585</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1557773815.2360203</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1502385943.1084311</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1451895284.1967807</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1405827255.3824539</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1366161953.0743372</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1331844106.9589648</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1303882163.5694191</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1281433590.2424092</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1264559420.464041</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1253008270.1970026</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1245281076.9576943</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1241120089.1088445</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754837.79047900497</v>
      </c>
      <c r="S158">
        <f>SUMIFS('NREL Scaling Data'!$F:$F,'NREL Scaling Data'!$B:$B,UPPER(About!$B$1),'NREL Scaling Data'!$E:$E,Calculations!$M160,'NREL Scaling Data'!$A:$A,Q$3,'NREL Scaling Data'!$C:$C,Calculations!$L160,'NREL Scaling Data'!$D:$D,Calculations!$N160)</f>
        <v>765223.22747750895</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9.2532230692715753E-2</v>
      </c>
      <c r="K160" s="12">
        <v>1</v>
      </c>
      <c r="L160" s="12" t="s">
        <v>1013</v>
      </c>
      <c r="M160" s="12" t="s">
        <v>1019</v>
      </c>
      <c r="N160" s="1" t="s">
        <v>635</v>
      </c>
      <c r="O160" s="7">
        <f>P160</f>
        <v>1087161178408.7174</v>
      </c>
      <c r="P160" s="7">
        <f>Q160</f>
        <v>1087161178408.7174</v>
      </c>
      <c r="Q160" s="45">
        <f>SUMIFS('SEDS 2021'!$F$23:$F$40,'SEDS 2021'!E$23:E$40,Calculations!L160,'SEDS 2021'!D$23:D$40,Calculations!N160)*J160*K160</f>
        <v>1087161178408.7174</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1072406472173.7777</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1046980830816.6581</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1019149939819.5938</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992603150848.2113</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966488611126.97021</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941366571542.2699</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917960848416.42517</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896865227618.04773</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878279658083.38477</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862944357826.02563</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850438138923.70032</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839913185705.94702</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830932192711.80933</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822837532027.48291</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815278898126.49634</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808394806978.51428</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802666535419.005</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797688235575.2887</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793029353305.7511</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789445460813.98669</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786925972825.90076</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785645101976.3645</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785291049285.97119</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785874328913.65222</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787528680082.07373</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789853313809.16675</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793164221045.99036</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797519141138.32495</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802871857014.32129</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0.14868183094578791</v>
      </c>
      <c r="K173" s="12">
        <v>1</v>
      </c>
      <c r="L173" s="12" t="s">
        <v>1013</v>
      </c>
      <c r="M173" s="12" t="s">
        <v>1014</v>
      </c>
      <c r="N173" s="1" t="s">
        <v>635</v>
      </c>
      <c r="O173" s="7">
        <f>P173</f>
        <v>1746862831782.062</v>
      </c>
      <c r="P173" s="7">
        <f>Q173</f>
        <v>1746862831782.062</v>
      </c>
      <c r="Q173" s="45">
        <f>SUMIFS('SEDS 2021'!$F$23:$F$40,'SEDS 2021'!E$23:E$40,Calculations!L173,'SEDS 2021'!D$23:D$40,Calculations!N173)*J173*K173</f>
        <v>1746862831782.062</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1773461928108.4658</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1797762564871.5542</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1818408717561.9473</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1834153561651.0315</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1844607842538.0935</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1851119514783.6147</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1854736463027.5867</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1857142445383.6013</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1859646224073.5159</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1863743275694.4258</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1869588532693.3987</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1877165015722.3892</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1886653850982.4382</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1897347438431.9829</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1909075523229.9688</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1921727633769.21</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1935194783309.0198</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1949161897629.4922</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1963366377186.7842</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1978273366383.2244</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1993988286270.269</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2009928252635.1438</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2026750352472.0396</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2044358589545.3362</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2062413465017.7483</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2081107999228.5332</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2100101128200.5745</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2119374727492.9458</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2139221640571.8499</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0.2090889104367564</v>
      </c>
      <c r="K175" s="12">
        <v>1</v>
      </c>
      <c r="L175" s="12" t="s">
        <v>1013</v>
      </c>
      <c r="M175" s="12" t="s">
        <v>1014</v>
      </c>
      <c r="N175" s="1" t="s">
        <v>972</v>
      </c>
      <c r="O175" s="7">
        <f t="shared" si="35"/>
        <v>2714810413110.8452</v>
      </c>
      <c r="P175" s="7">
        <f t="shared" si="36"/>
        <v>2714810413110.8452</v>
      </c>
      <c r="Q175" s="45">
        <f>SUMIFS('SEDS 2021'!$F$23:$F$40,'SEDS 2021'!E$23:E$40,Calculations!L175,'SEDS 2021'!D$23:D$40,Calculations!N175)*J175*K175</f>
        <v>2714810413110.8452</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2745253872486.7378</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2774305870925.8457</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2802630653487.8184</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2831573403187.4282</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2860278564961.5454</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2890895829913.0967</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2923855835358.8774</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2958402408496.3252</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2995257659232.0811</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3032357445476.8047</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3069559662182.7344</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3107300979452.6338</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3145060146164.3232</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3182338442023.3877</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3220047840750.4185</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3256847010449.4712</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3294786774459.2134</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3331879141568.5645</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3369540551754.6265</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3407387989195.6787</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3445215318409.7266</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3483307754159.5771</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3521798639492.1348</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3560372495652.0327</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3599447275199.6729</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3638628471205.7705</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3677772584833.604</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3717233398977.1182</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3757308663400.6812</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0.59550103064615445</v>
      </c>
      <c r="K186" s="12">
        <v>1</v>
      </c>
      <c r="L186" s="12" t="s">
        <v>1013</v>
      </c>
      <c r="M186" s="12" t="s">
        <v>1016</v>
      </c>
      <c r="N186" s="1" t="s">
        <v>635</v>
      </c>
      <c r="O186" s="7">
        <f>P186</f>
        <v>6996541609061.6689</v>
      </c>
      <c r="P186" s="7">
        <f>Q186</f>
        <v>6996541609061.6689</v>
      </c>
      <c r="Q186" s="45">
        <f>SUMIFS('SEDS 2021'!$F$23:$F$40,'SEDS 2021'!E$23:E$40,Calculations!L186,'SEDS 2021'!D$23:D$40,Calculations!N186)*J186*K186</f>
        <v>6996541609061.6689</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7065718729160.6357</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7146008135716.8457</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7239331755443.3555</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7335146534954.0049</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7437623789710.4316</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7544578399214.0078</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7654308785037.2646</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7768715451143.2607</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7886154966568.7637</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8006045856671.2783</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8131592352770.2021</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8259963591474.4785</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8392907057104.4346</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8529721919696.2109</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8667984348108.5088</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8812327777124.0801</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8957616867531.9219</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9107407795829.7656</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9261336375267.8301</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9419953476560.0586</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9581832956635.9453</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9748789628458.5996</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9918555740922.3477</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10090032612992.141</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10267844498272.193</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10445423793695.258</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10628625030793.334</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10816006764531.607</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11008612588873.713</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0.18542261788965886</v>
      </c>
      <c r="K188" s="12">
        <v>1</v>
      </c>
      <c r="L188" s="12" t="s">
        <v>1013</v>
      </c>
      <c r="M188" s="12" t="s">
        <v>1016</v>
      </c>
      <c r="N188" s="1" t="s">
        <v>972</v>
      </c>
      <c r="O188" s="7">
        <f t="shared" si="37"/>
        <v>2407527270679.3306</v>
      </c>
      <c r="P188" s="7">
        <f t="shared" si="38"/>
        <v>2407527270679.3306</v>
      </c>
      <c r="Q188" s="45">
        <f>SUMIFS('SEDS 2021'!$F$23:$F$40,'SEDS 2021'!E$23:E$40,Calculations!L188,'SEDS 2021'!D$23:D$40,Calculations!N188)*J188*K188</f>
        <v>2407527270679.3306</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2399225261653.7959</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2396565159595.1943</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2393022969077.6255</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2388173212138.5459</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2383257730961.3457</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2372247191491.2241</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2362931645530.48</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2356210477390.2168</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2353200999118.4556</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2351339965428.5654</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2350772661478.4873</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2351758525050.2832</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2351575189017.6353</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2347451857868.2734</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2344048034167.8037</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2341609319016.5571</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2340910566590.2378</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2340294834254.1738</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2341616237357.4146</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2342716253553.3003</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2342225051352.6211</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2339966213063.5859</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2337022459029.9453</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2333694737078.874</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2330671422125.4141</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2328412583836.3789</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2325320085474.3613</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2323171940639.0117</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2320788572214.5918</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0.95082939599214533</v>
      </c>
      <c r="K189" s="12">
        <v>1</v>
      </c>
      <c r="L189" s="12" t="s">
        <v>1013</v>
      </c>
      <c r="M189" s="12" t="s">
        <v>1016</v>
      </c>
      <c r="N189" s="1" t="s">
        <v>964</v>
      </c>
      <c r="O189" s="7">
        <f t="shared" si="37"/>
        <v>2002446707959.458</v>
      </c>
      <c r="P189" s="7">
        <f t="shared" si="38"/>
        <v>2002446707959.458</v>
      </c>
      <c r="Q189" s="45">
        <f>SUMIFS('SEDS 2021'!$F$23:$F$40,'SEDS 2021'!E$23:E$40,Calculations!L189,'SEDS 2021'!D$23:D$40,Calculations!N189)*J189*K189</f>
        <v>2002446707959.458</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2004677105966.3018</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2004122395581.1799</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2001811102309.8337</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1995512828145.425</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1989549691505.365</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1985863178737.5728</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1986325437391.8418</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1986267655060.0569</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1982950949215.6812</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1978374588538.4233</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1973231961009.6824</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1973116396346.1177</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1972954605817.124</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1973555542067.6694</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1970550860814.9248</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1970377513819.5752</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1971706507450.5977</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1972110983773.0818</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1972654137691.8477</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1974699632236.9858</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1978559492000.1282</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1982893166883.8955</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1986914817176.0308</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1990023506625.9893</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1991780089512.208</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1992219235233.7654</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1993548228864.7881</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1995200803553.7979</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1995824852737.0557</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9886000000000</v>
      </c>
      <c r="Q199" s="7">
        <f t="shared" ref="Q199:AT199" si="40">SUM(Q4,Q17,Q30,Q43,Q56,Q69,Q82,Q95,Q108,Q121)</f>
        <v>9886000000000</v>
      </c>
      <c r="R199" s="7">
        <f t="shared" si="40"/>
        <v>9891397250698.0898</v>
      </c>
      <c r="S199" s="7">
        <f t="shared" si="40"/>
        <v>9897567745410.9863</v>
      </c>
      <c r="T199" s="7">
        <f t="shared" si="40"/>
        <v>9906985565906.1328</v>
      </c>
      <c r="U199" s="7">
        <f t="shared" si="40"/>
        <v>9918585662349.5938</v>
      </c>
      <c r="V199" s="7">
        <f t="shared" si="40"/>
        <v>9931190748745.5859</v>
      </c>
      <c r="W199" s="7">
        <f t="shared" si="40"/>
        <v>9949062645529.8105</v>
      </c>
      <c r="X199" s="7">
        <f t="shared" si="40"/>
        <v>9970702407850.4238</v>
      </c>
      <c r="Y199" s="7">
        <f t="shared" si="40"/>
        <v>9992039083304.498</v>
      </c>
      <c r="Z199" s="7">
        <f t="shared" si="40"/>
        <v>10012993352009.68</v>
      </c>
      <c r="AA199" s="7">
        <f t="shared" si="40"/>
        <v>10035553669316.055</v>
      </c>
      <c r="AB199" s="7">
        <f t="shared" si="40"/>
        <v>10056970578316.156</v>
      </c>
      <c r="AC199" s="7">
        <f t="shared" si="40"/>
        <v>10082789682732.211</v>
      </c>
      <c r="AD199" s="7">
        <f t="shared" si="40"/>
        <v>10116512052488.961</v>
      </c>
      <c r="AE199" s="7">
        <f t="shared" si="40"/>
        <v>10154557955032.641</v>
      </c>
      <c r="AF199" s="7">
        <f t="shared" si="40"/>
        <v>10191826138079.746</v>
      </c>
      <c r="AG199" s="7">
        <f t="shared" si="40"/>
        <v>10225518621846.23</v>
      </c>
      <c r="AH199" s="7">
        <f t="shared" si="40"/>
        <v>10256947110503.564</v>
      </c>
      <c r="AI199" s="7">
        <f t="shared" si="40"/>
        <v>10280690775560.844</v>
      </c>
      <c r="AJ199" s="7">
        <f t="shared" si="40"/>
        <v>10293839452184.377</v>
      </c>
      <c r="AK199" s="7">
        <f t="shared" si="40"/>
        <v>10273839321691.691</v>
      </c>
      <c r="AL199" s="7">
        <f t="shared" si="40"/>
        <v>10245733426384.725</v>
      </c>
      <c r="AM199" s="7">
        <f t="shared" si="40"/>
        <v>10211595333877.611</v>
      </c>
      <c r="AN199" s="7">
        <f t="shared" si="40"/>
        <v>10172030125034.379</v>
      </c>
      <c r="AO199" s="7">
        <f t="shared" si="40"/>
        <v>10124361327934.219</v>
      </c>
      <c r="AP199" s="7">
        <f t="shared" si="40"/>
        <v>10066066394918.842</v>
      </c>
      <c r="AQ199" s="7">
        <f t="shared" si="40"/>
        <v>9993789600193.4941</v>
      </c>
      <c r="AR199" s="7">
        <f t="shared" si="40"/>
        <v>9908342864444.3789</v>
      </c>
      <c r="AS199" s="7">
        <f t="shared" si="40"/>
        <v>9812294160530.3809</v>
      </c>
      <c r="AT199" s="7">
        <f t="shared" si="40"/>
        <v>9707550099285.2695</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11749000000000</v>
      </c>
      <c r="Q202" s="7">
        <f t="shared" ref="Q202:AT202" si="41">SUM(Q134,Q147,Q160,Q173,Q186)</f>
        <v>11749000000000</v>
      </c>
      <c r="R202" s="7">
        <f t="shared" si="41"/>
        <v>11850033537801.098</v>
      </c>
      <c r="S202" s="7">
        <f t="shared" si="41"/>
        <v>11947381963599.258</v>
      </c>
      <c r="T202" s="7">
        <f t="shared" si="41"/>
        <v>12049308210016.109</v>
      </c>
      <c r="U202" s="7">
        <f t="shared" si="41"/>
        <v>12148280323552.4</v>
      </c>
      <c r="V202" s="7">
        <f t="shared" si="41"/>
        <v>12246813368098.941</v>
      </c>
      <c r="W202" s="7">
        <f t="shared" si="41"/>
        <v>12345201573606.863</v>
      </c>
      <c r="X202" s="7">
        <f t="shared" si="41"/>
        <v>12443485571610.477</v>
      </c>
      <c r="Y202" s="7">
        <f t="shared" si="41"/>
        <v>12545091712822.484</v>
      </c>
      <c r="Z202" s="7">
        <f t="shared" si="41"/>
        <v>12650839586555.062</v>
      </c>
      <c r="AA202" s="7">
        <f t="shared" si="41"/>
        <v>12763065214379.48</v>
      </c>
      <c r="AB202" s="7">
        <f t="shared" si="41"/>
        <v>12886056526353.984</v>
      </c>
      <c r="AC202" s="7">
        <f t="shared" si="41"/>
        <v>13014996347648.879</v>
      </c>
      <c r="AD202" s="7">
        <f t="shared" si="41"/>
        <v>13152097704662.725</v>
      </c>
      <c r="AE202" s="7">
        <f t="shared" si="41"/>
        <v>13295459270791.494</v>
      </c>
      <c r="AF202" s="7">
        <f t="shared" si="41"/>
        <v>13442373592658.375</v>
      </c>
      <c r="AG202" s="7">
        <f t="shared" si="41"/>
        <v>13596750265294.961</v>
      </c>
      <c r="AH202" s="7">
        <f t="shared" si="41"/>
        <v>13755782308401.883</v>
      </c>
      <c r="AI202" s="7">
        <f t="shared" si="41"/>
        <v>13921883411063.305</v>
      </c>
      <c r="AJ202" s="7">
        <f t="shared" si="41"/>
        <v>14093379656254.463</v>
      </c>
      <c r="AK202" s="7">
        <f t="shared" si="41"/>
        <v>14272612968241.531</v>
      </c>
      <c r="AL202" s="7">
        <f t="shared" si="41"/>
        <v>14458870043473.59</v>
      </c>
      <c r="AM202" s="7">
        <f t="shared" si="41"/>
        <v>14652879003881.762</v>
      </c>
      <c r="AN202" s="7">
        <f t="shared" si="41"/>
        <v>14852879512867.117</v>
      </c>
      <c r="AO202" s="7">
        <f t="shared" si="41"/>
        <v>15058250263153.061</v>
      </c>
      <c r="AP202" s="7">
        <f t="shared" si="41"/>
        <v>15272790747060.879</v>
      </c>
      <c r="AQ202" s="7">
        <f t="shared" si="41"/>
        <v>15489705562865.137</v>
      </c>
      <c r="AR202" s="7">
        <f t="shared" si="41"/>
        <v>15714644176778.768</v>
      </c>
      <c r="AS202" s="7">
        <f t="shared" si="41"/>
        <v>15946693617458.988</v>
      </c>
      <c r="AT202" s="7">
        <f t="shared" si="41"/>
        <v>16186938879824.254</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30695207542126.309</v>
      </c>
      <c r="D16" s="142" t="s">
        <v>1091</v>
      </c>
      <c r="E16" s="212">
        <f>'SEDS 2021'!H26</f>
        <v>1.9703828693486275E-3</v>
      </c>
      <c r="F16" s="207">
        <f>'SEDS 2021'!H28</f>
        <v>2.7605876962767473E-3</v>
      </c>
      <c r="G16" s="142" t="s">
        <v>819</v>
      </c>
      <c r="H16" s="142"/>
      <c r="I16" s="142"/>
    </row>
    <row r="17" spans="1:12" x14ac:dyDescent="0.2">
      <c r="A17" s="139"/>
      <c r="B17" s="146" t="s">
        <v>715</v>
      </c>
      <c r="C17" s="147">
        <f>C16/C15</f>
        <v>2.682616148071222E-3</v>
      </c>
      <c r="D17" s="142" t="s">
        <v>1092</v>
      </c>
      <c r="E17" s="212">
        <f>'SEDS 2021'!H35</f>
        <v>2.5920899008876953E-3</v>
      </c>
      <c r="F17" s="212">
        <f>'SEDS 2021'!H37</f>
        <v>3.7806676966637295E-3</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0.58051716304737033</v>
      </c>
      <c r="D29" s="152">
        <f>D28*F16</f>
        <v>-2.7338928132537514</v>
      </c>
      <c r="E29" s="152">
        <f>E28*$E$17</f>
        <v>-0.10560889680805385</v>
      </c>
      <c r="F29" s="158">
        <f>F28*$F$17</f>
        <v>-7.0103181992095059E-2</v>
      </c>
      <c r="G29" s="177">
        <f>G28*C17</f>
        <v>1.4191039423296765E-2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0.3600236717630666</v>
      </c>
      <c r="D32" s="159">
        <f>D29*About!F6</f>
        <v>-1.695498757810127</v>
      </c>
      <c r="E32" s="241">
        <f>E29</f>
        <v>-0.10560889680805385</v>
      </c>
      <c r="F32" s="243">
        <f>F29</f>
        <v>-7.0103181992095059E-2</v>
      </c>
      <c r="G32" s="173">
        <f>G29*About!F6</f>
        <v>8.8009630800404571E-3</v>
      </c>
      <c r="H32" s="142"/>
      <c r="I32" s="142"/>
      <c r="K32" s="100"/>
      <c r="L32" s="100"/>
    </row>
    <row r="33" spans="1:12" x14ac:dyDescent="0.2">
      <c r="A33" s="139"/>
      <c r="B33" s="146" t="s">
        <v>710</v>
      </c>
      <c r="C33" s="160">
        <f>C29*About!F5</f>
        <v>0.22049349128430371</v>
      </c>
      <c r="D33" s="160">
        <f>D29*About!F5</f>
        <v>-1.0383940554436244</v>
      </c>
      <c r="E33" s="242"/>
      <c r="F33" s="244"/>
      <c r="G33" s="174">
        <f>G29*About!F5</f>
        <v>5.3900763432563076E-3</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360023671763.06659</v>
      </c>
      <c r="D38" s="156">
        <f>D32*Trillion</f>
        <v>-1695498757810.127</v>
      </c>
      <c r="E38" s="238">
        <f>E32*Trillion</f>
        <v>-105608896808.05385</v>
      </c>
      <c r="F38" s="240">
        <f>F32*Trillion</f>
        <v>-70103181992.095062</v>
      </c>
      <c r="G38" s="168">
        <f>G32*Trillion</f>
        <v>8800963080.0404568</v>
      </c>
      <c r="H38" s="142"/>
      <c r="I38" s="142"/>
      <c r="K38" s="100"/>
      <c r="L38" s="100"/>
    </row>
    <row r="39" spans="1:12" ht="16" thickBot="1" x14ac:dyDescent="0.25">
      <c r="A39" s="139"/>
      <c r="B39" s="169" t="s">
        <v>710</v>
      </c>
      <c r="C39" s="170">
        <f>C33*Trillion</f>
        <v>220493491284.30371</v>
      </c>
      <c r="D39" s="171">
        <f>D33*Trillion</f>
        <v>-1038394055443.6244</v>
      </c>
      <c r="E39" s="239"/>
      <c r="F39" s="239"/>
      <c r="G39" s="172">
        <f>G33*Trillion</f>
        <v>5390076343.2563076</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Wyoming</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2840530.4723748844</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0.17770622093397315</v>
      </c>
      <c r="K4">
        <f>IF(ISBLANK(Calculations!K4),"",Calculations!K4)</f>
        <v>0.62017748083993962</v>
      </c>
      <c r="L4" t="str">
        <f>IF(ISBLANK(Calculations!L4),"",Calculations!L4)</f>
        <v>RESIDENTIAL</v>
      </c>
      <c r="M4" t="str">
        <f>IF(ISBLANK(Calculations!M4),"",Calculations!M4)</f>
        <v>heating</v>
      </c>
      <c r="N4" t="str">
        <f>IF(ISBLANK(Calculations!N4),"",Calculations!N4)</f>
        <v>electricity</v>
      </c>
      <c r="O4">
        <f>IF(ISBLANK(Calculations!O4),"",Calculations!O4)</f>
        <v>1089530093091.3325</v>
      </c>
      <c r="P4">
        <f>IF(ISBLANK(Calculations!P4),"",Calculations!P4)</f>
        <v>1089530093091.3325</v>
      </c>
      <c r="Q4">
        <f>IF(ISBLANK(Calculations!Q4),"",Calculations!Q4)-(SUMIFS(BDEQ!C:C,BDEQ!$AG:$AG,About!$B$2,BDEQ!$AH:$AH,$I4)*BDEQ!$C$2*$J4*$K4)</f>
        <v>1089527252560.8601</v>
      </c>
      <c r="R4">
        <f>IF(ISBLANK(Calculations!R4),"",Calculations!R4)-(SUMIFS(BDEQ!D:D,BDEQ!$AG:$AG,About!$B$2,BDEQ!$AH:$AH,$I4)*BDEQ!$C$2*$J4*$K4)</f>
        <v>1095036369973.1953</v>
      </c>
      <c r="S4" s="99">
        <f>IF(ISBLANK(Calculations!S4),"",Calculations!S4+ ('IRA Buildings Changes'!$G$38/($AB$3-$R$3)*(S3-$R$3)))-(SUMIFS(BDEQ!D:D,BDEQ!$AG:$AG,About!$B$2,BDEQ!$AH:$AH,$I4)*BDEQ!$C$2*$J4*$K4)</f>
        <v>1100505912385.2358</v>
      </c>
      <c r="T4" s="99">
        <f>IF(ISBLANK(Calculations!T4),"",Calculations!T4+ ('IRA Buildings Changes'!$G$38/($AB$3-$R$3)*(T3-$R$3)))-(SUMIFS(BDEQ!E:E,BDEQ!$AG:$AG,About!$B$2,BDEQ!$AH:$AH,$I4)*BDEQ!$C$2*$J4*$K4)</f>
        <v>1105151987138.6184</v>
      </c>
      <c r="U4" s="99">
        <f>IF(ISBLANK(Calculations!U4),"",Calculations!U4+ ('IRA Buildings Changes'!$G$38/($AB$3-$R$3)*(U3-$R$3)))-(SUMIFS(BDEQ!F:F,BDEQ!$AG:$AG,About!$B$2,BDEQ!$AH:$AH,$I4)*BDEQ!$C$2*$J4*$K4)</f>
        <v>1109719623907.4822</v>
      </c>
      <c r="V4" s="99">
        <f>IF(ISBLANK(Calculations!V4),"",Calculations!V4+ ('IRA Buildings Changes'!$G$38/($AB$3-$R$3)*(V3-$R$3)))-(SUMIFS(BDEQ!G:G,BDEQ!$AG:$AG,About!$B$2,BDEQ!$AH:$AH,$I4)*BDEQ!$C$2*$J4*$K4)</f>
        <v>1114093410187.0332</v>
      </c>
      <c r="W4" s="99">
        <f>IF(ISBLANK(Calculations!W4),"",Calculations!W4+ ('IRA Buildings Changes'!$G$38/($AB$3-$R$3)*(W3-$R$3)))-(SUMIFS(BDEQ!H:H,BDEQ!$AG:$AG,About!$B$2,BDEQ!$AH:$AH,$I4)*BDEQ!$C$2*$J4*$K4)</f>
        <v>1118130242777.2097</v>
      </c>
      <c r="X4" s="99">
        <f>IF(ISBLANK(Calculations!X4),"",Calculations!X4+ ('IRA Buildings Changes'!$G$38/($AB$3-$R$3)*(X3-$R$3)))-(SUMIFS(BDEQ!I:I,BDEQ!$AG:$AG,About!$B$2,BDEQ!$AH:$AH,$I4)*BDEQ!$C$2*$J4*$K4)</f>
        <v>1122076525470.7576</v>
      </c>
      <c r="Y4" s="99">
        <f>IF(ISBLANK(Calculations!Y4),"",Calculations!Y4+ ('IRA Buildings Changes'!$G$38/($AB$3-$R$3)*(Y3-$R$3)))-(SUMIFS(BDEQ!J:J,BDEQ!$AG:$AG,About!$B$2,BDEQ!$AH:$AH,$I4)*BDEQ!$C$2*$J4*$K4)</f>
        <v>1125614823402.1924</v>
      </c>
      <c r="Z4" s="99">
        <f>IF(ISBLANK(Calculations!Z4),"",Calculations!Z4+ ('IRA Buildings Changes'!$G$38/($AB$3-$R$3)*(Z3-$R$3)))-(SUMIFS(BDEQ!K:K,BDEQ!$AG:$AG,About!$B$2,BDEQ!$AH:$AH,$I4)*BDEQ!$C$2*$J4*$K4)</f>
        <v>1129619115368.7881</v>
      </c>
      <c r="AA4" s="99">
        <f>IF(ISBLANK(Calculations!AA4),"",Calculations!AA4+ ('IRA Buildings Changes'!$G$38/($AB$3-$R$3)*(AA3-$R$3)))-(SUMIFS(BDEQ!L:L,BDEQ!$AG:$AG,About!$B$2,BDEQ!$AH:$AH,$I4)*BDEQ!$C$2*$J4*$K4)</f>
        <v>1133795082190.041</v>
      </c>
      <c r="AB4" s="98">
        <f>IF(ISBLANK(Calculations!AB4),"",Calculations!AB4 + 'IRA Buildings Changes'!G38)-(SUMIFS(BDEQ!D:D,BDEQ!$AG:$AG,About!$B$2,BDEQ!$AH:$AH,$I4)*BDEQ!$C$2*$J4*$K4)</f>
        <v>1138332038715.7441</v>
      </c>
      <c r="AC4" s="99">
        <f>IF(ISBLANK(Calculations!AC4),"",Calculations!AC4+ 'IRA Buildings Changes'!$G$38)-(SUMIFS(BDEQ!D:D,BDEQ!$AG:$AG,About!$B$2,BDEQ!$AH:$AH,$I4)*BDEQ!$C$2*$J4*$K4)</f>
        <v>1142568224881.0552</v>
      </c>
      <c r="AD4" s="99">
        <f>IF(ISBLANK(Calculations!AD4),"",Calculations!AD4+ 'IRA Buildings Changes'!$G$38)-(SUMIFS(BDEQ!E:E,BDEQ!$AG:$AG,About!$B$2,BDEQ!$AH:$AH,$I4)*BDEQ!$C$2*$J4*$K4)</f>
        <v>1147641387802.5674</v>
      </c>
      <c r="AE4" s="99">
        <f>IF(ISBLANK(Calculations!AE4),"",Calculations!AE4+ 'IRA Buildings Changes'!$G$38)-(SUMIFS(BDEQ!F:F,BDEQ!$AG:$AG,About!$B$2,BDEQ!$AH:$AH,$I4)*BDEQ!$C$2*$J4*$K4)</f>
        <v>1153375362881.5054</v>
      </c>
      <c r="AF4" s="99">
        <f>IF(ISBLANK(Calculations!AF4),"",Calculations!AF4+ 'IRA Buildings Changes'!$G$38)-(SUMIFS(BDEQ!G:G,BDEQ!$AG:$AG,About!$B$2,BDEQ!$AH:$AH,$I4)*BDEQ!$C$2*$J4*$K4)</f>
        <v>1160388164041.0669</v>
      </c>
      <c r="AG4" s="99">
        <f>IF(ISBLANK(Calculations!AG4),"",Calculations!AG4+ 'IRA Buildings Changes'!$G$38)-(SUMIFS(BDEQ!H:H,BDEQ!$AG:$AG,About!$B$2,BDEQ!$AH:$AH,$I4)*BDEQ!$C$2*$J4*$K4)</f>
        <v>1168059466803.7312</v>
      </c>
      <c r="AH4" s="99">
        <f>IF(ISBLANK(Calculations!AH4),"",Calculations!AH4+ 'IRA Buildings Changes'!$G$38)-(SUMIFS(BDEQ!I:I,BDEQ!$AG:$AG,About!$B$2,BDEQ!$AH:$AH,$I4)*BDEQ!$C$2*$J4*$K4)</f>
        <v>1176527098351.0564</v>
      </c>
      <c r="AI4" s="99">
        <f>IF(ISBLANK(Calculations!AI4),"",Calculations!AI4+ 'IRA Buildings Changes'!$G$38)-(SUMIFS(BDEQ!J:J,BDEQ!$AG:$AG,About!$B$2,BDEQ!$AH:$AH,$I4)*BDEQ!$C$2*$J4*$K4)</f>
        <v>1185298262465.2949</v>
      </c>
      <c r="AJ4" s="99">
        <f>IF(ISBLANK(Calculations!AJ4),"",Calculations!AJ4+ 'IRA Buildings Changes'!$G$38)-(SUMIFS(BDEQ!K:K,BDEQ!$AG:$AG,About!$B$2,BDEQ!$AH:$AH,$I4)*BDEQ!$C$2*$J4*$K4)</f>
        <v>1194295960683.6824</v>
      </c>
      <c r="AK4" s="99">
        <f>IF(ISBLANK(Calculations!AK4),"",Calculations!AK4+ 'IRA Buildings Changes'!$G$38)-(SUMIFS(BDEQ!L:L,BDEQ!$AG:$AG,About!$B$2,BDEQ!$AH:$AH,$I4)*BDEQ!$C$2*$J4*$K4)</f>
        <v>1199582835070.1738</v>
      </c>
      <c r="AL4" s="99">
        <f>IF(ISBLANK(Calculations!AL4),"",Calculations!AL4+ 'IRA Buildings Changes'!$G$38)-(SUMIFS(BDEQ!M:M,BDEQ!$AG:$AG,About!$B$2,BDEQ!$AH:$AH,$I4)*BDEQ!$C$2*$J4*$K4)</f>
        <v>1205182269833.4731</v>
      </c>
      <c r="AM4" s="99">
        <f>IF(ISBLANK(Calculations!AM4),"",Calculations!AM4+ 'IRA Buildings Changes'!$G$38)-(SUMIFS(BDEQ!N:N,BDEQ!$AG:$AG,About!$B$2,BDEQ!$AH:$AH,$I4)*BDEQ!$C$2*$J4*$K4)</f>
        <v>1210768537491.6946</v>
      </c>
      <c r="AN4" s="99">
        <f>IF(ISBLANK(Calculations!AN4),"",Calculations!AN4+ 'IRA Buildings Changes'!$G$38)-(SUMIFS(BDEQ!O:O,BDEQ!$AG:$AG,About!$B$2,BDEQ!$AH:$AH,$I4)*BDEQ!$C$2*$J4*$K4)</f>
        <v>1216613815606.7046</v>
      </c>
      <c r="AO4" s="99">
        <f>IF(ISBLANK(Calculations!AO4),"",Calculations!AO4+ 'IRA Buildings Changes'!$G$38)-(SUMIFS(BDEQ!P:P,BDEQ!$AG:$AG,About!$B$2,BDEQ!$AH:$AH,$I4)*BDEQ!$C$2*$J4*$K4)</f>
        <v>1222401934772.9514</v>
      </c>
      <c r="AP4" s="99">
        <f>IF(ISBLANK(Calculations!AP4),"",Calculations!AP4+ 'IRA Buildings Changes'!$G$38)-(SUMIFS(BDEQ!Q:Q,BDEQ!$AG:$AG,About!$B$2,BDEQ!$AH:$AH,$I4)*BDEQ!$C$2*$J4*$K4)</f>
        <v>1228492336022.9399</v>
      </c>
      <c r="AQ4" s="99">
        <f>IF(ISBLANK(Calculations!AQ4),"",Calculations!AQ4+ 'IRA Buildings Changes'!$G$38)-(SUMIFS(BDEQ!R:R,BDEQ!$AG:$AG,About!$B$2,BDEQ!$AH:$AH,$I4)*BDEQ!$C$2*$J4*$K4)</f>
        <v>1234597808305.5898</v>
      </c>
      <c r="AR4" s="99">
        <f>IF(ISBLANK(Calculations!AR4),"",Calculations!AR4+ 'IRA Buildings Changes'!$G$38)-(SUMIFS(BDEQ!S:S,BDEQ!$AG:$AG,About!$B$2,BDEQ!$AH:$AH,$I4)*BDEQ!$C$2*$J4*$K4)</f>
        <v>1241031938891.2373</v>
      </c>
      <c r="AS4" s="99">
        <f>IF(ISBLANK(Calculations!AS4),"",Calculations!AS4+ 'IRA Buildings Changes'!$G$38)-(SUMIFS(BDEQ!T:T,BDEQ!$AG:$AG,About!$B$2,BDEQ!$AH:$AH,$I4)*BDEQ!$C$2*$J4*$K4)</f>
        <v>1247517319607.543</v>
      </c>
      <c r="AT4" s="99">
        <f>IF(ISBLANK(Calculations!AT4),"",Calculations!AT4+ 'IRA Buildings Changes'!$G$38)-(SUMIFS(BDEQ!U:U,BDEQ!$AG:$AG,About!$B$2,BDEQ!$AH:$AH,$I4)*BDEQ!$C$2*$J4*$K4)</f>
        <v>1254399487466.7031</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0.62017748083993962</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0.7303374755805716</v>
      </c>
      <c r="K6">
        <f>IF(ISBLANK(Calculations!K6),"",Calculations!K6)</f>
        <v>0.62017748083993962</v>
      </c>
      <c r="L6" t="str">
        <f>IF(ISBLANK(Calculations!L6),"",Calculations!L6)</f>
        <v>RESIDENTIAL</v>
      </c>
      <c r="M6" t="str">
        <f>IF(ISBLANK(Calculations!M6),"",Calculations!M6)</f>
        <v>heating</v>
      </c>
      <c r="N6" t="str">
        <f>IF(ISBLANK(Calculations!N6),"",Calculations!N6)</f>
        <v>natural gas</v>
      </c>
      <c r="O6">
        <f>IF(ISBLANK(Calculations!O6),"",Calculations!O6)</f>
        <v>6144568517356.2832</v>
      </c>
      <c r="P6">
        <f>IF(ISBLANK(Calculations!P6),"",Calculations!P6)</f>
        <v>6144568517356.2832</v>
      </c>
      <c r="Q6">
        <f>IF(ISBLANK(Calculations!Q6),"",Calculations!Q6)</f>
        <v>6144568517356.2832</v>
      </c>
      <c r="R6">
        <f>IF(ISBLANK(Calculations!R6),"",Calculations!R6)</f>
        <v>6180611937294.6494</v>
      </c>
      <c r="S6" s="99">
        <f>IF(ISBLANK(Calculations!S6),"",Calculations!S6 + ('IRA Buildings Changes'!$D$38/($AB$3-$R$3)*(S3-$R$3)))</f>
        <v>6040460010593.3174</v>
      </c>
      <c r="T6" s="99">
        <f>IF(ISBLANK(Calculations!T6),"",Calculations!T6 + ('IRA Buildings Changes'!$D$38/($AB$3-$R$3)*(T3-$R$3)))</f>
        <v>5893246731004.4434</v>
      </c>
      <c r="U6" s="99">
        <f>IF(ISBLANK(Calculations!U6),"",Calculations!U6 + ('IRA Buildings Changes'!$D$38/($AB$3-$R$3)*(U3-$R$3)))</f>
        <v>5745518981353.5879</v>
      </c>
      <c r="V6" s="99">
        <f>IF(ISBLANK(Calculations!V6),"",Calculations!V6 + ('IRA Buildings Changes'!$D$38/($AB$3-$R$3)*(V3-$R$3)))</f>
        <v>5596893709176.2754</v>
      </c>
      <c r="W6" s="99">
        <f>IF(ISBLANK(Calculations!W6),"",Calculations!W6 + ('IRA Buildings Changes'!$D$38/($AB$3-$R$3)*(W3-$R$3)))</f>
        <v>5446753223791.5986</v>
      </c>
      <c r="X6" s="99">
        <f>IF(ISBLANK(Calculations!X6),"",Calculations!X6 + ('IRA Buildings Changes'!$D$38/($AB$3-$R$3)*(X3-$R$3)))</f>
        <v>5295595264514.9863</v>
      </c>
      <c r="Y6" s="99">
        <f>IF(ISBLANK(Calculations!Y6),"",Calculations!Y6 + ('IRA Buildings Changes'!$D$38/($AB$3-$R$3)*(Y3-$R$3)))</f>
        <v>5138525398054.7344</v>
      </c>
      <c r="Z6" s="99">
        <f>IF(ISBLANK(Calculations!Z6),"",Calculations!Z6 + ('IRA Buildings Changes'!$D$38/($AB$3-$R$3)*(Z3-$R$3)))</f>
        <v>4984149134849.4268</v>
      </c>
      <c r="AA6" s="99">
        <f>IF(ISBLANK(Calculations!AA6),"",Calculations!AA6 + ('IRA Buildings Changes'!$D$38/($AB$3-$R$3)*(AA3-$R$3)))</f>
        <v>4829507473401.9277</v>
      </c>
      <c r="AB6" s="98">
        <f>IF(ISBLANK(Calculations!AB6),"",Calculations!AB6 + 'IRA Buildings Changes'!D38)</f>
        <v>4676091420295.1953</v>
      </c>
      <c r="AC6" s="99">
        <f>IF(ISBLANK(Calculations!AC6),"",Calculations!AC6  + 'IRA Buildings Changes'!$D$38)</f>
        <v>4692952886967.7393</v>
      </c>
      <c r="AD6" s="99">
        <f>IF(ISBLANK(Calculations!AD6),"",Calculations!AD6  + 'IRA Buildings Changes'!$D$38)</f>
        <v>4712450654397.9258</v>
      </c>
      <c r="AE6" s="99">
        <f>IF(ISBLANK(Calculations!AE6),"",Calculations!AE6  + 'IRA Buildings Changes'!$D$38)</f>
        <v>4732720230106.7256</v>
      </c>
      <c r="AF6" s="99">
        <f>IF(ISBLANK(Calculations!AF6),"",Calculations!AF6  + 'IRA Buildings Changes'!$D$38)</f>
        <v>4761888542605.3779</v>
      </c>
      <c r="AG6" s="99">
        <f>IF(ISBLANK(Calculations!AG6),"",Calculations!AG6  + 'IRA Buildings Changes'!$D$38)</f>
        <v>4794306247551.8076</v>
      </c>
      <c r="AH6" s="99">
        <f>IF(ISBLANK(Calculations!AH6),"",Calculations!AH6  + 'IRA Buildings Changes'!$D$38)</f>
        <v>4832421006025.5557</v>
      </c>
      <c r="AI6" s="99">
        <f>IF(ISBLANK(Calculations!AI6),"",Calculations!AI6  + 'IRA Buildings Changes'!$D$38)</f>
        <v>4873621105938.9775</v>
      </c>
      <c r="AJ6" s="99">
        <f>IF(ISBLANK(Calculations!AJ6),"",Calculations!AJ6  + 'IRA Buildings Changes'!$D$38)</f>
        <v>4919382534585.8652</v>
      </c>
      <c r="AK6" s="99">
        <f>IF(ISBLANK(Calculations!AK6),"",Calculations!AK6  + 'IRA Buildings Changes'!$D$38)</f>
        <v>4932152848318.2617</v>
      </c>
      <c r="AL6" s="99">
        <f>IF(ISBLANK(Calculations!AL6),"",Calculations!AL6  + 'IRA Buildings Changes'!$D$38)</f>
        <v>4950087836376.127</v>
      </c>
      <c r="AM6" s="99">
        <f>IF(ISBLANK(Calculations!AM6),"",Calculations!AM6  + 'IRA Buildings Changes'!$D$38)</f>
        <v>4969868821119.3613</v>
      </c>
      <c r="AN6" s="99">
        <f>IF(ISBLANK(Calculations!AN6),"",Calculations!AN6  + 'IRA Buildings Changes'!$D$38)</f>
        <v>4994057803862.4268</v>
      </c>
      <c r="AO6" s="99">
        <f>IF(ISBLANK(Calculations!AO6),"",Calculations!AO6  + 'IRA Buildings Changes'!$D$38)</f>
        <v>5019330886895.7383</v>
      </c>
      <c r="AP6" s="99">
        <f>IF(ISBLANK(Calculations!AP6),"",Calculations!AP6  + 'IRA Buildings Changes'!$D$38)</f>
        <v>5047997443885.626</v>
      </c>
      <c r="AQ6" s="99">
        <f>IF(ISBLANK(Calculations!AQ6),"",Calculations!AQ6  + 'IRA Buildings Changes'!$D$38)</f>
        <v>5076488452348.8613</v>
      </c>
      <c r="AR6" s="99">
        <f>IF(ISBLANK(Calculations!AR6),"",Calculations!AR6  + 'IRA Buildings Changes'!$D$38)</f>
        <v>5107260637925.4492</v>
      </c>
      <c r="AS6" s="99">
        <f>IF(ISBLANK(Calculations!AS6),"",Calculations!AS6  + 'IRA Buildings Changes'!$D$38)</f>
        <v>5136794627431.1738</v>
      </c>
      <c r="AT6" s="99">
        <f>IF(ISBLANK(Calculations!AT6),"",Calculations!AT6  + 'IRA Buildings Changes'!$D$38)</f>
        <v>5167787460898.1943</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0.98942254562112342</v>
      </c>
      <c r="K7">
        <f>IF(ISBLANK(Calculations!K7),"",Calculations!K7)</f>
        <v>0.62017748083993962</v>
      </c>
      <c r="L7" t="str">
        <f>IF(ISBLANK(Calculations!L7),"",Calculations!L7)</f>
        <v>RESIDENTIAL</v>
      </c>
      <c r="M7" t="str">
        <f>IF(ISBLANK(Calculations!M7),"",Calculations!M7)</f>
        <v>heating</v>
      </c>
      <c r="N7" t="str">
        <f>IF(ISBLANK(Calculations!N7),"",Calculations!N7)</f>
        <v>petroleum diesel</v>
      </c>
      <c r="O7">
        <f>IF(ISBLANK(Calculations!O7),"",Calculations!O7)</f>
        <v>78543050474.18222</v>
      </c>
      <c r="P7">
        <f>IF(ISBLANK(Calculations!P7),"",Calculations!P7)</f>
        <v>78543050474.18222</v>
      </c>
      <c r="Q7">
        <f>IF(ISBLANK(Calculations!Q7),"",Calculations!Q7)</f>
        <v>78543050474.18222</v>
      </c>
      <c r="R7">
        <f>IF(ISBLANK(Calculations!R7),"",Calculations!R7)</f>
        <v>79037366580.931198</v>
      </c>
      <c r="S7">
        <f>IF(ISBLANK(Calculations!S7),"",Calculations!S7)</f>
        <v>79403543062.681778</v>
      </c>
      <c r="T7">
        <f>IF(ISBLANK(Calculations!T7),"",Calculations!T7)</f>
        <v>79601579726.645248</v>
      </c>
      <c r="U7">
        <f>IF(ISBLANK(Calculations!U7),"",Calculations!U7)</f>
        <v>79663392121.4729</v>
      </c>
      <c r="V7">
        <f>IF(ISBLANK(Calculations!V7),"",Calculations!V7)</f>
        <v>79525974762.262375</v>
      </c>
      <c r="W7">
        <f>IF(ISBLANK(Calculations!W7),"",Calculations!W7)</f>
        <v>79117416553.53299</v>
      </c>
      <c r="X7">
        <f>IF(ISBLANK(Calculations!X7),"",Calculations!X7)</f>
        <v>78348638725.899353</v>
      </c>
      <c r="Y7">
        <f>IF(ISBLANK(Calculations!Y7),"",Calculations!Y7)</f>
        <v>77094324889.808075</v>
      </c>
      <c r="Z7">
        <f>IF(ISBLANK(Calculations!Z7),"",Calculations!Z7)</f>
        <v>75424063069.385452</v>
      </c>
      <c r="AA7">
        <f>IF(ISBLANK(Calculations!AA7),"",Calculations!AA7)</f>
        <v>73314679611.408173</v>
      </c>
      <c r="AB7">
        <f>IF(ISBLANK(Calculations!AB7),"",Calculations!AB7)</f>
        <v>70831280157.071548</v>
      </c>
      <c r="AC7">
        <f>IF(ISBLANK(Calculations!AC7),"",Calculations!AC7)</f>
        <v>67990252439.764595</v>
      </c>
      <c r="AD7">
        <f>IF(ISBLANK(Calculations!AD7),"",Calculations!AD7)</f>
        <v>64838594775.404861</v>
      </c>
      <c r="AE7">
        <f>IF(ISBLANK(Calculations!AE7),"",Calculations!AE7)</f>
        <v>61409216993.850212</v>
      </c>
      <c r="AF7">
        <f>IF(ISBLANK(Calculations!AF7),"",Calculations!AF7)</f>
        <v>57852427767.163261</v>
      </c>
      <c r="AG7">
        <f>IF(ISBLANK(Calculations!AG7),"",Calculations!AG7)</f>
        <v>54181582342.822258</v>
      </c>
      <c r="AH7">
        <f>IF(ISBLANK(Calculations!AH7),"",Calculations!AH7)</f>
        <v>50476513715.112335</v>
      </c>
      <c r="AI7">
        <f>IF(ISBLANK(Calculations!AI7),"",Calculations!AI7)</f>
        <v>46774580181.598831</v>
      </c>
      <c r="AJ7">
        <f>IF(ISBLANK(Calculations!AJ7),"",Calculations!AJ7)</f>
        <v>43144313275.300629</v>
      </c>
      <c r="AK7">
        <f>IF(ISBLANK(Calculations!AK7),"",Calculations!AK7)</f>
        <v>39452229391.667213</v>
      </c>
      <c r="AL7">
        <f>IF(ISBLANK(Calculations!AL7),"",Calculations!AL7)</f>
        <v>35978115014.790802</v>
      </c>
      <c r="AM7">
        <f>IF(ISBLANK(Calculations!AM7),"",Calculations!AM7)</f>
        <v>32733291731.142616</v>
      </c>
      <c r="AN7">
        <f>IF(ISBLANK(Calculations!AN7),"",Calculations!AN7)</f>
        <v>29762600715.040974</v>
      </c>
      <c r="AO7">
        <f>IF(ISBLANK(Calculations!AO7),"",Calculations!AO7)</f>
        <v>27080861904.944355</v>
      </c>
      <c r="AP7">
        <f>IF(ISBLANK(Calculations!AP7),"",Calculations!AP7)</f>
        <v>24721858175.554123</v>
      </c>
      <c r="AQ7">
        <f>IF(ISBLANK(Calculations!AQ7),"",Calculations!AQ7)</f>
        <v>22684949451.701172</v>
      </c>
      <c r="AR7">
        <f>IF(ISBLANK(Calculations!AR7),"",Calculations!AR7)</f>
        <v>20979871970.065872</v>
      </c>
      <c r="AS7">
        <f>IF(ISBLANK(Calculations!AS7),"",Calculations!AS7)</f>
        <v>19583172613.593216</v>
      </c>
      <c r="AT7">
        <f>IF(ISBLANK(Calculations!AT7),"",Calculations!AT7)</f>
        <v>18480200036.088104</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0.62017748083993962</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0.62017748083993962</v>
      </c>
      <c r="L9" t="str">
        <f>IF(ISBLANK(Calculations!L9),"",Calculations!L9)</f>
        <v>RESIDENTIAL</v>
      </c>
      <c r="M9" t="str">
        <f>IF(ISBLANK(Calculations!M9),"",Calculations!M9)</f>
        <v>heating</v>
      </c>
      <c r="N9" t="str">
        <f>IF(ISBLANK(Calculations!N9),"",Calculations!N9)</f>
        <v>biomass</v>
      </c>
      <c r="O9">
        <f>IF(ISBLANK(Calculations!O9),"",Calculations!O9)</f>
        <v>2337448925285.7324</v>
      </c>
      <c r="P9">
        <f>IF(ISBLANK(Calculations!P9),"",Calculations!P9)</f>
        <v>2337448925285.7324</v>
      </c>
      <c r="Q9">
        <f>IF(ISBLANK(Calculations!Q9),"",Calculations!Q9)</f>
        <v>2337448925285.7324</v>
      </c>
      <c r="R9">
        <f>IF(ISBLANK(Calculations!R9),"",Calculations!R9)</f>
        <v>2348325767630.8628</v>
      </c>
      <c r="S9">
        <f>IF(ISBLANK(Calculations!S9),"",Calculations!S9)</f>
        <v>2357450209203.5068</v>
      </c>
      <c r="T9">
        <f>IF(ISBLANK(Calculations!T9),"",Calculations!T9)</f>
        <v>2365194675613.1924</v>
      </c>
      <c r="U9">
        <f>IF(ISBLANK(Calculations!U9),"",Calculations!U9)</f>
        <v>2373612740066.3447</v>
      </c>
      <c r="V9">
        <f>IF(ISBLANK(Calculations!V9),"",Calculations!V9)</f>
        <v>2382486820697.6841</v>
      </c>
      <c r="W9">
        <f>IF(ISBLANK(Calculations!W9),"",Calculations!W9)</f>
        <v>2392013058030.6821</v>
      </c>
      <c r="X9">
        <f>IF(ISBLANK(Calculations!X9),"",Calculations!X9)</f>
        <v>2401958605546.6182</v>
      </c>
      <c r="Y9">
        <f>IF(ISBLANK(Calculations!Y9),"",Calculations!Y9)</f>
        <v>2410836666087.7896</v>
      </c>
      <c r="Z9">
        <f>IF(ISBLANK(Calculations!Z9),"",Calculations!Z9)</f>
        <v>2421275672288.314</v>
      </c>
      <c r="AA9">
        <f>IF(ISBLANK(Calculations!AA9),"",Calculations!AA9)</f>
        <v>2432346389418.2529</v>
      </c>
      <c r="AB9">
        <f>IF(ISBLANK(Calculations!AB9),"",Calculations!AB9)</f>
        <v>2444564153591.8604</v>
      </c>
      <c r="AC9">
        <f>IF(ISBLANK(Calculations!AC9),"",Calculations!AC9)</f>
        <v>2457512946176.0903</v>
      </c>
      <c r="AD9">
        <f>IF(ISBLANK(Calculations!AD9),"",Calculations!AD9)</f>
        <v>2471775644962.0796</v>
      </c>
      <c r="AE9">
        <f>IF(ISBLANK(Calculations!AE9),"",Calculations!AE9)</f>
        <v>2486902848056.6382</v>
      </c>
      <c r="AF9">
        <f>IF(ISBLANK(Calculations!AF9),"",Calculations!AF9)</f>
        <v>2505652271172.9082</v>
      </c>
      <c r="AG9">
        <f>IF(ISBLANK(Calculations!AG9),"",Calculations!AG9)</f>
        <v>2526075749548.5732</v>
      </c>
      <c r="AH9">
        <f>IF(ISBLANK(Calculations!AH9),"",Calculations!AH9)</f>
        <v>2548749208269.5693</v>
      </c>
      <c r="AI9">
        <f>IF(ISBLANK(Calculations!AI9),"",Calculations!AI9)</f>
        <v>2572022422794.3398</v>
      </c>
      <c r="AJ9">
        <f>IF(ISBLANK(Calculations!AJ9),"",Calculations!AJ9)</f>
        <v>2596145511929.1533</v>
      </c>
      <c r="AK9">
        <f>IF(ISBLANK(Calculations!AK9),"",Calculations!AK9)</f>
        <v>2609790205598.9878</v>
      </c>
      <c r="AL9">
        <f>IF(ISBLANK(Calculations!AL9),"",Calculations!AL9)</f>
        <v>2623318605075.2026</v>
      </c>
      <c r="AM9">
        <f>IF(ISBLANK(Calculations!AM9),"",Calculations!AM9)</f>
        <v>2635040787860.8457</v>
      </c>
      <c r="AN9">
        <f>IF(ISBLANK(Calculations!AN9),"",Calculations!AN9)</f>
        <v>2646022276550.1421</v>
      </c>
      <c r="AO9">
        <f>IF(ISBLANK(Calculations!AO9),"",Calculations!AO9)</f>
        <v>2655527241670.1147</v>
      </c>
      <c r="AP9">
        <f>IF(ISBLANK(Calculations!AP9),"",Calculations!AP9)</f>
        <v>2665326513250.1626</v>
      </c>
      <c r="AQ9">
        <f>IF(ISBLANK(Calculations!AQ9),"",Calculations!AQ9)</f>
        <v>2674733929841.7246</v>
      </c>
      <c r="AR9">
        <f>IF(ISBLANK(Calculations!AR9),"",Calculations!AR9)</f>
        <v>2685167803653.2705</v>
      </c>
      <c r="AS9">
        <f>IF(ISBLANK(Calculations!AS9),"",Calculations!AS9)</f>
        <v>2695422089060.4917</v>
      </c>
      <c r="AT9">
        <f>IF(ISBLANK(Calculations!AT9),"",Calculations!AT9)</f>
        <v>2706659500701.6338</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0.62017748083993962</v>
      </c>
      <c r="L10" t="str">
        <f>IF(ISBLANK(Calculations!L10),"",Calculations!L10)</f>
        <v>RESIDENTIAL</v>
      </c>
      <c r="M10" t="str">
        <f>IF(ISBLANK(Calculations!M10),"",Calculations!M10)</f>
        <v>heating</v>
      </c>
      <c r="N10" t="str">
        <f>IF(ISBLANK(Calculations!N10),"",Calculations!N10)</f>
        <v>kerosene</v>
      </c>
      <c r="O10">
        <f>IF(ISBLANK(Calculations!O10),"",Calculations!O10)</f>
        <v>0</v>
      </c>
      <c r="P10">
        <f>IF(ISBLANK(Calculations!P10),"",Calculations!P10)</f>
        <v>0</v>
      </c>
      <c r="Q10">
        <f>IF(ISBLANK(Calculations!Q10),"",Calculations!Q10)</f>
        <v>0</v>
      </c>
      <c r="R10">
        <f>IF(ISBLANK(Calculations!R10),"",Calculations!R10)</f>
        <v>0</v>
      </c>
      <c r="S10">
        <f>IF(ISBLANK(Calculations!S10),"",Calculations!S10)</f>
        <v>0</v>
      </c>
      <c r="T10">
        <f>IF(ISBLANK(Calculations!T10),"",Calculations!T10)</f>
        <v>0</v>
      </c>
      <c r="U10">
        <f>IF(ISBLANK(Calculations!U10),"",Calculations!U10)</f>
        <v>0</v>
      </c>
      <c r="V10">
        <f>IF(ISBLANK(Calculations!V10),"",Calculations!V10)</f>
        <v>0</v>
      </c>
      <c r="W10">
        <f>IF(ISBLANK(Calculations!W10),"",Calculations!W10)</f>
        <v>0</v>
      </c>
      <c r="X10">
        <f>IF(ISBLANK(Calculations!X10),"",Calculations!X10)</f>
        <v>0</v>
      </c>
      <c r="Y10">
        <f>IF(ISBLANK(Calculations!Y10),"",Calculations!Y10)</f>
        <v>0</v>
      </c>
      <c r="Z10">
        <f>IF(ISBLANK(Calculations!Z10),"",Calculations!Z10)</f>
        <v>0</v>
      </c>
      <c r="AA10">
        <f>IF(ISBLANK(Calculations!AA10),"",Calculations!AA10)</f>
        <v>0</v>
      </c>
      <c r="AB10">
        <f>IF(ISBLANK(Calculations!AB10),"",Calculations!AB10)</f>
        <v>0</v>
      </c>
      <c r="AC10">
        <f>IF(ISBLANK(Calculations!AC10),"",Calculations!AC10)</f>
        <v>0</v>
      </c>
      <c r="AD10">
        <f>IF(ISBLANK(Calculations!AD10),"",Calculations!AD10)</f>
        <v>0</v>
      </c>
      <c r="AE10">
        <f>IF(ISBLANK(Calculations!AE10),"",Calculations!AE10)</f>
        <v>0</v>
      </c>
      <c r="AF10">
        <f>IF(ISBLANK(Calculations!AF10),"",Calculations!AF10)</f>
        <v>0</v>
      </c>
      <c r="AG10">
        <f>IF(ISBLANK(Calculations!AG10),"",Calculations!AG10)</f>
        <v>0</v>
      </c>
      <c r="AH10">
        <f>IF(ISBLANK(Calculations!AH10),"",Calculations!AH10)</f>
        <v>0</v>
      </c>
      <c r="AI10">
        <f>IF(ISBLANK(Calculations!AI10),"",Calculations!AI10)</f>
        <v>0</v>
      </c>
      <c r="AJ10">
        <f>IF(ISBLANK(Calculations!AJ10),"",Calculations!AJ10)</f>
        <v>0</v>
      </c>
      <c r="AK10">
        <f>IF(ISBLANK(Calculations!AK10),"",Calculations!AK10)</f>
        <v>0</v>
      </c>
      <c r="AL10">
        <f>IF(ISBLANK(Calculations!AL10),"",Calculations!AL10)</f>
        <v>0</v>
      </c>
      <c r="AM10">
        <f>IF(ISBLANK(Calculations!AM10),"",Calculations!AM10)</f>
        <v>0</v>
      </c>
      <c r="AN10">
        <f>IF(ISBLANK(Calculations!AN10),"",Calculations!AN10)</f>
        <v>0</v>
      </c>
      <c r="AO10">
        <f>IF(ISBLANK(Calculations!AO10),"",Calculations!AO10)</f>
        <v>0</v>
      </c>
      <c r="AP10">
        <f>IF(ISBLANK(Calculations!AP10),"",Calculations!AP10)</f>
        <v>0</v>
      </c>
      <c r="AQ10">
        <f>IF(ISBLANK(Calculations!AQ10),"",Calculations!AQ10)</f>
        <v>0</v>
      </c>
      <c r="AR10">
        <f>IF(ISBLANK(Calculations!AR10),"",Calculations!AR10)</f>
        <v>0</v>
      </c>
      <c r="AS10">
        <f>IF(ISBLANK(Calculations!AS10),"",Calculations!AS10)</f>
        <v>0</v>
      </c>
      <c r="AT10">
        <f>IF(ISBLANK(Calculations!AT10),"",Calculations!AT10)</f>
        <v>0</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0.62017748083993962</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0.62017748083993962</v>
      </c>
      <c r="C12">
        <f>IF(ISBLANK(Calculations!C12),"",Calculations!C12)</f>
        <v>0.37982251916006038</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0.82367890709689795</v>
      </c>
      <c r="K12">
        <f>IF(ISBLANK(Calculations!K12),"",Calculations!K12)</f>
        <v>0.62017748083993962</v>
      </c>
      <c r="L12" t="str">
        <f>IF(ISBLANK(Calculations!L12),"",Calculations!L12)</f>
        <v>RESIDENTIAL</v>
      </c>
      <c r="M12" t="str">
        <f>IF(ISBLANK(Calculations!M12),"",Calculations!M12)</f>
        <v>heating</v>
      </c>
      <c r="N12" t="str">
        <f>IF(ISBLANK(Calculations!N12),"",Calculations!N12)</f>
        <v>LPG propane or butane</v>
      </c>
      <c r="O12">
        <f>IF(ISBLANK(Calculations!O12),"",Calculations!O12)</f>
        <v>1711781644351.1929</v>
      </c>
      <c r="P12">
        <f>IF(ISBLANK(Calculations!P12),"",Calculations!P12)</f>
        <v>1711781644351.1929</v>
      </c>
      <c r="Q12">
        <f>IF(ISBLANK(Calculations!Q12),"",Calculations!Q12)</f>
        <v>1711781644351.1929</v>
      </c>
      <c r="R12">
        <f>IF(ISBLANK(Calculations!R12),"",Calculations!R12)</f>
        <v>1727138419879.5811</v>
      </c>
      <c r="S12">
        <f>IF(ISBLANK(Calculations!S12),"",Calculations!S12)</f>
        <v>1741928453161.4377</v>
      </c>
      <c r="T12">
        <f>IF(ISBLANK(Calculations!T12),"",Calculations!T12)</f>
        <v>1756172854275.7693</v>
      </c>
      <c r="U12">
        <f>IF(ISBLANK(Calculations!U12),"",Calculations!U12)</f>
        <v>1771869124711.1448</v>
      </c>
      <c r="V12">
        <f>IF(ISBLANK(Calculations!V12),"",Calculations!V12)</f>
        <v>1788881726570.6584</v>
      </c>
      <c r="W12">
        <f>IF(ISBLANK(Calculations!W12),"",Calculations!W12)</f>
        <v>1807107277798.3374</v>
      </c>
      <c r="X12">
        <f>IF(ISBLANK(Calculations!X12),"",Calculations!X12)</f>
        <v>1826693342543.2729</v>
      </c>
      <c r="Y12">
        <f>IF(ISBLANK(Calculations!Y12),"",Calculations!Y12)</f>
        <v>1846308106624.6714</v>
      </c>
      <c r="Z12">
        <f>IF(ISBLANK(Calculations!Z12),"",Calculations!Z12)</f>
        <v>1867979281957.2173</v>
      </c>
      <c r="AA12">
        <f>IF(ISBLANK(Calculations!AA12),"",Calculations!AA12)</f>
        <v>1890040981326.8223</v>
      </c>
      <c r="AB12">
        <f>IF(ISBLANK(Calculations!AB12),"",Calculations!AB12)</f>
        <v>1912341728951.9954</v>
      </c>
      <c r="AC12">
        <f>IF(ISBLANK(Calculations!AC12),"",Calculations!AC12)</f>
        <v>1933942446578.801</v>
      </c>
      <c r="AD12">
        <f>IF(ISBLANK(Calculations!AD12),"",Calculations!AD12)</f>
        <v>1954713727598.1929</v>
      </c>
      <c r="AE12">
        <f>IF(ISBLANK(Calculations!AE12),"",Calculations!AE12)</f>
        <v>1973809547942.1521</v>
      </c>
      <c r="AF12">
        <f>IF(ISBLANK(Calculations!AF12),"",Calculations!AF12)</f>
        <v>1993306773911.0215</v>
      </c>
      <c r="AG12">
        <f>IF(ISBLANK(Calculations!AG12),"",Calculations!AG12)</f>
        <v>2011537242980.2441</v>
      </c>
      <c r="AH12">
        <f>IF(ISBLANK(Calculations!AH12),"",Calculations!AH12)</f>
        <v>2029439233296.022</v>
      </c>
      <c r="AI12">
        <f>IF(ISBLANK(Calculations!AI12),"",Calculations!AI12)</f>
        <v>2046759443681.2561</v>
      </c>
      <c r="AJ12">
        <f>IF(ISBLANK(Calculations!AJ12),"",Calculations!AJ12)</f>
        <v>2064297708414.8896</v>
      </c>
      <c r="AK12">
        <f>IF(ISBLANK(Calculations!AK12),"",Calculations!AK12)</f>
        <v>2071681358181.5935</v>
      </c>
      <c r="AL12">
        <f>IF(ISBLANK(Calculations!AL12),"",Calculations!AL12)</f>
        <v>2080103895001.6714</v>
      </c>
      <c r="AM12">
        <f>IF(ISBLANK(Calculations!AM12),"",Calculations!AM12)</f>
        <v>2088721115718.7925</v>
      </c>
      <c r="AN12">
        <f>IF(ISBLANK(Calculations!AN12),"",Calculations!AN12)</f>
        <v>2098476035930.179</v>
      </c>
      <c r="AO12">
        <f>IF(ISBLANK(Calculations!AO12),"",Calculations!AO12)</f>
        <v>2108409976479.1206</v>
      </c>
      <c r="AP12">
        <f>IF(ISBLANK(Calculations!AP12),"",Calculations!AP12)</f>
        <v>2119276995718.3884</v>
      </c>
      <c r="AQ12">
        <f>IF(ISBLANK(Calculations!AQ12),"",Calculations!AQ12)</f>
        <v>2129976798031.2856</v>
      </c>
      <c r="AR12">
        <f>IF(ISBLANK(Calculations!AR12),"",Calculations!AR12)</f>
        <v>2141298034204.6389</v>
      </c>
      <c r="AS12">
        <f>IF(ISBLANK(Calculations!AS12),"",Calculations!AS12)</f>
        <v>2152124828934.0767</v>
      </c>
      <c r="AT12">
        <f>IF(ISBLANK(Calculations!AT12),"",Calculations!AT12)</f>
        <v>2163328131494.896</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0.62017748083993962</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3.2005739277506079E-2</v>
      </c>
      <c r="K17">
        <f>IF(ISBLANK(Calculations!K17),"",Calculations!K17)</f>
        <v>0.62017748083993962</v>
      </c>
      <c r="L17" t="str">
        <f>IF(ISBLANK(Calculations!L17),"",Calculations!L17)</f>
        <v>RESIDENTIAL</v>
      </c>
      <c r="M17" t="str">
        <f>IF(ISBLANK(Calculations!M17),"",Calculations!M17)</f>
        <v>cooling</v>
      </c>
      <c r="N17" t="str">
        <f>IF(ISBLANK(Calculations!N17),"",Calculations!N17)</f>
        <v>electricity</v>
      </c>
      <c r="O17">
        <f>P17</f>
        <v>196229574357.07632</v>
      </c>
      <c r="P17">
        <f>IF(ISBLANK(Calculations!P17),"",Calculations!P17)</f>
        <v>196229574357.07632</v>
      </c>
      <c r="Q17">
        <f>IF(ISBLANK(Calculations!Q17),"",Calculations!Q17)</f>
        <v>196229574357.07632</v>
      </c>
      <c r="R17">
        <f>IF(ISBLANK(Calculations!R17),"",Calculations!R17)</f>
        <v>192349351501.83481</v>
      </c>
      <c r="S17" s="99">
        <f>IF(ISBLANK(Calculations!S17),"",Calculations!S17 + ('IRA Buildings Changes'!$C$38/($AB$16-$R$16)*(S16-$R$16)))</f>
        <v>224736650462.02271</v>
      </c>
      <c r="T17" s="99">
        <f>IF(ISBLANK(Calculations!T17),"",Calculations!T17 + ('IRA Buildings Changes'!$C$38/($AB$16-$R$16)*(T16-$R$16)))</f>
        <v>257436931060.96152</v>
      </c>
      <c r="U17" s="99">
        <f>IF(ISBLANK(Calculations!U17),"",Calculations!U17 + ('IRA Buildings Changes'!$C$38/($AB$16-$R$16)*(U16-$R$16)))</f>
        <v>290605166689.27722</v>
      </c>
      <c r="V17" s="99">
        <f>IF(ISBLANK(Calculations!V17),"",Calculations!V17 + ('IRA Buildings Changes'!$C$38/($AB$16-$R$16)*(V16-$R$16)))</f>
        <v>324077947270.63025</v>
      </c>
      <c r="W17" s="99">
        <f>IF(ISBLANK(Calculations!W17),"",Calculations!W17 + ('IRA Buildings Changes'!$C$38/($AB$16-$R$16)*(W16-$R$16)))</f>
        <v>358087293777.84564</v>
      </c>
      <c r="X17" s="99">
        <f>IF(ISBLANK(Calculations!X17),"",Calculations!X17 + ('IRA Buildings Changes'!$C$38/($AB$16-$R$16)*(X16-$R$16)))</f>
        <v>392402755135.06866</v>
      </c>
      <c r="Y17" s="99">
        <f>IF(ISBLANK(Calculations!Y17),"",Calculations!Y17 + ('IRA Buildings Changes'!$C$38/($AB$16-$R$16)*(Y16-$R$16)))</f>
        <v>427204499871.7113</v>
      </c>
      <c r="Z17" s="99">
        <f>IF(ISBLANK(Calculations!Z17),"",Calculations!Z17 + ('IRA Buildings Changes'!$C$38/($AB$16-$R$16)*(Z16-$R$16)))</f>
        <v>462326818439.85352</v>
      </c>
      <c r="AA17" s="99">
        <f>IF(ISBLANK(Calculations!AA17),"",Calculations!AA17 + ('IRA Buildings Changes'!$C$38/($AB$16-$R$16)*(AA16-$R$16)))</f>
        <v>497745709582.8363</v>
      </c>
      <c r="AB17" s="98">
        <f>IF(ISBLANK(Calculations!AB17),"",Calculations!AB17 + 'IRA Buildings Changes'!$C$38)</f>
        <v>533400856175.10779</v>
      </c>
      <c r="AC17" s="99">
        <f>IF(ISBLANK(Calculations!AC17),"",Calculations!AC17 + 'IRA Buildings Changes'!$C$38)</f>
        <v>533237659669.02051</v>
      </c>
      <c r="AD17" s="99">
        <f>IF(ISBLANK(Calculations!AD17),"",Calculations!AD17 + 'IRA Buildings Changes'!$C$38)</f>
        <v>533319388171.88574</v>
      </c>
      <c r="AE17" s="99">
        <f>IF(ISBLANK(Calculations!AE17),"",Calculations!AE17 + 'IRA Buildings Changes'!$C$38)</f>
        <v>533419402729.36548</v>
      </c>
      <c r="AF17" s="99">
        <f>IF(ISBLANK(Calculations!AF17),"",Calculations!AF17 + 'IRA Buildings Changes'!$C$38)</f>
        <v>533722748806.84546</v>
      </c>
      <c r="AG17" s="99">
        <f>IF(ISBLANK(Calculations!AG17),"",Calculations!AG17 + 'IRA Buildings Changes'!$C$38)</f>
        <v>534016742700.37854</v>
      </c>
      <c r="AH17" s="99">
        <f>IF(ISBLANK(Calculations!AH17),"",Calculations!AH17 + 'IRA Buildings Changes'!$C$38)</f>
        <v>534488475553.71387</v>
      </c>
      <c r="AI17" s="99">
        <f>IF(ISBLANK(Calculations!AI17),"",Calculations!AI17 + 'IRA Buildings Changes'!$C$38)</f>
        <v>534929899177.4447</v>
      </c>
      <c r="AJ17" s="99">
        <f>IF(ISBLANK(Calculations!AJ17),"",Calculations!AJ17 + 'IRA Buildings Changes'!$C$38)</f>
        <v>535528539412.77905</v>
      </c>
      <c r="AK17" s="99">
        <f>IF(ISBLANK(Calculations!AK17),"",Calculations!AK17 + 'IRA Buildings Changes'!$C$38)</f>
        <v>536076006899.75153</v>
      </c>
      <c r="AL17" s="99">
        <f>IF(ISBLANK(Calculations!AL17),"",Calculations!AL17 + 'IRA Buildings Changes'!$C$38)</f>
        <v>536773315024.37463</v>
      </c>
      <c r="AM17" s="99">
        <f>IF(ISBLANK(Calculations!AM17),"",Calculations!AM17 + 'IRA Buildings Changes'!$C$38)</f>
        <v>537516411869.93848</v>
      </c>
      <c r="AN17" s="99">
        <f>IF(ISBLANK(Calculations!AN17),"",Calculations!AN17 + 'IRA Buildings Changes'!$C$38)</f>
        <v>538203096923.8042</v>
      </c>
      <c r="AO17" s="99">
        <f>IF(ISBLANK(Calculations!AO17),"",Calculations!AO17 + 'IRA Buildings Changes'!$C$38)</f>
        <v>539022632117.75769</v>
      </c>
      <c r="AP17" s="99">
        <f>IF(ISBLANK(Calculations!AP17),"",Calculations!AP17 + 'IRA Buildings Changes'!$C$38)</f>
        <v>539870392836.30493</v>
      </c>
      <c r="AQ17" s="99">
        <f>IF(ISBLANK(Calculations!AQ17),"",Calculations!AQ17 + 'IRA Buildings Changes'!$C$38)</f>
        <v>540642839341.27844</v>
      </c>
      <c r="AR17" s="99">
        <f>IF(ISBLANK(Calculations!AR17),"",Calculations!AR17 + 'IRA Buildings Changes'!$C$38)</f>
        <v>541527264897.21631</v>
      </c>
      <c r="AS17" s="99">
        <f>IF(ISBLANK(Calculations!AS17),"",Calculations!AS17 + 'IRA Buildings Changes'!$C$38)</f>
        <v>542419674446.74353</v>
      </c>
      <c r="AT17" s="99">
        <f>IF(ISBLANK(Calculations!AT17),"",Calculations!AT17 + 'IRA Buildings Changes'!$C$38)</f>
        <v>543219298263.19873</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0.62017748083993962</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0.62017748083993962</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0.62017748083993962</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0.62017748083993962</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0.62017748083993962</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0.62017748083993962</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0.62017748083993962</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0.62017748083993962</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0.62017748083993962</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6.7833772731502623E-2</v>
      </c>
      <c r="K30">
        <f>IF(ISBLANK(Calculations!K30),"",Calculations!K30)</f>
        <v>0.62017748083993962</v>
      </c>
      <c r="L30" t="str">
        <f>IF(ISBLANK(Calculations!L30),"",Calculations!L30)</f>
        <v>RESIDENTIAL</v>
      </c>
      <c r="M30" t="str">
        <f>IF(ISBLANK(Calculations!M30),"",Calculations!M30)</f>
        <v>lighting</v>
      </c>
      <c r="N30" t="str">
        <f>IF(ISBLANK(Calculations!N30),"",Calculations!N30)</f>
        <v>electricity</v>
      </c>
      <c r="O30">
        <f t="shared" si="0"/>
        <v>415893919360.03473</v>
      </c>
      <c r="P30">
        <f>IF(ISBLANK(Calculations!P30),"",Calculations!P30)</f>
        <v>415893919360.03473</v>
      </c>
      <c r="Q30">
        <f>IF(ISBLANK(Calculations!Q30),"",Calculations!Q30)</f>
        <v>415893919360.03473</v>
      </c>
      <c r="R30">
        <f>IF(ISBLANK(Calculations!R30),"",Calculations!R30)</f>
        <v>418033151390.15619</v>
      </c>
      <c r="S30">
        <f>IF(ISBLANK(Calculations!S30),"",Calculations!S30)</f>
        <v>420486500962.88025</v>
      </c>
      <c r="T30">
        <f>IF(ISBLANK(Calculations!T30),"",Calculations!T30)</f>
        <v>423200946759.2973</v>
      </c>
      <c r="U30">
        <f>IF(ISBLANK(Calculations!U30),"",Calculations!U30)</f>
        <v>427309281257.90582</v>
      </c>
      <c r="V30">
        <f>IF(ISBLANK(Calculations!V30),"",Calculations!V30)</f>
        <v>432501132931.96802</v>
      </c>
      <c r="W30">
        <f>IF(ISBLANK(Calculations!W30),"",Calculations!W30)</f>
        <v>438383871866.56476</v>
      </c>
      <c r="X30">
        <f>IF(ISBLANK(Calculations!X30),"",Calculations!X30)</f>
        <v>444096493609.61267</v>
      </c>
      <c r="Y30">
        <f>IF(ISBLANK(Calculations!Y30),"",Calculations!Y30)</f>
        <v>449968222062.12189</v>
      </c>
      <c r="Z30">
        <f>IF(ISBLANK(Calculations!Z30),"",Calculations!Z30)</f>
        <v>456069959841.24725</v>
      </c>
      <c r="AA30">
        <f>IF(ISBLANK(Calculations!AA30),"",Calculations!AA30)</f>
        <v>462909888111.7674</v>
      </c>
      <c r="AB30">
        <f>IF(ISBLANK(Calculations!AB30),"",Calculations!AB30)</f>
        <v>470279663118.47363</v>
      </c>
      <c r="AC30">
        <f>IF(ISBLANK(Calculations!AC30),"",Calculations!AC30)</f>
        <v>478176425742.44519</v>
      </c>
      <c r="AD30">
        <f>IF(ISBLANK(Calculations!AD30),"",Calculations!AD30)</f>
        <v>486137079176.82709</v>
      </c>
      <c r="AE30">
        <f>IF(ISBLANK(Calculations!AE30),"",Calculations!AE30)</f>
        <v>494056527754.84918</v>
      </c>
      <c r="AF30">
        <f>IF(ISBLANK(Calculations!AF30),"",Calculations!AF30)</f>
        <v>500237265865.69824</v>
      </c>
      <c r="AG30">
        <f>IF(ISBLANK(Calculations!AG30),"",Calculations!AG30)</f>
        <v>506336113453.66846</v>
      </c>
      <c r="AH30">
        <f>IF(ISBLANK(Calculations!AH30),"",Calculations!AH30)</f>
        <v>512394392051.63318</v>
      </c>
      <c r="AI30">
        <f>IF(ISBLANK(Calculations!AI30),"",Calculations!AI30)</f>
        <v>518429932129.62024</v>
      </c>
      <c r="AJ30">
        <f>IF(ISBLANK(Calculations!AJ30),"",Calculations!AJ30)</f>
        <v>524454282622.87384</v>
      </c>
      <c r="AK30">
        <f>IF(ISBLANK(Calculations!AK30),"",Calculations!AK30)</f>
        <v>530215038447.27356</v>
      </c>
      <c r="AL30">
        <f>IF(ISBLANK(Calculations!AL30),"",Calculations!AL30)</f>
        <v>536177715163.11731</v>
      </c>
      <c r="AM30">
        <f>IF(ISBLANK(Calculations!AM30),"",Calculations!AM30)</f>
        <v>542387527772.98645</v>
      </c>
      <c r="AN30">
        <f>IF(ISBLANK(Calculations!AN30),"",Calculations!AN30)</f>
        <v>548880731408.51562</v>
      </c>
      <c r="AO30">
        <f>IF(ISBLANK(Calculations!AO30),"",Calculations!AO30)</f>
        <v>555651146326.18262</v>
      </c>
      <c r="AP30">
        <f>IF(ISBLANK(Calculations!AP30),"",Calculations!AP30)</f>
        <v>562679075615.33484</v>
      </c>
      <c r="AQ30">
        <f>IF(ISBLANK(Calculations!AQ30),"",Calculations!AQ30)</f>
        <v>569932035830.16431</v>
      </c>
      <c r="AR30">
        <f>IF(ISBLANK(Calculations!AR30),"",Calculations!AR30)</f>
        <v>577374678935.32935</v>
      </c>
      <c r="AS30">
        <f>IF(ISBLANK(Calculations!AS30),"",Calculations!AS30)</f>
        <v>584986864901.9729</v>
      </c>
      <c r="AT30">
        <f>IF(ISBLANK(Calculations!AT30),"",Calculations!AT30)</f>
        <v>592761421436.98071</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0.62017748083993962</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0.62017748083993962</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0.62017748083993962</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0.62017748083993962</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0.62017748083993962</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0.62017748083993962</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0.62017748083993962</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0.62017748083993962</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0.62017748083993962</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0.2961620420087076</v>
      </c>
      <c r="K43">
        <f>IF(ISBLANK(Calculations!K43),"",Calculations!K43)</f>
        <v>0.62017748083993962</v>
      </c>
      <c r="L43" t="str">
        <f>IF(ISBLANK(Calculations!L43),"",Calculations!L43)</f>
        <v>RESIDENTIAL</v>
      </c>
      <c r="M43" t="str">
        <f>IF(ISBLANK(Calculations!M43),"",Calculations!M43)</f>
        <v>appl</v>
      </c>
      <c r="N43" t="str">
        <f>IF(ISBLANK(Calculations!N43),"",Calculations!N43)</f>
        <v>electricity</v>
      </c>
      <c r="O43">
        <f t="shared" si="0"/>
        <v>1815791566012.5222</v>
      </c>
      <c r="P43">
        <f>IF(ISBLANK(Calculations!P43),"",Calculations!P43)</f>
        <v>1815791566012.5222</v>
      </c>
      <c r="Q43">
        <f>IF(ISBLANK(Calculations!Q43),"",Calculations!Q43)</f>
        <v>1815791566012.5222</v>
      </c>
      <c r="R43">
        <f>IF(ISBLANK(Calculations!R43),"",Calculations!R43)</f>
        <v>1813566386003.1338</v>
      </c>
      <c r="S43">
        <f>IF(ISBLANK(Calculations!S43),"",Calculations!S43)</f>
        <v>1811513943690.8848</v>
      </c>
      <c r="T43">
        <f>IF(ISBLANK(Calculations!T43),"",Calculations!T43)</f>
        <v>1810180581376.7673</v>
      </c>
      <c r="U43">
        <f>IF(ISBLANK(Calculations!U43),"",Calculations!U43)</f>
        <v>1809959055966.4531</v>
      </c>
      <c r="V43">
        <f>IF(ISBLANK(Calculations!V43),"",Calculations!V43)</f>
        <v>1811400200266.6418</v>
      </c>
      <c r="W43">
        <f>IF(ISBLANK(Calculations!W43),"",Calculations!W43)</f>
        <v>1814639663943.9907</v>
      </c>
      <c r="X43">
        <f>IF(ISBLANK(Calculations!X43),"",Calculations!X43)</f>
        <v>1819750989761.5862</v>
      </c>
      <c r="Y43">
        <f>IF(ISBLANK(Calculations!Y43),"",Calculations!Y43)</f>
        <v>1826454518677.1816</v>
      </c>
      <c r="Z43">
        <f>IF(ISBLANK(Calculations!Z43),"",Calculations!Z43)</f>
        <v>1834991747349.1121</v>
      </c>
      <c r="AA43">
        <f>IF(ISBLANK(Calculations!AA43),"",Calculations!AA43)</f>
        <v>1845630897007.3188</v>
      </c>
      <c r="AB43">
        <f>IF(ISBLANK(Calculations!AB43),"",Calculations!AB43)</f>
        <v>1857970270210.9878</v>
      </c>
      <c r="AC43">
        <f>IF(ISBLANK(Calculations!AC43),"",Calculations!AC43)</f>
        <v>1871603485567.5857</v>
      </c>
      <c r="AD43">
        <f>IF(ISBLANK(Calculations!AD43),"",Calculations!AD43)</f>
        <v>1886683718271.1113</v>
      </c>
      <c r="AE43">
        <f>IF(ISBLANK(Calculations!AE43),"",Calculations!AE43)</f>
        <v>1903115648982.72</v>
      </c>
      <c r="AF43">
        <f>IF(ISBLANK(Calculations!AF43),"",Calculations!AF43)</f>
        <v>1920738135048.7908</v>
      </c>
      <c r="AG43">
        <f>IF(ISBLANK(Calculations!AG43),"",Calculations!AG43)</f>
        <v>1938970128337.8381</v>
      </c>
      <c r="AH43">
        <f>IF(ISBLANK(Calculations!AH43),"",Calculations!AH43)</f>
        <v>1957503699909.5574</v>
      </c>
      <c r="AI43">
        <f>IF(ISBLANK(Calculations!AI43),"",Calculations!AI43)</f>
        <v>1976181678674.6277</v>
      </c>
      <c r="AJ43">
        <f>IF(ISBLANK(Calculations!AJ43),"",Calculations!AJ43)</f>
        <v>1994921828702.0132</v>
      </c>
      <c r="AK43">
        <f>IF(ISBLANK(Calculations!AK43),"",Calculations!AK43)</f>
        <v>2011705955640.3293</v>
      </c>
      <c r="AL43">
        <f>IF(ISBLANK(Calculations!AL43),"",Calculations!AL43)</f>
        <v>2028681221789.4797</v>
      </c>
      <c r="AM43">
        <f>IF(ISBLANK(Calculations!AM43),"",Calculations!AM43)</f>
        <v>2045828694442.7231</v>
      </c>
      <c r="AN43">
        <f>IF(ISBLANK(Calculations!AN43),"",Calculations!AN43)</f>
        <v>2063145229901.1243</v>
      </c>
      <c r="AO43">
        <f>IF(ISBLANK(Calculations!AO43),"",Calculations!AO43)</f>
        <v>2080642609327.4749</v>
      </c>
      <c r="AP43">
        <f>IF(ISBLANK(Calculations!AP43),"",Calculations!AP43)</f>
        <v>2098325667235.0847</v>
      </c>
      <c r="AQ43">
        <f>IF(ISBLANK(Calculations!AQ43),"",Calculations!AQ43)</f>
        <v>2116185737304.2781</v>
      </c>
      <c r="AR43">
        <f>IF(ISBLANK(Calculations!AR43),"",Calculations!AR43)</f>
        <v>2134237938417.7219</v>
      </c>
      <c r="AS43">
        <f>IF(ISBLANK(Calculations!AS43),"",Calculations!AS43)</f>
        <v>2152463354720.5776</v>
      </c>
      <c r="AT43">
        <f>IF(ISBLANK(Calculations!AT43),"",Calculations!AT43)</f>
        <v>2170846196197.2871</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0.62017748083993962</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0.26930925463661076</v>
      </c>
      <c r="K45">
        <f>IF(ISBLANK(Calculations!K45),"",Calculations!K45)</f>
        <v>0.62017748083993962</v>
      </c>
      <c r="L45" t="str">
        <f>IF(ISBLANK(Calculations!L45),"",Calculations!L45)</f>
        <v>RESIDENTIAL</v>
      </c>
      <c r="M45" t="str">
        <f>IF(ISBLANK(Calculations!M45),"",Calculations!M45)</f>
        <v>appl</v>
      </c>
      <c r="N45" t="str">
        <f>IF(ISBLANK(Calculations!N45),"",Calculations!N45)</f>
        <v>natural gas</v>
      </c>
      <c r="O45">
        <f t="shared" si="0"/>
        <v>2265787013267.1934</v>
      </c>
      <c r="P45">
        <f>IF(ISBLANK(Calculations!P45),"",Calculations!P45)</f>
        <v>2265787013267.1934</v>
      </c>
      <c r="Q45">
        <f>IF(ISBLANK(Calculations!Q45),"",Calculations!Q45)</f>
        <v>2265787013267.1934</v>
      </c>
      <c r="R45">
        <f>IF(ISBLANK(Calculations!R45),"",Calculations!R45)</f>
        <v>2280019765526.8569</v>
      </c>
      <c r="S45">
        <f>IF(ISBLANK(Calculations!S45),"",Calculations!S45)</f>
        <v>2294548954037.5508</v>
      </c>
      <c r="T45">
        <f>IF(ISBLANK(Calculations!T45),"",Calculations!T45)</f>
        <v>2309835631918.8003</v>
      </c>
      <c r="U45">
        <f>IF(ISBLANK(Calculations!U45),"",Calculations!U45)</f>
        <v>2326183579078.9453</v>
      </c>
      <c r="V45">
        <f>IF(ISBLANK(Calculations!V45),"",Calculations!V45)</f>
        <v>2344104946033.3828</v>
      </c>
      <c r="W45">
        <f>IF(ISBLANK(Calculations!W45),"",Calculations!W45)</f>
        <v>2363440512922.1338</v>
      </c>
      <c r="X45">
        <f>IF(ISBLANK(Calculations!X45),"",Calculations!X45)</f>
        <v>2383838536262.1162</v>
      </c>
      <c r="Y45">
        <f>IF(ISBLANK(Calculations!Y45),"",Calculations!Y45)</f>
        <v>2404663023307.209</v>
      </c>
      <c r="Z45">
        <f>IF(ISBLANK(Calculations!Z45),"",Calculations!Z45)</f>
        <v>2426168822248.2227</v>
      </c>
      <c r="AA45">
        <f>IF(ISBLANK(Calculations!AA45),"",Calculations!AA45)</f>
        <v>2448315214656.2354</v>
      </c>
      <c r="AB45">
        <f>IF(ISBLANK(Calculations!AB45),"",Calculations!AB45)</f>
        <v>2470565547359.7339</v>
      </c>
      <c r="AC45">
        <f>IF(ISBLANK(Calculations!AC45),"",Calculations!AC45)</f>
        <v>2492750159546.9702</v>
      </c>
      <c r="AD45">
        <f>IF(ISBLANK(Calculations!AD45),"",Calculations!AD45)</f>
        <v>2515529750360.7832</v>
      </c>
      <c r="AE45">
        <f>IF(ISBLANK(Calculations!AE45),"",Calculations!AE45)</f>
        <v>2539100096313.6968</v>
      </c>
      <c r="AF45">
        <f>IF(ISBLANK(Calculations!AF45),"",Calculations!AF45)</f>
        <v>2563430115304.4663</v>
      </c>
      <c r="AG45">
        <f>IF(ISBLANK(Calculations!AG45),"",Calculations!AG45)</f>
        <v>2587969527011.2842</v>
      </c>
      <c r="AH45">
        <f>IF(ISBLANK(Calculations!AH45),"",Calculations!AH45)</f>
        <v>2612564537919.4121</v>
      </c>
      <c r="AI45">
        <f>IF(ISBLANK(Calculations!AI45),"",Calculations!AI45)</f>
        <v>2637048093131.6343</v>
      </c>
      <c r="AJ45">
        <f>IF(ISBLANK(Calculations!AJ45),"",Calculations!AJ45)</f>
        <v>2661377268356.8198</v>
      </c>
      <c r="AK45">
        <f>IF(ISBLANK(Calculations!AK45),"",Calculations!AK45)</f>
        <v>2682995229426.5063</v>
      </c>
      <c r="AL45">
        <f>IF(ISBLANK(Calculations!AL45),"",Calculations!AL45)</f>
        <v>2704699313176.9731</v>
      </c>
      <c r="AM45">
        <f>IF(ISBLANK(Calculations!AM45),"",Calculations!AM45)</f>
        <v>2726567843983.1978</v>
      </c>
      <c r="AN45">
        <f>IF(ISBLANK(Calculations!AN45),"",Calculations!AN45)</f>
        <v>2748663759836.1489</v>
      </c>
      <c r="AO45">
        <f>IF(ISBLANK(Calculations!AO45),"",Calculations!AO45)</f>
        <v>2771016980627.7788</v>
      </c>
      <c r="AP45">
        <f>IF(ISBLANK(Calculations!AP45),"",Calculations!AP45)</f>
        <v>2793632929837.3682</v>
      </c>
      <c r="AQ45">
        <f>IF(ISBLANK(Calculations!AQ45),"",Calculations!AQ45)</f>
        <v>2816541340408.229</v>
      </c>
      <c r="AR45">
        <f>IF(ISBLANK(Calculations!AR45),"",Calculations!AR45)</f>
        <v>2839721140448.6831</v>
      </c>
      <c r="AS45">
        <f>IF(ISBLANK(Calculations!AS45),"",Calculations!AS45)</f>
        <v>2863201050566.6621</v>
      </c>
      <c r="AT45">
        <f>IF(ISBLANK(Calculations!AT45),"",Calculations!AT45)</f>
        <v>2887000058522.1719</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1.0577454378876546E-2</v>
      </c>
      <c r="K46">
        <f>IF(ISBLANK(Calculations!K46),"",Calculations!K46)</f>
        <v>0.62017748083993962</v>
      </c>
      <c r="L46" t="str">
        <f>IF(ISBLANK(Calculations!L46),"",Calculations!L46)</f>
        <v>RESIDENTIAL</v>
      </c>
      <c r="M46" t="str">
        <f>IF(ISBLANK(Calculations!M46),"",Calculations!M46)</f>
        <v>appl</v>
      </c>
      <c r="N46" t="str">
        <f>IF(ISBLANK(Calculations!N46),"",Calculations!N46)</f>
        <v>petroleum diesel</v>
      </c>
      <c r="O46">
        <f t="shared" si="0"/>
        <v>839667073.33005369</v>
      </c>
      <c r="P46">
        <f>IF(ISBLANK(Calculations!P46),"",Calculations!P46)</f>
        <v>839667073.33005369</v>
      </c>
      <c r="Q46">
        <f>IF(ISBLANK(Calculations!Q46),"",Calculations!Q46)</f>
        <v>839667073.33005369</v>
      </c>
      <c r="R46">
        <f>IF(ISBLANK(Calculations!R46),"",Calculations!R46)</f>
        <v>807717329.90610027</v>
      </c>
      <c r="S46">
        <f>IF(ISBLANK(Calculations!S46),"",Calculations!S46)</f>
        <v>768613781.93708622</v>
      </c>
      <c r="T46">
        <f>IF(ISBLANK(Calculations!T46),"",Calculations!T46)</f>
        <v>726148762.75581312</v>
      </c>
      <c r="U46">
        <f>IF(ISBLANK(Calculations!U46),"",Calculations!U46)</f>
        <v>684158755.04469228</v>
      </c>
      <c r="V46">
        <f>IF(ISBLANK(Calculations!V46),"",Calculations!V46)</f>
        <v>646083728.44226527</v>
      </c>
      <c r="W46">
        <f>IF(ISBLANK(Calculations!W46),"",Calculations!W46)</f>
        <v>614220222.84276569</v>
      </c>
      <c r="X46">
        <f>IF(ISBLANK(Calculations!X46),"",Calculations!X46)</f>
        <v>589653347.54819834</v>
      </c>
      <c r="Y46">
        <f>IF(ISBLANK(Calculations!Y46),"",Calculations!Y46)</f>
        <v>572336303.04534638</v>
      </c>
      <c r="Z46">
        <f>IF(ISBLANK(Calculations!Z46),"",Calculations!Z46)</f>
        <v>561664243.96683729</v>
      </c>
      <c r="AA46">
        <f>IF(ISBLANK(Calculations!AA46),"",Calculations!AA46)</f>
        <v>556453934.84864557</v>
      </c>
      <c r="AB46">
        <f>IF(ISBLANK(Calculations!AB46),"",Calculations!AB46)</f>
        <v>555202834.70558715</v>
      </c>
      <c r="AC46">
        <f>IF(ISBLANK(Calculations!AC46),"",Calculations!AC46)</f>
        <v>556576578.12910938</v>
      </c>
      <c r="AD46">
        <f>IF(ISBLANK(Calculations!AD46),"",Calculations!AD46)</f>
        <v>559721547.43163419</v>
      </c>
      <c r="AE46">
        <f>IF(ISBLANK(Calculations!AE46),"",Calculations!AE46)</f>
        <v>563961122.76511753</v>
      </c>
      <c r="AF46">
        <f>IF(ISBLANK(Calculations!AF46),"",Calculations!AF46)</f>
        <v>568831877.26344168</v>
      </c>
      <c r="AG46">
        <f>IF(ISBLANK(Calculations!AG46),"",Calculations!AG46)</f>
        <v>573960554.46628773</v>
      </c>
      <c r="AH46">
        <f>IF(ISBLANK(Calculations!AH46),"",Calculations!AH46)</f>
        <v>579196135.4542433</v>
      </c>
      <c r="AI46">
        <f>IF(ISBLANK(Calculations!AI46),"",Calculations!AI46)</f>
        <v>584440530.06308687</v>
      </c>
      <c r="AJ46">
        <f>IF(ISBLANK(Calculations!AJ46),"",Calculations!AJ46)</f>
        <v>589653566.68659163</v>
      </c>
      <c r="AK46">
        <f>IF(ISBLANK(Calculations!AK46),"",Calculations!AK46)</f>
        <v>594338008.01666903</v>
      </c>
      <c r="AL46">
        <f>IF(ISBLANK(Calculations!AL46),"",Calculations!AL46)</f>
        <v>599052363.68834066</v>
      </c>
      <c r="AM46">
        <f>IF(ISBLANK(Calculations!AM46),"",Calculations!AM46)</f>
        <v>603816339.71521389</v>
      </c>
      <c r="AN46">
        <f>IF(ISBLANK(Calculations!AN46),"",Calculations!AN46)</f>
        <v>608645639.88995898</v>
      </c>
      <c r="AO46">
        <f>IF(ISBLANK(Calculations!AO46),"",Calculations!AO46)</f>
        <v>613547913.06363702</v>
      </c>
      <c r="AP46">
        <f>IF(ISBLANK(Calculations!AP46),"",Calculations!AP46)</f>
        <v>618519461.84255159</v>
      </c>
      <c r="AQ46">
        <f>IF(ISBLANK(Calculations!AQ46),"",Calculations!AQ46)</f>
        <v>623564362.53231966</v>
      </c>
      <c r="AR46">
        <f>IF(ISBLANK(Calculations!AR46),"",Calculations!AR46)</f>
        <v>628675569.51584315</v>
      </c>
      <c r="AS46">
        <f>IF(ISBLANK(Calculations!AS46),"",Calculations!AS46)</f>
        <v>633856596.24610484</v>
      </c>
      <c r="AT46">
        <f>IF(ISBLANK(Calculations!AT46),"",Calculations!AT46)</f>
        <v>639112095.44028676</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0.62017748083993962</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0.62017748083993962</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0.62017748083993962</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0.62017748083993962</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0.17632109290310199</v>
      </c>
      <c r="K51">
        <f>IF(ISBLANK(Calculations!K51),"",Calculations!K51)</f>
        <v>0.62017748083993962</v>
      </c>
      <c r="L51" t="str">
        <f>IF(ISBLANK(Calculations!L51),"",Calculations!L51)</f>
        <v>RESIDENTIAL</v>
      </c>
      <c r="M51" t="str">
        <f>IF(ISBLANK(Calculations!M51),"",Calculations!M51)</f>
        <v>appl</v>
      </c>
      <c r="N51" t="str">
        <f>IF(ISBLANK(Calculations!N51),"",Calculations!N51)</f>
        <v>LPG propane or butane</v>
      </c>
      <c r="O51">
        <f t="shared" si="0"/>
        <v>366433093943.44464</v>
      </c>
      <c r="P51">
        <f>IF(ISBLANK(Calculations!P51),"",Calculations!P51)</f>
        <v>366433093943.44464</v>
      </c>
      <c r="Q51">
        <f>IF(ISBLANK(Calculations!Q51),"",Calculations!Q51)</f>
        <v>366433093943.44464</v>
      </c>
      <c r="R51">
        <f>IF(ISBLANK(Calculations!R51),"",Calculations!R51)</f>
        <v>362206311279.89923</v>
      </c>
      <c r="S51">
        <f>IF(ISBLANK(Calculations!S51),"",Calculations!S51)</f>
        <v>359542868466.65009</v>
      </c>
      <c r="T51">
        <f>IF(ISBLANK(Calculations!T51),"",Calculations!T51)</f>
        <v>358214531275.9729</v>
      </c>
      <c r="U51">
        <f>IF(ISBLANK(Calculations!U51),"",Calculations!U51)</f>
        <v>357954082394.57031</v>
      </c>
      <c r="V51">
        <f>IF(ISBLANK(Calculations!V51),"",Calculations!V51)</f>
        <v>358552820517.99457</v>
      </c>
      <c r="W51">
        <f>IF(ISBLANK(Calculations!W51),"",Calculations!W51)</f>
        <v>359797501908.38153</v>
      </c>
      <c r="X51">
        <f>IF(ISBLANK(Calculations!X51),"",Calculations!X51)</f>
        <v>361518551552.69183</v>
      </c>
      <c r="Y51">
        <f>IF(ISBLANK(Calculations!Y51),"",Calculations!Y51)</f>
        <v>363538682838.10779</v>
      </c>
      <c r="Z51">
        <f>IF(ISBLANK(Calculations!Z51),"",Calculations!Z51)</f>
        <v>365844415708.20941</v>
      </c>
      <c r="AA51">
        <f>IF(ISBLANK(Calculations!AA51),"",Calculations!AA51)</f>
        <v>368385926621.11163</v>
      </c>
      <c r="AB51">
        <f>IF(ISBLANK(Calculations!AB51),"",Calculations!AB51)</f>
        <v>371044407525.2641</v>
      </c>
      <c r="AC51">
        <f>IF(ISBLANK(Calculations!AC51),"",Calculations!AC51)</f>
        <v>373755944989.67316</v>
      </c>
      <c r="AD51">
        <f>IF(ISBLANK(Calculations!AD51),"",Calculations!AD51)</f>
        <v>376569604875.81555</v>
      </c>
      <c r="AE51">
        <f>IF(ISBLANK(Calculations!AE51),"",Calculations!AE51)</f>
        <v>379495951390.17413</v>
      </c>
      <c r="AF51">
        <f>IF(ISBLANK(Calculations!AF51),"",Calculations!AF51)</f>
        <v>382532713312.33795</v>
      </c>
      <c r="AG51">
        <f>IF(ISBLANK(Calculations!AG51),"",Calculations!AG51)</f>
        <v>385606865066.66443</v>
      </c>
      <c r="AH51">
        <f>IF(ISBLANK(Calculations!AH51),"",Calculations!AH51)</f>
        <v>388700846738.02106</v>
      </c>
      <c r="AI51">
        <f>IF(ISBLANK(Calculations!AI51),"",Calculations!AI51)</f>
        <v>391794000184.87494</v>
      </c>
      <c r="AJ51">
        <f>IF(ISBLANK(Calculations!AJ51),"",Calculations!AJ51)</f>
        <v>394882691793.48267</v>
      </c>
      <c r="AK51">
        <f>IF(ISBLANK(Calculations!AK51),"",Calculations!AK51)</f>
        <v>398221268200.81494</v>
      </c>
      <c r="AL51">
        <f>IF(ISBLANK(Calculations!AL51),"",Calculations!AL51)</f>
        <v>401563760754.09943</v>
      </c>
      <c r="AM51">
        <f>IF(ISBLANK(Calculations!AM51),"",Calculations!AM51)</f>
        <v>404919028009.38281</v>
      </c>
      <c r="AN51">
        <f>IF(ISBLANK(Calculations!AN51),"",Calculations!AN51)</f>
        <v>408294747302.21405</v>
      </c>
      <c r="AO51">
        <f>IF(ISBLANK(Calculations!AO51),"",Calculations!AO51)</f>
        <v>411694935120.05914</v>
      </c>
      <c r="AP51">
        <f>IF(ISBLANK(Calculations!AP51),"",Calculations!AP51)</f>
        <v>415122764986.04138</v>
      </c>
      <c r="AQ51">
        <f>IF(ISBLANK(Calculations!AQ51),"",Calculations!AQ51)</f>
        <v>418582996424.15442</v>
      </c>
      <c r="AR51">
        <f>IF(ISBLANK(Calculations!AR51),"",Calculations!AR51)</f>
        <v>422074800685.0174</v>
      </c>
      <c r="AS51">
        <f>IF(ISBLANK(Calculations!AS51),"",Calculations!AS51)</f>
        <v>425603528464.23956</v>
      </c>
      <c r="AT51">
        <f>IF(ISBLANK(Calculations!AT51),"",Calculations!AT51)</f>
        <v>429172723514.12775</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0.62017748083993962</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0.4262922250483106</v>
      </c>
      <c r="K56">
        <f>IF(ISBLANK(Calculations!K56),"",Calculations!K56)</f>
        <v>0.62017748083993962</v>
      </c>
      <c r="L56" t="str">
        <f>IF(ISBLANK(Calculations!L56),"",Calculations!L56)</f>
        <v>RESIDENTIAL</v>
      </c>
      <c r="M56" t="str">
        <f>IF(ISBLANK(Calculations!M56),"",Calculations!M56)</f>
        <v>other</v>
      </c>
      <c r="N56" t="str">
        <f>IF(ISBLANK(Calculations!N56),"",Calculations!N56)</f>
        <v>electricity</v>
      </c>
      <c r="O56">
        <f t="shared" si="0"/>
        <v>2613629422762.6777</v>
      </c>
      <c r="P56">
        <f>IF(ISBLANK(Calculations!P56),"",Calculations!P56)</f>
        <v>2613629422762.6777</v>
      </c>
      <c r="Q56">
        <f>IF(ISBLANK(Calculations!Q56),"",Calculations!Q56)</f>
        <v>2613629422762.6777</v>
      </c>
      <c r="R56">
        <f>IF(ISBLANK(Calculations!R56),"",Calculations!R56)</f>
        <v>2615432063362.6836</v>
      </c>
      <c r="S56">
        <f>IF(ISBLANK(Calculations!S56),"",Calculations!S56)</f>
        <v>2617883580080.8701</v>
      </c>
      <c r="T56">
        <f>IF(ISBLANK(Calculations!T56),"",Calculations!T56)</f>
        <v>2621880202532.0283</v>
      </c>
      <c r="U56">
        <f>IF(ISBLANK(Calculations!U56),"",Calculations!U56)</f>
        <v>2624333705859.0654</v>
      </c>
      <c r="V56">
        <f>IF(ISBLANK(Calculations!V56),"",Calculations!V56)</f>
        <v>2624553722790.0674</v>
      </c>
      <c r="W56">
        <f>IF(ISBLANK(Calculations!W56),"",Calculations!W56)</f>
        <v>2625351242777.249</v>
      </c>
      <c r="X56">
        <f>IF(ISBLANK(Calculations!X56),"",Calculations!X56)</f>
        <v>2626568247641.0645</v>
      </c>
      <c r="Y56">
        <f>IF(ISBLANK(Calculations!Y56),"",Calculations!Y56)</f>
        <v>2625765802519.418</v>
      </c>
      <c r="Z56">
        <f>IF(ISBLANK(Calculations!Z56),"",Calculations!Z56)</f>
        <v>2621877615801.7456</v>
      </c>
      <c r="AA56">
        <f>IF(ISBLANK(Calculations!AA56),"",Calculations!AA56)</f>
        <v>2615679520328.5327</v>
      </c>
      <c r="AB56">
        <f>IF(ISBLANK(Calculations!AB56),"",Calculations!AB56)</f>
        <v>2605943978070.2554</v>
      </c>
      <c r="AC56">
        <f>IF(ISBLANK(Calculations!AC56),"",Calculations!AC56)</f>
        <v>2596353437564.7549</v>
      </c>
      <c r="AD56">
        <f>IF(ISBLANK(Calculations!AD56),"",Calculations!AD56)</f>
        <v>2589072391937.9482</v>
      </c>
      <c r="AE56">
        <f>IF(ISBLANK(Calculations!AE56),"",Calculations!AE56)</f>
        <v>2582481837746.1167</v>
      </c>
      <c r="AF56">
        <f>IF(ISBLANK(Calculations!AF56),"",Calculations!AF56)</f>
        <v>2574475079764.7998</v>
      </c>
      <c r="AG56">
        <f>IF(ISBLANK(Calculations!AG56),"",Calculations!AG56)</f>
        <v>2563073952223.8604</v>
      </c>
      <c r="AH56">
        <f>IF(ISBLANK(Calculations!AH56),"",Calculations!AH56)</f>
        <v>2549033718284.5752</v>
      </c>
      <c r="AI56">
        <f>IF(ISBLANK(Calculations!AI56),"",Calculations!AI56)</f>
        <v>2529830763882.2944</v>
      </c>
      <c r="AJ56">
        <f>IF(ISBLANK(Calculations!AJ56),"",Calculations!AJ56)</f>
        <v>2503623999258.085</v>
      </c>
      <c r="AK56">
        <f>IF(ISBLANK(Calculations!AK56),"",Calculations!AK56)</f>
        <v>2462843120257.9028</v>
      </c>
      <c r="AL56">
        <f>IF(ISBLANK(Calculations!AL56),"",Calculations!AL56)</f>
        <v>2416177554025.6694</v>
      </c>
      <c r="AM56">
        <f>IF(ISBLANK(Calculations!AM56),"",Calculations!AM56)</f>
        <v>2365319063554.5142</v>
      </c>
      <c r="AN56">
        <f>IF(ISBLANK(Calculations!AN56),"",Calculations!AN56)</f>
        <v>2310439676755.2148</v>
      </c>
      <c r="AO56">
        <f>IF(ISBLANK(Calculations!AO56),"",Calculations!AO56)</f>
        <v>2250000909924.3291</v>
      </c>
      <c r="AP56">
        <f>IF(ISBLANK(Calculations!AP56),"",Calculations!AP56)</f>
        <v>2182198466954.4553</v>
      </c>
      <c r="AQ56">
        <f>IF(ISBLANK(Calculations!AQ56),"",Calculations!AQ56)</f>
        <v>2105382841678.3755</v>
      </c>
      <c r="AR56">
        <f>IF(ISBLANK(Calculations!AR56),"",Calculations!AR56)</f>
        <v>2019577066342.5271</v>
      </c>
      <c r="AS56">
        <f>IF(ISBLANK(Calculations!AS56),"",Calculations!AS56)</f>
        <v>1926794217228.9578</v>
      </c>
      <c r="AT56">
        <f>IF(ISBLANK(Calculations!AT56),"",Calculations!AT56)</f>
        <v>1827994799026.5586</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0.62017748083993962</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0.62017748083993962</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0.62017748083993962</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0.62017748083993962</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0.62017748083993962</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0.62017748083993962</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0.62017748083993962</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0.62017748083993962</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0.62017748083993962</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0.17770622093397315</v>
      </c>
      <c r="K69">
        <f>IF(ISBLANK(Calculations!K69),"",Calculations!K69)</f>
        <v>0.37982251916006038</v>
      </c>
      <c r="L69" t="str">
        <f>IF(ISBLANK(Calculations!L69),"",Calculations!L69)</f>
        <v>RESIDENTIAL</v>
      </c>
      <c r="M69" t="str">
        <f>IF(ISBLANK(Calculations!M69),"",Calculations!M69)</f>
        <v>heating</v>
      </c>
      <c r="N69" t="str">
        <f>IF(ISBLANK(Calculations!N69),"",Calculations!N69)</f>
        <v>electricity</v>
      </c>
      <c r="O69">
        <f t="shared" si="0"/>
        <v>666284634153.58716</v>
      </c>
      <c r="P69">
        <f>IF(ISBLANK(Calculations!P69),"",Calculations!P69)-(SUMIFS(BDEQ!B:B,BDEQ!$AG:$AG,About!$B$2,BDEQ!$AH:$AH,$I69)*BDEQ!$C$2*$J69*$K69)</f>
        <v>666284634153.58716</v>
      </c>
      <c r="Q69">
        <f>IF(ISBLANK(Calculations!Q69),"",Calculations!Q69)-(SUMIFS(BDEQ!C:C,BDEQ!$AG:$AG,About!$B$2,BDEQ!$AH:$AH,$I69)*BDEQ!$C$2*$J69*$K69)</f>
        <v>666284634153.58716</v>
      </c>
      <c r="R69">
        <f>IF(ISBLANK(Calculations!R69),"",Calculations!R69)-(SUMIFS(BDEQ!D:D,BDEQ!$AG:$AG,About!$B$2,BDEQ!$AH:$AH,$I69)*BDEQ!$C$2*$J69*$K69)</f>
        <v>669521439921.94983</v>
      </c>
      <c r="S69" s="99">
        <f>IF(ISBLANK(Calculations!S69),"",Calculations!S69+('IRA Buildings Changes'!$G$39/($AB$68-$R$68)*(S68-$R$68)))-(SUMIFS(BDEQ!E:E,BDEQ!$AG:$AG,About!$B$2,BDEQ!$AH:$AH,$I69)*BDEQ!$C$2*$J69*$K69)</f>
        <v>672730179634.30334</v>
      </c>
      <c r="T69" s="99">
        <f>IF(ISBLANK(Calculations!T69),"",Calculations!T69+('IRA Buildings Changes'!$G$39/($AB$68-$R$68)*(T68-$R$68)))-(SUMIFS(BDEQ!F:F,BDEQ!$AG:$AG,About!$B$2,BDEQ!$AH:$AH,$I69)*BDEQ!$C$2*$J69*$K69)</f>
        <v>675436492005.19873</v>
      </c>
      <c r="U69" s="99">
        <f>IF(ISBLANK(Calculations!U69),"",Calculations!U69+('IRA Buildings Changes'!$G$39/($AB$68-$R$68)*(U68-$R$68)))-(SUMIFS(BDEQ!G:G,BDEQ!$AG:$AG,About!$B$2,BDEQ!$AH:$AH,$I69)*BDEQ!$C$2*$J69*$K69)</f>
        <v>678138217946.7251</v>
      </c>
      <c r="V69" s="99">
        <f>IF(ISBLANK(Calculations!V69),"",Calculations!V69+('IRA Buildings Changes'!$G$39/($AB$68-$R$68)*(V68-$R$68)))-(SUMIFS(BDEQ!H:H,BDEQ!$AG:$AG,About!$B$2,BDEQ!$AH:$AH,$I69)*BDEQ!$C$2*$J69*$K69)</f>
        <v>680709008745.3042</v>
      </c>
      <c r="W69" s="99">
        <f>IF(ISBLANK(Calculations!W69),"",Calculations!W69+('IRA Buildings Changes'!$G$39/($AB$68-$R$68)*(W68-$R$68)))-(SUMIFS(BDEQ!I:I,BDEQ!$AG:$AG,About!$B$2,BDEQ!$AH:$AH,$I69)*BDEQ!$C$2*$J69*$K69)</f>
        <v>683089949084.53699</v>
      </c>
      <c r="X69" s="99">
        <f>IF(ISBLANK(Calculations!X69),"",Calculations!X69+('IRA Buildings Changes'!$G$39/($AB$68-$R$68)*(X68-$R$68)))-(SUMIFS(BDEQ!J:J,BDEQ!$AG:$AG,About!$B$2,BDEQ!$AH:$AH,$I69)*BDEQ!$C$2*$J69*$K69)</f>
        <v>685439647989.34436</v>
      </c>
      <c r="Y69" s="99">
        <f>IF(ISBLANK(Calculations!Y69),"",Calculations!Y69+('IRA Buildings Changes'!$G$39/($AB$68-$R$68)*(Y68-$R$68)))-(SUMIFS(BDEQ!K:K,BDEQ!$AG:$AG,About!$B$2,BDEQ!$AH:$AH,$I69)*BDEQ!$C$2*$J69*$K69)</f>
        <v>687520240650.18579</v>
      </c>
      <c r="Z69" s="99">
        <f>IF(ISBLANK(Calculations!Z69),"",Calculations!Z69+('IRA Buildings Changes'!$G$39/($AB$68-$R$68)*(Z68-$R$68)))-(SUMIFS(BDEQ!L:L,BDEQ!$AG:$AG,About!$B$2,BDEQ!$AH:$AH,$I69)*BDEQ!$C$2*$J69*$K69)</f>
        <v>689920334613.89856</v>
      </c>
      <c r="AA69" s="99">
        <f>IF(ISBLANK(Calculations!AA69),"",Calculations!AA69+('IRA Buildings Changes'!$G$39/($AB$68-$R$68)*(AA68-$R$68)))-(SUMIFS(BDEQ!M:M,BDEQ!$AG:$AG,About!$B$2,BDEQ!$AH:$AH,$I69)*BDEQ!$C$2*$J69*$K69)</f>
        <v>692394016686.63342</v>
      </c>
      <c r="AB69" s="98">
        <f>IF(ISBLANK(Calculations!AB69),"",Calculations!AB69 + 'IRA Buildings Changes'!$G$39)-(SUMIFS(BDEQ!N:N,BDEQ!$AG:$AG,About!$B$2,BDEQ!$AH:$AH,$I69)*BDEQ!$C$2*$J69*$K69)</f>
        <v>695116438109.42871</v>
      </c>
      <c r="AC69" s="99">
        <f>IF(ISBLANK(Calculations!AC69),"",Calculations!AC69 + 'IRA Buildings Changes'!$G$39)-(SUMIFS(BDEQ!O:O,BDEQ!$AG:$AG,About!$B$2,BDEQ!$AH:$AH,$I69)*BDEQ!$C$2*$J69*$K69)</f>
        <v>697627000859.94836</v>
      </c>
      <c r="AD69" s="99">
        <f>IF(ISBLANK(Calculations!AD69),"",Calculations!AD69 + 'IRA Buildings Changes'!$G$39)-(SUMIFS(BDEQ!P:P,BDEQ!$AG:$AG,About!$B$2,BDEQ!$AH:$AH,$I69)*BDEQ!$C$2*$J69*$K69)</f>
        <v>700660017283.32532</v>
      </c>
      <c r="AE69" s="99">
        <f>IF(ISBLANK(Calculations!AE69),"",Calculations!AE69 + 'IRA Buildings Changes'!$G$39)-(SUMIFS(BDEQ!Q:Q,BDEQ!$AG:$AG,About!$B$2,BDEQ!$AH:$AH,$I69)*BDEQ!$C$2*$J69*$K69)</f>
        <v>704142105718.87488</v>
      </c>
      <c r="AF69" s="99">
        <f>IF(ISBLANK(Calculations!AF69),"",Calculations!AF69 + 'IRA Buildings Changes'!$G$39)-(SUMIFS(BDEQ!R:R,BDEQ!$AG:$AG,About!$B$2,BDEQ!$AH:$AH,$I69)*BDEQ!$C$2*$J69*$K69)</f>
        <v>708355039789.10278</v>
      </c>
      <c r="AG69" s="99">
        <f>IF(ISBLANK(Calculations!AG69),"",Calculations!AG69 + 'IRA Buildings Changes'!$G$39)-(SUMIFS(BDEQ!S:S,BDEQ!$AG:$AG,About!$B$2,BDEQ!$AH:$AH,$I69)*BDEQ!$C$2*$J69*$K69)</f>
        <v>712971658464.08984</v>
      </c>
      <c r="AH69" s="99">
        <f>IF(ISBLANK(Calculations!AH69),"",Calculations!AH69 + 'IRA Buildings Changes'!$G$39)-(SUMIFS(BDEQ!T:T,BDEQ!$AG:$AG,About!$B$2,BDEQ!$AH:$AH,$I69)*BDEQ!$C$2*$J69*$K69)</f>
        <v>718084188918.30994</v>
      </c>
      <c r="AI69" s="99">
        <f>IF(ISBLANK(Calculations!AI69),"",Calculations!AI69 + 'IRA Buildings Changes'!$G$39)-(SUMIFS(BDEQ!U:U,BDEQ!$AG:$AG,About!$B$2,BDEQ!$AH:$AH,$I69)*BDEQ!$C$2*$J69*$K69)</f>
        <v>723342108326.09985</v>
      </c>
      <c r="AJ69" s="99">
        <f>IF(ISBLANK(Calculations!AJ69),"",Calculations!AJ69 + 'IRA Buildings Changes'!$G$39)-(SUMIFS(BDEQ!V:V,BDEQ!$AG:$AG,About!$B$2,BDEQ!$AH:$AH,$I69)*BDEQ!$C$2*$J69*$K69)</f>
        <v>728747499679.18359</v>
      </c>
      <c r="AK69" s="99">
        <f>IF(ISBLANK(Calculations!AK69),"",Calculations!AK69 + 'IRA Buildings Changes'!$G$39)-(SUMIFS(BDEQ!W:W,BDEQ!$AG:$AG,About!$B$2,BDEQ!$AH:$AH,$I69)*BDEQ!$C$2*$J69*$K69)</f>
        <v>731898739568.28687</v>
      </c>
      <c r="AL69" s="99">
        <f>IF(ISBLANK(Calculations!AL69),"",Calculations!AL69 + 'IRA Buildings Changes'!$G$39)-(SUMIFS(BDEQ!X:X,BDEQ!$AG:$AG,About!$B$2,BDEQ!$AH:$AH,$I69)*BDEQ!$C$2*$J69*$K69)</f>
        <v>735225035920.74756</v>
      </c>
      <c r="AM69" s="99">
        <f>IF(ISBLANK(Calculations!AM69),"",Calculations!AM69 + 'IRA Buildings Changes'!$G$39)-(SUMIFS(BDEQ!Y:Y,BDEQ!$AG:$AG,About!$B$2,BDEQ!$AH:$AH,$I69)*BDEQ!$C$2*$J69*$K69)</f>
        <v>738531648751.57617</v>
      </c>
      <c r="AN69" s="99">
        <f>IF(ISBLANK(Calculations!AN69),"",Calculations!AN69 + 'IRA Buildings Changes'!$G$39)-(SUMIFS(BDEQ!Z:Z,BDEQ!$AG:$AG,About!$B$2,BDEQ!$AH:$AH,$I69)*BDEQ!$C$2*$J69*$K69)</f>
        <v>742043410678.42798</v>
      </c>
      <c r="AO69" s="99">
        <f>IF(ISBLANK(Calculations!AO69),"",Calculations!AO69 + 'IRA Buildings Changes'!$G$39)-(SUMIFS(BDEQ!AA:AA,BDEQ!$AG:$AG,About!$B$2,BDEQ!$AH:$AH,$I69)*BDEQ!$C$2*$J69*$K69)</f>
        <v>745469536038.15259</v>
      </c>
      <c r="AP69" s="99">
        <f>IF(ISBLANK(Calculations!AP69),"",Calculations!AP69 + 'IRA Buildings Changes'!$G$39)-(SUMIFS(BDEQ!AB:AB,BDEQ!$AG:$AG,About!$B$2,BDEQ!$AH:$AH,$I69)*BDEQ!$C$2*$J69*$K69)</f>
        <v>749046229581.99829</v>
      </c>
      <c r="AQ69" s="99">
        <f>IF(ISBLANK(Calculations!AQ69),"",Calculations!AQ69 + 'IRA Buildings Changes'!$G$39)-(SUMIFS(BDEQ!AC:AC,BDEQ!$AG:$AG,About!$B$2,BDEQ!$AH:$AH,$I69)*BDEQ!$C$2*$J69*$K69)</f>
        <v>752699350527.0249</v>
      </c>
      <c r="AR69" s="99">
        <f>IF(ISBLANK(Calculations!AR69),"",Calculations!AR69 + 'IRA Buildings Changes'!$G$39)-(SUMIFS(BDEQ!AD:AD,BDEQ!$AG:$AG,About!$B$2,BDEQ!$AH:$AH,$I69)*BDEQ!$C$2*$J69*$K69)</f>
        <v>756508095950.49194</v>
      </c>
      <c r="AS69" s="99">
        <f>IF(ISBLANK(Calculations!AS69),"",Calculations!AS69 + 'IRA Buildings Changes'!$G$39)-(SUMIFS(BDEQ!AE:AE,BDEQ!$AG:$AG,About!$B$2,BDEQ!$AH:$AH,$I69)*BDEQ!$C$2*$J69*$K69)</f>
        <v>760372210854.50183</v>
      </c>
      <c r="AT69" s="99">
        <f>IF(ISBLANK(Calculations!AT69),"",Calculations!AT69 + 'IRA Buildings Changes'!$G$39)-(SUMIFS(BDEQ!AF:AF,BDEQ!$AG:$AG,About!$B$2,BDEQ!$AH:$AH,$I69)*BDEQ!$C$2*$J69*$K69)</f>
        <v>764587333362.97864</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0.37982251916006038</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0.7303374755805716</v>
      </c>
      <c r="K71">
        <f>IF(ISBLANK(Calculations!K71),"",Calculations!K71)</f>
        <v>0.37982251916006038</v>
      </c>
      <c r="L71" t="str">
        <f>IF(ISBLANK(Calculations!L71),"",Calculations!L71)</f>
        <v>RESIDENTIAL</v>
      </c>
      <c r="M71" t="str">
        <f>IF(ISBLANK(Calculations!M71),"",Calculations!M71)</f>
        <v>heating</v>
      </c>
      <c r="N71" t="str">
        <f>IF(ISBLANK(Calculations!N71),"",Calculations!N71)</f>
        <v>natural gas</v>
      </c>
      <c r="O71">
        <f t="shared" si="0"/>
        <v>3763189676369.7524</v>
      </c>
      <c r="P71">
        <f>IF(ISBLANK(Calculations!P71),"",Calculations!P71)</f>
        <v>3763189676369.7524</v>
      </c>
      <c r="Q71">
        <f>IF(ISBLANK(Calculations!Q71),"",Calculations!Q71)</f>
        <v>3763189676369.7524</v>
      </c>
      <c r="R71">
        <f>IF(ISBLANK(Calculations!R71),"",Calculations!R71)</f>
        <v>3785264167919.4824</v>
      </c>
      <c r="S71" s="99">
        <f>IF(ISBLANK(Calculations!S71),"",Calculations!S71 + ('IRA Buildings Changes'!$D$39/($AB$68-$R$68)*(S68-$R$68)))</f>
        <v>3699429290792.4702</v>
      </c>
      <c r="T71" s="99">
        <f>IF(ISBLANK(Calculations!T71),"",Calculations!T71 + ('IRA Buildings Changes'!$D$39/($AB$68-$R$68)*(T68-$R$68)))</f>
        <v>3609269747057.4541</v>
      </c>
      <c r="U71" s="99">
        <f>IF(ISBLANK(Calculations!U71),"",Calculations!U71 + ('IRA Buildings Changes'!$D$39/($AB$68-$R$68)*(U68-$R$68)))</f>
        <v>3518795120429.2163</v>
      </c>
      <c r="V71" s="99">
        <f>IF(ISBLANK(Calculations!V71),"",Calculations!V71 + ('IRA Buildings Changes'!$D$39/($AB$68-$R$68)*(V68-$R$68)))</f>
        <v>3427770813624.6841</v>
      </c>
      <c r="W71" s="99">
        <f>IF(ISBLANK(Calculations!W71),"",Calculations!W71 + ('IRA Buildings Changes'!$D$39/($AB$68-$R$68)*(W68-$R$68)))</f>
        <v>3335818527144.5498</v>
      </c>
      <c r="X71" s="99">
        <f>IF(ISBLANK(Calculations!X71),"",Calculations!X71 + ('IRA Buildings Changes'!$D$39/($AB$68-$R$68)*(X68-$R$68)))</f>
        <v>3243243097276.0234</v>
      </c>
      <c r="Y71" s="99">
        <f>IF(ISBLANK(Calculations!Y71),"",Calculations!Y71 + ('IRA Buildings Changes'!$D$39/($AB$68-$R$68)*(Y68-$R$68)))</f>
        <v>3147046969222.0537</v>
      </c>
      <c r="Z71" s="99">
        <f>IF(ISBLANK(Calculations!Z71),"",Calculations!Z71 + ('IRA Buildings Changes'!$D$39/($AB$68-$R$68)*(Z68-$R$68)))</f>
        <v>3052500515987.8228</v>
      </c>
      <c r="AA71" s="99">
        <f>IF(ISBLANK(Calculations!AA71),"",Calculations!AA71 + ('IRA Buildings Changes'!$D$39/($AB$68-$R$68)*(AA68-$R$68)))</f>
        <v>2957791521816.4502</v>
      </c>
      <c r="AB71" s="98">
        <f>IF(ISBLANK(Calculations!AB71),"",Calculations!AB71 + 'IRA Buildings Changes'!D39)</f>
        <v>2863833141238.5659</v>
      </c>
      <c r="AC71" s="99">
        <f>IF(ISBLANK(Calculations!AC71),"",Calculations!AC71 + 'IRA Buildings Changes'!$D$39)</f>
        <v>2874159805695.3682</v>
      </c>
      <c r="AD71" s="99">
        <f>IF(ISBLANK(Calculations!AD71),"",Calculations!AD71 + 'IRA Buildings Changes'!$D$39)</f>
        <v>2886101050535.959</v>
      </c>
      <c r="AE71" s="99">
        <f>IF(ISBLANK(Calculations!AE71),"",Calculations!AE71 + 'IRA Buildings Changes'!$D$39)</f>
        <v>2898514982911.5669</v>
      </c>
      <c r="AF71" s="99">
        <f>IF(ISBLANK(Calculations!AF71),"",Calculations!AF71 + 'IRA Buildings Changes'!$D$39)</f>
        <v>2916378872322.5166</v>
      </c>
      <c r="AG71" s="99">
        <f>IF(ISBLANK(Calculations!AG71),"",Calculations!AG71 + 'IRA Buildings Changes'!$D$39)</f>
        <v>2936232825003.0693</v>
      </c>
      <c r="AH71" s="99">
        <f>IF(ISBLANK(Calculations!AH71),"",Calculations!AH71 + 'IRA Buildings Changes'!$D$39)</f>
        <v>2959575890541.4526</v>
      </c>
      <c r="AI71" s="99">
        <f>IF(ISBLANK(Calculations!AI71),"",Calculations!AI71 + 'IRA Buildings Changes'!$D$39)</f>
        <v>2984808547679.4839</v>
      </c>
      <c r="AJ71" s="99">
        <f>IF(ISBLANK(Calculations!AJ71),"",Calculations!AJ71 + 'IRA Buildings Changes'!$D$39)</f>
        <v>3012834752509.5659</v>
      </c>
      <c r="AK71" s="99">
        <f>IF(ISBLANK(Calculations!AK71),"",Calculations!AK71 + 'IRA Buildings Changes'!$D$39)</f>
        <v>3020655824512.5898</v>
      </c>
      <c r="AL71" s="99">
        <f>IF(ISBLANK(Calculations!AL71),"",Calculations!AL71 + 'IRA Buildings Changes'!$D$39)</f>
        <v>3031639958177.0659</v>
      </c>
      <c r="AM71" s="99">
        <f>IF(ISBLANK(Calculations!AM71),"",Calculations!AM71 + 'IRA Buildings Changes'!$D$39)</f>
        <v>3043754657095.9404</v>
      </c>
      <c r="AN71" s="99">
        <f>IF(ISBLANK(Calculations!AN71),"",Calculations!AN71 + 'IRA Buildings Changes'!$D$39)</f>
        <v>3058568997579.4858</v>
      </c>
      <c r="AO71" s="99">
        <f>IF(ISBLANK(Calculations!AO71),"",Calculations!AO71 + 'IRA Buildings Changes'!$D$39)</f>
        <v>3074047286232.6836</v>
      </c>
      <c r="AP71" s="99">
        <f>IF(ISBLANK(Calculations!AP71),"",Calculations!AP71 + 'IRA Buildings Changes'!$D$39)</f>
        <v>3091603879672.3521</v>
      </c>
      <c r="AQ71" s="99">
        <f>IF(ISBLANK(Calculations!AQ71),"",Calculations!AQ71 + 'IRA Buildings Changes'!$D$39)</f>
        <v>3109052959882.8433</v>
      </c>
      <c r="AR71" s="99">
        <f>IF(ISBLANK(Calculations!AR71),"",Calculations!AR71 + 'IRA Buildings Changes'!$D$39)</f>
        <v>3127899127966.7456</v>
      </c>
      <c r="AS71" s="99">
        <f>IF(ISBLANK(Calculations!AS71),"",Calculations!AS71 + 'IRA Buildings Changes'!$D$39)</f>
        <v>3145986973206.9795</v>
      </c>
      <c r="AT71" s="99">
        <f>IF(ISBLANK(Calculations!AT71),"",Calculations!AT71 + 'IRA Buildings Changes'!$D$39)</f>
        <v>3164968275248.7896</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0.98942254562112342</v>
      </c>
      <c r="K72">
        <f>IF(ISBLANK(Calculations!K72),"",Calculations!K72)</f>
        <v>0.37982251916006038</v>
      </c>
      <c r="L72" t="str">
        <f>IF(ISBLANK(Calculations!L72),"",Calculations!L72)</f>
        <v>RESIDENTIAL</v>
      </c>
      <c r="M72" t="str">
        <f>IF(ISBLANK(Calculations!M72),"",Calculations!M72)</f>
        <v>heating</v>
      </c>
      <c r="N72" t="str">
        <f>IF(ISBLANK(Calculations!N72),"",Calculations!N72)</f>
        <v>petroleum diesel</v>
      </c>
      <c r="O72">
        <f t="shared" si="0"/>
        <v>48103035365.321587</v>
      </c>
      <c r="P72">
        <f>IF(ISBLANK(Calculations!P72),"",Calculations!P72)</f>
        <v>48103035365.321587</v>
      </c>
      <c r="Q72">
        <f>IF(ISBLANK(Calculations!Q72),"",Calculations!Q72)</f>
        <v>48103035365.321587</v>
      </c>
      <c r="R72">
        <f>IF(ISBLANK(Calculations!R72),"",Calculations!R72)</f>
        <v>48405775136.963257</v>
      </c>
      <c r="S72">
        <f>IF(ISBLANK(Calculations!S72),"",Calculations!S72)</f>
        <v>48630036865.343506</v>
      </c>
      <c r="T72">
        <f>IF(ISBLANK(Calculations!T72),"",Calculations!T72)</f>
        <v>48751322766.422638</v>
      </c>
      <c r="U72">
        <f>IF(ISBLANK(Calculations!U72),"",Calculations!U72)</f>
        <v>48789179251.45166</v>
      </c>
      <c r="V72">
        <f>IF(ISBLANK(Calculations!V72),"",Calculations!V72)</f>
        <v>48705019137.348557</v>
      </c>
      <c r="W72">
        <f>IF(ISBLANK(Calculations!W72),"",Calculations!W72)</f>
        <v>48454801074.201622</v>
      </c>
      <c r="X72">
        <f>IF(ISBLANK(Calculations!X72),"",Calculations!X72)</f>
        <v>47983969513.580078</v>
      </c>
      <c r="Y72">
        <f>IF(ISBLANK(Calculations!Y72),"",Calculations!Y72)</f>
        <v>47215775479.194511</v>
      </c>
      <c r="Z72">
        <f>IF(ISBLANK(Calculations!Z72),"",Calculations!Z72)</f>
        <v>46192837575.305153</v>
      </c>
      <c r="AA72">
        <f>IF(ISBLANK(Calculations!AA72),"",Calculations!AA72)</f>
        <v>44900963291.514008</v>
      </c>
      <c r="AB72">
        <f>IF(ISBLANK(Calculations!AB72),"",Calculations!AB72)</f>
        <v>43380026034.086731</v>
      </c>
      <c r="AC72">
        <f>IF(ISBLANK(Calculations!AC72),"",Calculations!AC72)</f>
        <v>41640062333.486671</v>
      </c>
      <c r="AD72">
        <f>IF(ISBLANK(Calculations!AD72),"",Calculations!AD72)</f>
        <v>39709855915.82383</v>
      </c>
      <c r="AE72">
        <f>IF(ISBLANK(Calculations!AE72),"",Calculations!AE72)</f>
        <v>37609562131.571129</v>
      </c>
      <c r="AF72">
        <f>IF(ISBLANK(Calculations!AF72),"",Calculations!AF72)</f>
        <v>35431236271.735107</v>
      </c>
      <c r="AG72">
        <f>IF(ISBLANK(Calculations!AG72),"",Calculations!AG72)</f>
        <v>33183057646.10677</v>
      </c>
      <c r="AH72">
        <f>IF(ISBLANK(Calculations!AH72),"",Calculations!AH72)</f>
        <v>30913919305.366386</v>
      </c>
      <c r="AI72">
        <f>IF(ISBLANK(Calculations!AI72),"",Calculations!AI72)</f>
        <v>28646701026.886044</v>
      </c>
      <c r="AJ72">
        <f>IF(ISBLANK(Calculations!AJ72),"",Calculations!AJ72)</f>
        <v>26423374375.769783</v>
      </c>
      <c r="AK72">
        <f>IF(ISBLANK(Calculations!AK72),"",Calculations!AK72)</f>
        <v>24162188433.10601</v>
      </c>
      <c r="AL72">
        <f>IF(ISBLANK(Calculations!AL72),"",Calculations!AL72)</f>
        <v>22034496094.635014</v>
      </c>
      <c r="AM72">
        <f>IF(ISBLANK(Calculations!AM72),"",Calculations!AM72)</f>
        <v>20047231171.446751</v>
      </c>
      <c r="AN72">
        <f>IF(ISBLANK(Calculations!AN72),"",Calculations!AN72)</f>
        <v>18227856266.292633</v>
      </c>
      <c r="AO72">
        <f>IF(ISBLANK(Calculations!AO72),"",Calculations!AO72)</f>
        <v>16585447726.72316</v>
      </c>
      <c r="AP72">
        <f>IF(ISBLANK(Calculations!AP72),"",Calculations!AP72)</f>
        <v>15140695592.235029</v>
      </c>
      <c r="AQ72">
        <f>IF(ISBLANK(Calculations!AQ72),"",Calculations!AQ72)</f>
        <v>13893207854.136065</v>
      </c>
      <c r="AR72">
        <f>IF(ISBLANK(Calculations!AR72),"",Calculations!AR72)</f>
        <v>12848947389.275755</v>
      </c>
      <c r="AS72">
        <f>IF(ISBLANK(Calculations!AS72),"",Calculations!AS72)</f>
        <v>11993550531.966137</v>
      </c>
      <c r="AT72">
        <f>IF(ISBLANK(Calculations!AT72),"",Calculations!AT72)</f>
        <v>11318044187.580538</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0.37982251916006038</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0.37982251916006038</v>
      </c>
      <c r="L74" t="str">
        <f>IF(ISBLANK(Calculations!L74),"",Calculations!L74)</f>
        <v>RESIDENTIAL</v>
      </c>
      <c r="M74" t="str">
        <f>IF(ISBLANK(Calculations!M74),"",Calculations!M74)</f>
        <v>heating</v>
      </c>
      <c r="N74" t="str">
        <f>IF(ISBLANK(Calculations!N74),"",Calculations!N74)</f>
        <v>biomass</v>
      </c>
      <c r="O74">
        <f t="shared" si="0"/>
        <v>1431551074714.2676</v>
      </c>
      <c r="P74">
        <f>IF(ISBLANK(Calculations!P74),"",Calculations!P74)</f>
        <v>1431551074714.2676</v>
      </c>
      <c r="Q74">
        <f>IF(ISBLANK(Calculations!Q74),"",Calculations!Q74)</f>
        <v>1431551074714.2676</v>
      </c>
      <c r="R74">
        <f>IF(ISBLANK(Calculations!R74),"",Calculations!R74)</f>
        <v>1438212505978.1682</v>
      </c>
      <c r="S74">
        <f>IF(ISBLANK(Calculations!S74),"",Calculations!S74)</f>
        <v>1443800694022.9143</v>
      </c>
      <c r="T74">
        <f>IF(ISBLANK(Calculations!T74),"",Calculations!T74)</f>
        <v>1448543727803.0078</v>
      </c>
      <c r="U74">
        <f>IF(ISBLANK(Calculations!U74),"",Calculations!U74)</f>
        <v>1453699301079.7375</v>
      </c>
      <c r="V74">
        <f>IF(ISBLANK(Calculations!V74),"",Calculations!V74)</f>
        <v>1459134157656.6965</v>
      </c>
      <c r="W74">
        <f>IF(ISBLANK(Calculations!W74),"",Calculations!W74)</f>
        <v>1464968422159.5537</v>
      </c>
      <c r="X74">
        <f>IF(ISBLANK(Calculations!X74),"",Calculations!X74)</f>
        <v>1471059489682.3743</v>
      </c>
      <c r="Y74">
        <f>IF(ISBLANK(Calculations!Y74),"",Calculations!Y74)</f>
        <v>1476496783721.8745</v>
      </c>
      <c r="Z74">
        <f>IF(ISBLANK(Calculations!Z74),"",Calculations!Z74)</f>
        <v>1482890065895.2947</v>
      </c>
      <c r="AA74">
        <f>IF(ISBLANK(Calculations!AA74),"",Calculations!AA74)</f>
        <v>1489670234152.1409</v>
      </c>
      <c r="AB74">
        <f>IF(ISBLANK(Calculations!AB74),"",Calculations!AB74)</f>
        <v>1497152901792.1172</v>
      </c>
      <c r="AC74">
        <f>IF(ISBLANK(Calculations!AC74),"",Calculations!AC74)</f>
        <v>1505083281677.5046</v>
      </c>
      <c r="AD74">
        <f>IF(ISBLANK(Calculations!AD74),"",Calculations!AD74)</f>
        <v>1513818352443.9868</v>
      </c>
      <c r="AE74">
        <f>IF(ISBLANK(Calculations!AE74),"",Calculations!AE74)</f>
        <v>1523082881654.9468</v>
      </c>
      <c r="AF74">
        <f>IF(ISBLANK(Calculations!AF74),"",Calculations!AF74)</f>
        <v>1534565809269.7556</v>
      </c>
      <c r="AG74">
        <f>IF(ISBLANK(Calculations!AG74),"",Calculations!AG74)</f>
        <v>1547073998048.4744</v>
      </c>
      <c r="AH74">
        <f>IF(ISBLANK(Calculations!AH74),"",Calculations!AH74)</f>
        <v>1560960168500.5471</v>
      </c>
      <c r="AI74">
        <f>IF(ISBLANK(Calculations!AI74),"",Calculations!AI74)</f>
        <v>1575213654386.1985</v>
      </c>
      <c r="AJ74">
        <f>IF(ISBLANK(Calculations!AJ74),"",Calculations!AJ74)</f>
        <v>1589987638879.6348</v>
      </c>
      <c r="AK74">
        <f>IF(ISBLANK(Calculations!AK74),"",Calculations!AK74)</f>
        <v>1598344217573.5674</v>
      </c>
      <c r="AL74">
        <f>IF(ISBLANK(Calculations!AL74),"",Calculations!AL74)</f>
        <v>1606629572859.7676</v>
      </c>
      <c r="AM74">
        <f>IF(ISBLANK(Calculations!AM74),"",Calculations!AM74)</f>
        <v>1613808725817.188</v>
      </c>
      <c r="AN74">
        <f>IF(ISBLANK(Calculations!AN74),"",Calculations!AN74)</f>
        <v>1620534246860.6919</v>
      </c>
      <c r="AO74">
        <f>IF(ISBLANK(Calculations!AO74),"",Calculations!AO74)</f>
        <v>1626355483374.3218</v>
      </c>
      <c r="AP74">
        <f>IF(ISBLANK(Calculations!AP74),"",Calculations!AP74)</f>
        <v>1632356965421.7295</v>
      </c>
      <c r="AQ74">
        <f>IF(ISBLANK(Calculations!AQ74),"",Calculations!AQ74)</f>
        <v>1638118459153.7429</v>
      </c>
      <c r="AR74">
        <f>IF(ISBLANK(Calculations!AR74),"",Calculations!AR74)</f>
        <v>1644508598038.3928</v>
      </c>
      <c r="AS74">
        <f>IF(ISBLANK(Calculations!AS74),"",Calculations!AS74)</f>
        <v>1650788749504.5215</v>
      </c>
      <c r="AT74">
        <f>IF(ISBLANK(Calculations!AT74),"",Calculations!AT74)</f>
        <v>1657671008422.7209</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0.37982251916006038</v>
      </c>
      <c r="L75" t="str">
        <f>IF(ISBLANK(Calculations!L75),"",Calculations!L75)</f>
        <v>RESIDENTIAL</v>
      </c>
      <c r="M75" t="str">
        <f>IF(ISBLANK(Calculations!M75),"",Calculations!M75)</f>
        <v>heating</v>
      </c>
      <c r="N75" t="str">
        <f>IF(ISBLANK(Calculations!N75),"",Calculations!N75)</f>
        <v>kerosene</v>
      </c>
      <c r="O75">
        <f t="shared" si="0"/>
        <v>0</v>
      </c>
      <c r="P75">
        <f>IF(ISBLANK(Calculations!P75),"",Calculations!P75)</f>
        <v>0</v>
      </c>
      <c r="Q75">
        <f>IF(ISBLANK(Calculations!Q75),"",Calculations!Q75)</f>
        <v>0</v>
      </c>
      <c r="R75">
        <f>IF(ISBLANK(Calculations!R75),"",Calculations!R75)</f>
        <v>0</v>
      </c>
      <c r="S75">
        <f>IF(ISBLANK(Calculations!S75),"",Calculations!S75)</f>
        <v>0</v>
      </c>
      <c r="T75">
        <f>IF(ISBLANK(Calculations!T75),"",Calculations!T75)</f>
        <v>0</v>
      </c>
      <c r="U75">
        <f>IF(ISBLANK(Calculations!U75),"",Calculations!U75)</f>
        <v>0</v>
      </c>
      <c r="V75">
        <f>IF(ISBLANK(Calculations!V75),"",Calculations!V75)</f>
        <v>0</v>
      </c>
      <c r="W75">
        <f>IF(ISBLANK(Calculations!W75),"",Calculations!W75)</f>
        <v>0</v>
      </c>
      <c r="X75">
        <f>IF(ISBLANK(Calculations!X75),"",Calculations!X75)</f>
        <v>0</v>
      </c>
      <c r="Y75">
        <f>IF(ISBLANK(Calculations!Y75),"",Calculations!Y75)</f>
        <v>0</v>
      </c>
      <c r="Z75">
        <f>IF(ISBLANK(Calculations!Z75),"",Calculations!Z75)</f>
        <v>0</v>
      </c>
      <c r="AA75">
        <f>IF(ISBLANK(Calculations!AA75),"",Calculations!AA75)</f>
        <v>0</v>
      </c>
      <c r="AB75">
        <f>IF(ISBLANK(Calculations!AB75),"",Calculations!AB75)</f>
        <v>0</v>
      </c>
      <c r="AC75">
        <f>IF(ISBLANK(Calculations!AC75),"",Calculations!AC75)</f>
        <v>0</v>
      </c>
      <c r="AD75">
        <f>IF(ISBLANK(Calculations!AD75),"",Calculations!AD75)</f>
        <v>0</v>
      </c>
      <c r="AE75">
        <f>IF(ISBLANK(Calculations!AE75),"",Calculations!AE75)</f>
        <v>0</v>
      </c>
      <c r="AF75">
        <f>IF(ISBLANK(Calculations!AF75),"",Calculations!AF75)</f>
        <v>0</v>
      </c>
      <c r="AG75">
        <f>IF(ISBLANK(Calculations!AG75),"",Calculations!AG75)</f>
        <v>0</v>
      </c>
      <c r="AH75">
        <f>IF(ISBLANK(Calculations!AH75),"",Calculations!AH75)</f>
        <v>0</v>
      </c>
      <c r="AI75">
        <f>IF(ISBLANK(Calculations!AI75),"",Calculations!AI75)</f>
        <v>0</v>
      </c>
      <c r="AJ75">
        <f>IF(ISBLANK(Calculations!AJ75),"",Calculations!AJ75)</f>
        <v>0</v>
      </c>
      <c r="AK75">
        <f>IF(ISBLANK(Calculations!AK75),"",Calculations!AK75)</f>
        <v>0</v>
      </c>
      <c r="AL75">
        <f>IF(ISBLANK(Calculations!AL75),"",Calculations!AL75)</f>
        <v>0</v>
      </c>
      <c r="AM75">
        <f>IF(ISBLANK(Calculations!AM75),"",Calculations!AM75)</f>
        <v>0</v>
      </c>
      <c r="AN75">
        <f>IF(ISBLANK(Calculations!AN75),"",Calculations!AN75)</f>
        <v>0</v>
      </c>
      <c r="AO75">
        <f>IF(ISBLANK(Calculations!AO75),"",Calculations!AO75)</f>
        <v>0</v>
      </c>
      <c r="AP75">
        <f>IF(ISBLANK(Calculations!AP75),"",Calculations!AP75)</f>
        <v>0</v>
      </c>
      <c r="AQ75">
        <f>IF(ISBLANK(Calculations!AQ75),"",Calculations!AQ75)</f>
        <v>0</v>
      </c>
      <c r="AR75">
        <f>IF(ISBLANK(Calculations!AR75),"",Calculations!AR75)</f>
        <v>0</v>
      </c>
      <c r="AS75">
        <f>IF(ISBLANK(Calculations!AS75),"",Calculations!AS75)</f>
        <v>0</v>
      </c>
      <c r="AT75">
        <f>IF(ISBLANK(Calculations!AT75),"",Calculations!AT75)</f>
        <v>0</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0.37982251916006038</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0.82367890709689795</v>
      </c>
      <c r="K77">
        <f>IF(ISBLANK(Calculations!K77),"",Calculations!K77)</f>
        <v>0.37982251916006038</v>
      </c>
      <c r="L77" t="str">
        <f>IF(ISBLANK(Calculations!L77),"",Calculations!L77)</f>
        <v>RESIDENTIAL</v>
      </c>
      <c r="M77" t="str">
        <f>IF(ISBLANK(Calculations!M77),"",Calculations!M77)</f>
        <v>heating</v>
      </c>
      <c r="N77" t="str">
        <f>IF(ISBLANK(Calculations!N77),"",Calculations!N77)</f>
        <v>LPG propane or butane</v>
      </c>
      <c r="O77">
        <f t="shared" si="0"/>
        <v>1048366373330.5121</v>
      </c>
      <c r="P77">
        <f>IF(ISBLANK(Calculations!P77),"",Calculations!P77)</f>
        <v>1048366373330.5121</v>
      </c>
      <c r="Q77">
        <f>IF(ISBLANK(Calculations!Q77),"",Calculations!Q77)</f>
        <v>1048366373330.5121</v>
      </c>
      <c r="R77">
        <f>IF(ISBLANK(Calculations!R77),"",Calculations!R77)</f>
        <v>1057771502261.4565</v>
      </c>
      <c r="S77">
        <f>IF(ISBLANK(Calculations!S77),"",Calculations!S77)</f>
        <v>1066829534636.266</v>
      </c>
      <c r="T77">
        <f>IF(ISBLANK(Calculations!T77),"",Calculations!T77)</f>
        <v>1075553399146.5417</v>
      </c>
      <c r="U77">
        <f>IF(ISBLANK(Calculations!U77),"",Calculations!U77)</f>
        <v>1085166448898.2153</v>
      </c>
      <c r="V77">
        <f>IF(ISBLANK(Calculations!V77),"",Calculations!V77)</f>
        <v>1095585674838.1771</v>
      </c>
      <c r="W77">
        <f>IF(ISBLANK(Calculations!W77),"",Calculations!W77)</f>
        <v>1106747761489.5698</v>
      </c>
      <c r="X77">
        <f>IF(ISBLANK(Calculations!X77),"",Calculations!X77)</f>
        <v>1118743083283.2249</v>
      </c>
      <c r="Y77">
        <f>IF(ISBLANK(Calculations!Y77),"",Calculations!Y77)</f>
        <v>1130755981745.8342</v>
      </c>
      <c r="Z77">
        <f>IF(ISBLANK(Calculations!Z77),"",Calculations!Z77)</f>
        <v>1144028312106.5222</v>
      </c>
      <c r="AA77">
        <f>IF(ISBLANK(Calculations!AA77),"",Calculations!AA77)</f>
        <v>1157539815652.5176</v>
      </c>
      <c r="AB77">
        <f>IF(ISBLANK(Calculations!AB77),"",Calculations!AB77)</f>
        <v>1171197722306.3906</v>
      </c>
      <c r="AC77">
        <f>IF(ISBLANK(Calculations!AC77),"",Calculations!AC77)</f>
        <v>1184426901433.5764</v>
      </c>
      <c r="AD77">
        <f>IF(ISBLANK(Calculations!AD77),"",Calculations!AD77)</f>
        <v>1197148099037.0139</v>
      </c>
      <c r="AE77">
        <f>IF(ISBLANK(Calculations!AE77),"",Calculations!AE77)</f>
        <v>1208843174741.2258</v>
      </c>
      <c r="AF77">
        <f>IF(ISBLANK(Calculations!AF77),"",Calculations!AF77)</f>
        <v>1220784087968.3545</v>
      </c>
      <c r="AG77">
        <f>IF(ISBLANK(Calculations!AG77),"",Calculations!AG77)</f>
        <v>1231949186510.7324</v>
      </c>
      <c r="AH77">
        <f>IF(ISBLANK(Calculations!AH77),"",Calculations!AH77)</f>
        <v>1242913110983.6248</v>
      </c>
      <c r="AI77">
        <f>IF(ISBLANK(Calculations!AI77),"",Calculations!AI77)</f>
        <v>1253520729196.3855</v>
      </c>
      <c r="AJ77">
        <f>IF(ISBLANK(Calculations!AJ77),"",Calculations!AJ77)</f>
        <v>1264261892973.8945</v>
      </c>
      <c r="AK77">
        <f>IF(ISBLANK(Calculations!AK77),"",Calculations!AK77)</f>
        <v>1268783947614.103</v>
      </c>
      <c r="AL77">
        <f>IF(ISBLANK(Calculations!AL77),"",Calculations!AL77)</f>
        <v>1273942259954.6086</v>
      </c>
      <c r="AM77">
        <f>IF(ISBLANK(Calculations!AM77),"",Calculations!AM77)</f>
        <v>1279219804822.0916</v>
      </c>
      <c r="AN77">
        <f>IF(ISBLANK(Calculations!AN77),"",Calculations!AN77)</f>
        <v>1285194124244.1321</v>
      </c>
      <c r="AO77">
        <f>IF(ISBLANK(Calculations!AO77),"",Calculations!AO77)</f>
        <v>1291278083176.9446</v>
      </c>
      <c r="AP77">
        <f>IF(ISBLANK(Calculations!AP77),"",Calculations!AP77)</f>
        <v>1297933498361.6904</v>
      </c>
      <c r="AQ77">
        <f>IF(ISBLANK(Calculations!AQ77),"",Calculations!AQ77)</f>
        <v>1304486502936.2764</v>
      </c>
      <c r="AR77">
        <f>IF(ISBLANK(Calculations!AR77),"",Calculations!AR77)</f>
        <v>1311420099489.2266</v>
      </c>
      <c r="AS77">
        <f>IF(ISBLANK(Calculations!AS77),"",Calculations!AS77)</f>
        <v>1318050879508.834</v>
      </c>
      <c r="AT77">
        <f>IF(ISBLANK(Calculations!AT77),"",Calculations!AT77)</f>
        <v>1324912248605.6279</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0.37982251916006038</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3.2005739277506079E-2</v>
      </c>
      <c r="K82">
        <f>IF(ISBLANK(Calculations!K82),"",Calculations!K82)</f>
        <v>0.37982251916006038</v>
      </c>
      <c r="L82" t="str">
        <f>IF(ISBLANK(Calculations!L82),"",Calculations!L82)</f>
        <v>RESIDENTIAL</v>
      </c>
      <c r="M82" t="str">
        <f>IF(ISBLANK(Calculations!M82),"",Calculations!M82)</f>
        <v>cooling</v>
      </c>
      <c r="N82" t="str">
        <f>IF(ISBLANK(Calculations!N82),"",Calculations!N82)</f>
        <v>electricity</v>
      </c>
      <c r="O82">
        <f t="shared" ref="O82:O145" si="1">P82</f>
        <v>120001045395.31863</v>
      </c>
      <c r="P82">
        <f>IF(ISBLANK(Calculations!P82),"",Calculations!P82)-(SUMIFS(BDEQ!B:B,BDEQ!$AG:$AG,About!$B$2,BDEQ!$AH:$AH,$I82)*BDEQ!$C$2*$J82*$K82)</f>
        <v>120001045395.31863</v>
      </c>
      <c r="Q82">
        <f>IF(ISBLANK(Calculations!Q82),"",Calculations!Q82)-(SUMIFS(BDEQ!C:C,BDEQ!$AG:$AG,About!$B$2,BDEQ!$AH:$AH,$I82)*BDEQ!$C$2*$J82*$K82)</f>
        <v>120001045395.31863</v>
      </c>
      <c r="R82">
        <f>IF(ISBLANK(Calculations!R82),"",Calculations!R82)-(SUMIFS(BDEQ!D:D,BDEQ!$AG:$AG,About!$B$2,BDEQ!$AH:$AH,$I82)*BDEQ!$C$2*$J82*$K82)</f>
        <v>117599739857.16107</v>
      </c>
      <c r="S82" s="99">
        <f>IF(ISBLANK(Calculations!S82),"",Calculations!S82 + ('IRA Buildings Changes'!$C$39/($AB$81-$R$81)*(S81-$R$81)))-(SUMIFS(BDEQ!E:E,BDEQ!$AG:$AG,About!$B$2,BDEQ!$AH:$AH,$I82)*BDEQ!$C$2*$J82*$K82)</f>
        <v>137409669412.74318</v>
      </c>
      <c r="T82" s="99">
        <f>IF(ISBLANK(Calculations!T82),"",Calculations!T82 + ('IRA Buildings Changes'!$C$39/($AB$81-$R$81)*(T81-$R$81)))-(SUMIFS(BDEQ!F:F,BDEQ!$AG:$AG,About!$B$2,BDEQ!$AH:$AH,$I82)*BDEQ!$C$2*$J82*$K82)</f>
        <v>157411720700.95673</v>
      </c>
      <c r="U82" s="99">
        <f>IF(ISBLANK(Calculations!U82),"",Calculations!U82 + ('IRA Buildings Changes'!$C$39/($AB$81-$R$81)*(U81-$R$81)))-(SUMIFS(BDEQ!G:G,BDEQ!$AG:$AG,About!$B$2,BDEQ!$AH:$AH,$I82)*BDEQ!$C$2*$J82*$K82)</f>
        <v>177708052475.35693</v>
      </c>
      <c r="V82" s="99">
        <f>IF(ISBLANK(Calculations!V82),"",Calculations!V82 + ('IRA Buildings Changes'!$C$39/($AB$81-$R$81)*(V81-$R$81)))-(SUMIFS(BDEQ!H:H,BDEQ!$AG:$AG,About!$B$2,BDEQ!$AH:$AH,$I82)*BDEQ!$C$2*$J82*$K82)</f>
        <v>198188714185.20563</v>
      </c>
      <c r="W82" s="99">
        <f>IF(ISBLANK(Calculations!W82),"",Calculations!W82 + ('IRA Buildings Changes'!$C$39/($AB$81-$R$81)*(W81-$R$81)))-(SUMIFS(BDEQ!I:I,BDEQ!$AG:$AG,About!$B$2,BDEQ!$AH:$AH,$I82)*BDEQ!$C$2*$J82*$K82)</f>
        <v>219000961578.15759</v>
      </c>
      <c r="X82" s="99">
        <f>IF(ISBLANK(Calculations!X82),"",Calculations!X82 + ('IRA Buildings Changes'!$C$39/($AB$81-$R$81)*(X81-$R$81)))-(SUMIFS(BDEQ!J:J,BDEQ!$AG:$AG,About!$B$2,BDEQ!$AH:$AH,$I82)*BDEQ!$C$2*$J82*$K82)</f>
        <v>240005053160.1734</v>
      </c>
      <c r="Y82" s="99">
        <f>IF(ISBLANK(Calculations!Y82),"",Calculations!Y82 + ('IRA Buildings Changes'!$C$39/($AB$81-$R$81)*(Y81-$R$81)))-(SUMIFS(BDEQ!K:K,BDEQ!$AG:$AG,About!$B$2,BDEQ!$AH:$AH,$I82)*BDEQ!$C$2*$J82*$K82)</f>
        <v>261303293132.91022</v>
      </c>
      <c r="Z82" s="99">
        <f>IF(ISBLANK(Calculations!Z82),"",Calculations!Z82 + ('IRA Buildings Changes'!$C$39/($AB$81-$R$81)*(Z81-$R$81)))-(SUMIFS(BDEQ!L:L,BDEQ!$AG:$AG,About!$B$2,BDEQ!$AH:$AH,$I82)*BDEQ!$C$2*$J82*$K82)</f>
        <v>282804195741.57812</v>
      </c>
      <c r="AA82" s="99">
        <f>IF(ISBLANK(Calculations!AA82),"",Calculations!AA82 + ('IRA Buildings Changes'!$C$39/($AB$81-$R$81)*(AA81-$R$81)))-(SUMIFS(BDEQ!M:M,BDEQ!$AG:$AG,About!$B$2,BDEQ!$AH:$AH,$I82)*BDEQ!$C$2*$J82*$K82)</f>
        <v>304481315331.82593</v>
      </c>
      <c r="AB82" s="98">
        <f>IF(ISBLANK(Calculations!AB82),"",Calculations!AB82 + 'IRA Buildings Changes'!C39)-(SUMIFS(BDEQ!N:N,BDEQ!$AG:$AG,About!$B$2,BDEQ!$AH:$AH,$I82)*BDEQ!$C$2*$J82*$K82)</f>
        <v>326307996268.57208</v>
      </c>
      <c r="AC82" s="99">
        <f>IF(ISBLANK(Calculations!AC82),"",Calculations!AC82  + 'IRA Buildings Changes'!$C$39)-(SUMIFS(BDEQ!O:O,BDEQ!$AG:$AG,About!$B$2,BDEQ!$AH:$AH,$I82)*BDEQ!$C$2*$J82*$K82)</f>
        <v>326192945408.91217</v>
      </c>
      <c r="AD82" s="99">
        <f>IF(ISBLANK(Calculations!AD82),"",Calculations!AD82  + 'IRA Buildings Changes'!$C$39)-(SUMIFS(BDEQ!P:P,BDEQ!$AG:$AG,About!$B$2,BDEQ!$AH:$AH,$I82)*BDEQ!$C$2*$J82*$K82)</f>
        <v>326229768426.59119</v>
      </c>
      <c r="AE82" s="99">
        <f>IF(ISBLANK(Calculations!AE82),"",Calculations!AE82  + 'IRA Buildings Changes'!$C$39)-(SUMIFS(BDEQ!Q:Q,BDEQ!$AG:$AG,About!$B$2,BDEQ!$AH:$AH,$I82)*BDEQ!$C$2*$J82*$K82)</f>
        <v>326285639973.17773</v>
      </c>
      <c r="AF82" s="99">
        <f>IF(ISBLANK(Calculations!AF82),"",Calculations!AF82  + 'IRA Buildings Changes'!$C$39)-(SUMIFS(BDEQ!R:R,BDEQ!$AG:$AG,About!$B$2,BDEQ!$AH:$AH,$I82)*BDEQ!$C$2*$J82*$K82)</f>
        <v>326456623342.68408</v>
      </c>
      <c r="AG82" s="99">
        <f>IF(ISBLANK(Calculations!AG82),"",Calculations!AG82  + 'IRA Buildings Changes'!$C$39)-(SUMIFS(BDEQ!S:S,BDEQ!$AG:$AG,About!$B$2,BDEQ!$AH:$AH,$I82)*BDEQ!$C$2*$J82*$K82)</f>
        <v>326621945539.40924</v>
      </c>
      <c r="AH82" s="99">
        <f>IF(ISBLANK(Calculations!AH82),"",Calculations!AH82  + 'IRA Buildings Changes'!$C$39)-(SUMIFS(BDEQ!T:T,BDEQ!$AG:$AG,About!$B$2,BDEQ!$AH:$AH,$I82)*BDEQ!$C$2*$J82*$K82)</f>
        <v>326897606024.8526</v>
      </c>
      <c r="AI82" s="99">
        <f>IF(ISBLANK(Calculations!AI82),"",Calculations!AI82  + 'IRA Buildings Changes'!$C$39)-(SUMIFS(BDEQ!U:U,BDEQ!$AG:$AG,About!$B$2,BDEQ!$AH:$AH,$I82)*BDEQ!$C$2*$J82*$K82)</f>
        <v>327147201666.42548</v>
      </c>
      <c r="AJ82" s="99">
        <f>IF(ISBLANK(Calculations!AJ82),"",Calculations!AJ82  + 'IRA Buildings Changes'!$C$39)-(SUMIFS(BDEQ!V:V,BDEQ!$AG:$AG,About!$B$2,BDEQ!$AH:$AH,$I82)*BDEQ!$C$2*$J82*$K82)</f>
        <v>327494843178.09381</v>
      </c>
      <c r="AK82" s="99">
        <f>IF(ISBLANK(Calculations!AK82),"",Calculations!AK82  + 'IRA Buildings Changes'!$C$39)-(SUMIFS(BDEQ!W:W,BDEQ!$AG:$AG,About!$B$2,BDEQ!$AH:$AH,$I82)*BDEQ!$C$2*$J82*$K82)</f>
        <v>327814744776.29193</v>
      </c>
      <c r="AL82" s="99">
        <f>IF(ISBLANK(Calculations!AL82),"",Calculations!AL82  + 'IRA Buildings Changes'!$C$39)-(SUMIFS(BDEQ!X:X,BDEQ!$AG:$AG,About!$B$2,BDEQ!$AH:$AH,$I82)*BDEQ!$C$2*$J82*$K82)</f>
        <v>328223222834.92816</v>
      </c>
      <c r="AM82" s="99">
        <f>IF(ISBLANK(Calculations!AM82),"",Calculations!AM82  + 'IRA Buildings Changes'!$C$39)-(SUMIFS(BDEQ!Y:Y,BDEQ!$AG:$AG,About!$B$2,BDEQ!$AH:$AH,$I82)*BDEQ!$C$2*$J82*$K82)</f>
        <v>328657659109.32941</v>
      </c>
      <c r="AN82" s="99">
        <f>IF(ISBLANK(Calculations!AN82),"",Calculations!AN82  + 'IRA Buildings Changes'!$C$39)-(SUMIFS(BDEQ!Z:Z,BDEQ!$AG:$AG,About!$B$2,BDEQ!$AH:$AH,$I82)*BDEQ!$C$2*$J82*$K82)</f>
        <v>329065917426.8764</v>
      </c>
      <c r="AO82" s="99">
        <f>IF(ISBLANK(Calculations!AO82),"",Calculations!AO82  + 'IRA Buildings Changes'!$C$39)-(SUMIFS(BDEQ!AA:AA,BDEQ!$AG:$AG,About!$B$2,BDEQ!$AH:$AH,$I82)*BDEQ!$C$2*$J82*$K82)</f>
        <v>329546423228.72491</v>
      </c>
      <c r="AP82" s="99">
        <f>IF(ISBLANK(Calculations!AP82),"",Calculations!AP82  + 'IRA Buildings Changes'!$C$39)-(SUMIFS(BDEQ!AB:AB,BDEQ!$AG:$AG,About!$B$2,BDEQ!$AH:$AH,$I82)*BDEQ!$C$2*$J82*$K82)</f>
        <v>330038003376.96545</v>
      </c>
      <c r="AQ82" s="99">
        <f>IF(ISBLANK(Calculations!AQ82),"",Calculations!AQ82  + 'IRA Buildings Changes'!$C$39)-(SUMIFS(BDEQ!AC:AC,BDEQ!$AG:$AG,About!$B$2,BDEQ!$AH:$AH,$I82)*BDEQ!$C$2*$J82*$K82)</f>
        <v>330495544340.40613</v>
      </c>
      <c r="AR82" s="99">
        <f>IF(ISBLANK(Calculations!AR82),"",Calculations!AR82  + 'IRA Buildings Changes'!$C$39)-(SUMIFS(BDEQ!AD:AD,BDEQ!$AG:$AG,About!$B$2,BDEQ!$AH:$AH,$I82)*BDEQ!$C$2*$J82*$K82)</f>
        <v>331013442663.54553</v>
      </c>
      <c r="AS82" s="99">
        <f>IF(ISBLANK(Calculations!AS82),"",Calculations!AS82  + 'IRA Buildings Changes'!$C$39)-(SUMIFS(BDEQ!AE:AE,BDEQ!$AG:$AG,About!$B$2,BDEQ!$AH:$AH,$I82)*BDEQ!$C$2*$J82*$K82)</f>
        <v>331540552187.31256</v>
      </c>
      <c r="AT82" s="99">
        <f>IF(ISBLANK(Calculations!AT82),"",Calculations!AT82  + 'IRA Buildings Changes'!$C$39)-(SUMIFS(BDEQ!AF:AF,BDEQ!$AG:$AG,About!$B$2,BDEQ!$AH:$AH,$I82)*BDEQ!$C$2*$J82*$K82)</f>
        <v>332030275116.1991</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0.37982251916006038</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0.37982251916006038</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0.37982251916006038</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0.37982251916006038</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0.37982251916006038</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0.37982251916006038</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0.37982251916006038</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0.37982251916006038</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0.37982251916006038</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6.7833772731502623E-2</v>
      </c>
      <c r="K95">
        <f>IF(ISBLANK(Calculations!K95),"",Calculations!K95)</f>
        <v>0.37982251916006038</v>
      </c>
      <c r="L95" t="str">
        <f>IF(ISBLANK(Calculations!L95),"",Calculations!L95)</f>
        <v>RESIDENTIAL</v>
      </c>
      <c r="M95" t="str">
        <f>IF(ISBLANK(Calculations!M95),"",Calculations!M95)</f>
        <v>lighting</v>
      </c>
      <c r="N95" t="str">
        <f>IF(ISBLANK(Calculations!N95),"",Calculations!N95)</f>
        <v>electricity</v>
      </c>
      <c r="O95">
        <f t="shared" si="1"/>
        <v>254333248493.64514</v>
      </c>
      <c r="P95">
        <f>IF(ISBLANK(Calculations!P95),"",Calculations!P95)-(SUMIFS(BDEQ!B:B,BDEQ!$AG:$AG,About!$B$2,BDEQ!$AH:$AH,$I95)*BDEQ!$C$2*$J95*$K95)</f>
        <v>254333248493.64514</v>
      </c>
      <c r="Q95">
        <f>IF(ISBLANK(Calculations!Q95),"",Calculations!Q95)-(SUMIFS(BDEQ!C:C,BDEQ!$AG:$AG,About!$B$2,BDEQ!$AH:$AH,$I95)*BDEQ!$C$2*$J95*$K95)</f>
        <v>254333248493.64514</v>
      </c>
      <c r="R95">
        <f>IF(ISBLANK(Calculations!R95),"",Calculations!R95)-(SUMIFS(BDEQ!D:D,BDEQ!$AG:$AG,About!$B$2,BDEQ!$AH:$AH,$I95)*BDEQ!$C$2*$J95*$K95)</f>
        <v>255590639232.95438</v>
      </c>
      <c r="S95">
        <f>IF(ISBLANK(Calculations!S95),"",Calculations!S95)-(SUMIFS(BDEQ!E:E,BDEQ!$AG:$AG,About!$B$2,BDEQ!$AH:$AH,$I95)*BDEQ!$C$2*$J95*$K95)</f>
        <v>257039336676.94693</v>
      </c>
      <c r="T95">
        <f>IF(ISBLANK(Calculations!T95),"",Calculations!T95)-(SUMIFS(BDEQ!F:F,BDEQ!$AG:$AG,About!$B$2,BDEQ!$AH:$AH,$I95)*BDEQ!$C$2*$J95*$K95)</f>
        <v>258648870202.86917</v>
      </c>
      <c r="U95">
        <f>IF(ISBLANK(Calculations!U95),"",Calculations!U95)-(SUMIFS(BDEQ!G:G,BDEQ!$AG:$AG,About!$B$2,BDEQ!$AH:$AH,$I95)*BDEQ!$C$2*$J95*$K95)</f>
        <v>261128367720.23373</v>
      </c>
      <c r="V95">
        <f>IF(ISBLANK(Calculations!V95),"",Calculations!V95)-(SUMIFS(BDEQ!H:H,BDEQ!$AG:$AG,About!$B$2,BDEQ!$AH:$AH,$I95)*BDEQ!$C$2*$J95*$K95)</f>
        <v>264266823054.8324</v>
      </c>
      <c r="W95">
        <f>IF(ISBLANK(Calculations!W95),"",Calculations!W95)-(SUMIFS(BDEQ!I:I,BDEQ!$AG:$AG,About!$B$2,BDEQ!$AH:$AH,$I95)*BDEQ!$C$2*$J95*$K95)</f>
        <v>267834701984.17542</v>
      </c>
      <c r="X95">
        <f>IF(ISBLANK(Calculations!X95),"",Calculations!X95)-(SUMIFS(BDEQ!J:J,BDEQ!$AG:$AG,About!$B$2,BDEQ!$AH:$AH,$I95)*BDEQ!$C$2*$J95*$K95)</f>
        <v>271307648966.13083</v>
      </c>
      <c r="Y95">
        <f>IF(ISBLANK(Calculations!Y95),"",Calculations!Y95)-(SUMIFS(BDEQ!K:K,BDEQ!$AG:$AG,About!$B$2,BDEQ!$AH:$AH,$I95)*BDEQ!$C$2*$J95*$K95)</f>
        <v>274870257409.11609</v>
      </c>
      <c r="Z95">
        <f>IF(ISBLANK(Calculations!Z95),"",Calculations!Z95)-(SUMIFS(BDEQ!L:L,BDEQ!$AG:$AG,About!$B$2,BDEQ!$AH:$AH,$I95)*BDEQ!$C$2*$J95*$K95)</f>
        <v>278587148829.62457</v>
      </c>
      <c r="AA95">
        <f>IF(ISBLANK(Calculations!AA95),"",Calculations!AA95)-(SUMIFS(BDEQ!M:M,BDEQ!$AG:$AG,About!$B$2,BDEQ!$AH:$AH,$I95)*BDEQ!$C$2*$J95*$K95)</f>
        <v>282744659164.70471</v>
      </c>
      <c r="AB95">
        <f>IF(ISBLANK(Calculations!AB95),"",Calculations!AB95)-(SUMIFS(BDEQ!N:N,BDEQ!$AG:$AG,About!$B$2,BDEQ!$AH:$AH,$I95)*BDEQ!$C$2*$J95*$K95)</f>
        <v>287236988489.91309</v>
      </c>
      <c r="AC95">
        <f>IF(ISBLANK(Calculations!AC95),"",Calculations!AC95)-(SUMIFS(BDEQ!O:O,BDEQ!$AG:$AG,About!$B$2,BDEQ!$AH:$AH,$I95)*BDEQ!$C$2*$J95*$K95)</f>
        <v>292041286147.12872</v>
      </c>
      <c r="AD95">
        <f>IF(ISBLANK(Calculations!AD95),"",Calculations!AD95)-(SUMIFS(BDEQ!P:P,BDEQ!$AG:$AG,About!$B$2,BDEQ!$AH:$AH,$I95)*BDEQ!$C$2*$J95*$K95)</f>
        <v>296888679915.9469</v>
      </c>
      <c r="AE95">
        <f>IF(ISBLANK(Calculations!AE95),"",Calculations!AE95)-(SUMIFS(BDEQ!Q:Q,BDEQ!$AG:$AG,About!$B$2,BDEQ!$AH:$AH,$I95)*BDEQ!$C$2*$J95*$K95)</f>
        <v>301727474304.7525</v>
      </c>
      <c r="AF95">
        <f>IF(ISBLANK(Calculations!AF95),"",Calculations!AF95)-(SUMIFS(BDEQ!R:R,BDEQ!$AG:$AG,About!$B$2,BDEQ!$AH:$AH,$I95)*BDEQ!$C$2*$J95*$K95)</f>
        <v>305481451638.42017</v>
      </c>
      <c r="AG95">
        <f>IF(ISBLANK(Calculations!AG95),"",Calculations!AG95)-(SUMIFS(BDEQ!S:S,BDEQ!$AG:$AG,About!$B$2,BDEQ!$AH:$AH,$I95)*BDEQ!$C$2*$J95*$K95)</f>
        <v>309185416734.64569</v>
      </c>
      <c r="AH95">
        <f>IF(ISBLANK(Calculations!AH95),"",Calculations!AH95)-(SUMIFS(BDEQ!T:T,BDEQ!$AG:$AG,About!$B$2,BDEQ!$AH:$AH,$I95)*BDEQ!$C$2*$J95*$K95)</f>
        <v>312867679958.83948</v>
      </c>
      <c r="AI95">
        <f>IF(ISBLANK(Calculations!AI95),"",Calculations!AI95)-(SUMIFS(BDEQ!U:U,BDEQ!$AG:$AG,About!$B$2,BDEQ!$AH:$AH,$I95)*BDEQ!$C$2*$J95*$K95)</f>
        <v>316520116794.34644</v>
      </c>
      <c r="AJ95">
        <f>IF(ISBLANK(Calculations!AJ95),"",Calculations!AJ95)-(SUMIFS(BDEQ!V:V,BDEQ!$AG:$AG,About!$B$2,BDEQ!$AH:$AH,$I95)*BDEQ!$C$2*$J95*$K95)</f>
        <v>320169430573.39459</v>
      </c>
      <c r="AK95">
        <f>IF(ISBLANK(Calculations!AK95),"",Calculations!AK95)-(SUMIFS(BDEQ!W:W,BDEQ!$AG:$AG,About!$B$2,BDEQ!$AH:$AH,$I95)*BDEQ!$C$2*$J95*$K95)</f>
        <v>323664938796.41388</v>
      </c>
      <c r="AL95">
        <f>IF(ISBLANK(Calculations!AL95),"",Calculations!AL95)-(SUMIFS(BDEQ!X:X,BDEQ!$AG:$AG,About!$B$2,BDEQ!$AH:$AH,$I95)*BDEQ!$C$2*$J95*$K95)</f>
        <v>327277346181.81085</v>
      </c>
      <c r="AM95">
        <f>IF(ISBLANK(Calculations!AM95),"",Calculations!AM95)-(SUMIFS(BDEQ!Y:Y,BDEQ!$AG:$AG,About!$B$2,BDEQ!$AH:$AH,$I95)*BDEQ!$C$2*$J95*$K95)</f>
        <v>331036691507.36914</v>
      </c>
      <c r="AN95">
        <f>IF(ISBLANK(Calculations!AN95),"",Calculations!AN95)-(SUMIFS(BDEQ!Z:Z,BDEQ!$AG:$AG,About!$B$2,BDEQ!$AH:$AH,$I95)*BDEQ!$C$2*$J95*$K95)</f>
        <v>334987338953.67358</v>
      </c>
      <c r="AO95">
        <f>IF(ISBLANK(Calculations!AO95),"",Calculations!AO95)-(SUMIFS(BDEQ!AA:AA,BDEQ!$AG:$AG,About!$B$2,BDEQ!$AH:$AH,$I95)*BDEQ!$C$2*$J95*$K95)</f>
        <v>339088442567.55786</v>
      </c>
      <c r="AP95">
        <f>IF(ISBLANK(Calculations!AP95),"",Calculations!AP95)-(SUMIFS(BDEQ!AB:AB,BDEQ!$AG:$AG,About!$B$2,BDEQ!$AH:$AH,$I95)*BDEQ!$C$2*$J95*$K95)</f>
        <v>343334092540.35437</v>
      </c>
      <c r="AQ95">
        <f>IF(ISBLANK(Calculations!AQ95),"",Calculations!AQ95)-(SUMIFS(BDEQ!AC:AC,BDEQ!$AG:$AG,About!$B$2,BDEQ!$AH:$AH,$I95)*BDEQ!$C$2*$J95*$K95)</f>
        <v>347743176995.93823</v>
      </c>
      <c r="AR95">
        <f>IF(ISBLANK(Calculations!AR95),"",Calculations!AR95)-(SUMIFS(BDEQ!AD:AD,BDEQ!$AG:$AG,About!$B$2,BDEQ!$AH:$AH,$I95)*BDEQ!$C$2*$J95*$K95)</f>
        <v>352251002536.94257</v>
      </c>
      <c r="AS95">
        <f>IF(ISBLANK(Calculations!AS95),"",Calculations!AS95)-(SUMIFS(BDEQ!AE:AE,BDEQ!$AG:$AG,About!$B$2,BDEQ!$AH:$AH,$I95)*BDEQ!$C$2*$J95*$K95)</f>
        <v>356871822221.28229</v>
      </c>
      <c r="AT95">
        <f>IF(ISBLANK(Calculations!AT95),"",Calculations!AT95)-(SUMIFS(BDEQ!AF:AF,BDEQ!$AG:$AG,About!$B$2,BDEQ!$AH:$AH,$I95)*BDEQ!$C$2*$J95*$K95)</f>
        <v>361633284447.35291</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0.37982251916006038</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0.37982251916006038</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0.37982251916006038</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0.37982251916006038</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0.37982251916006038</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0.37982251916006038</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0.37982251916006038</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0.37982251916006038</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0.37982251916006038</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0.2961620420087076</v>
      </c>
      <c r="K108">
        <f>IF(ISBLANK(Calculations!K108),"",Calculations!K108)</f>
        <v>0.37982251916006038</v>
      </c>
      <c r="L108" t="str">
        <f>IF(ISBLANK(Calculations!L108),"",Calculations!L108)</f>
        <v>RESIDENTIAL</v>
      </c>
      <c r="M108" t="str">
        <f>IF(ISBLANK(Calculations!M108),"",Calculations!M108)</f>
        <v>appl</v>
      </c>
      <c r="N108" t="str">
        <f>IF(ISBLANK(Calculations!N108),"",Calculations!N108)</f>
        <v>electricity</v>
      </c>
      <c r="O108">
        <f t="shared" si="1"/>
        <v>1110418176543.5688</v>
      </c>
      <c r="P108">
        <f>IF(ISBLANK(Calculations!P108),"",Calculations!P108)-(SUMIFS(BDEQ!B:B,BDEQ!$AG:$AG,About!$B$2,BDEQ!$AH:$AH,$I108)*BDEQ!$C$2*$J108*$K108)</f>
        <v>1110418176543.5688</v>
      </c>
      <c r="Q108">
        <f>IF(ISBLANK(Calculations!Q108),"",Calculations!Q108)-(SUMIFS(BDEQ!C:C,BDEQ!$AG:$AG,About!$B$2,BDEQ!$AH:$AH,$I108)*BDEQ!$C$2*$J108*$K108)</f>
        <v>1110418176543.5688</v>
      </c>
      <c r="R108">
        <f>IF(ISBLANK(Calculations!R108),"",Calculations!R108)-(SUMIFS(BDEQ!D:D,BDEQ!$AG:$AG,About!$B$2,BDEQ!$AH:$AH,$I108)*BDEQ!$C$2*$J108*$K108)</f>
        <v>1108825015935.592</v>
      </c>
      <c r="S108">
        <f>IF(ISBLANK(Calculations!S108),"",Calculations!S108)-(SUMIFS(BDEQ!E:E,BDEQ!$AG:$AG,About!$B$2,BDEQ!$AH:$AH,$I108)*BDEQ!$C$2*$J108*$K108)</f>
        <v>1107332966908.6638</v>
      </c>
      <c r="T108">
        <f>IF(ISBLANK(Calculations!T108),"",Calculations!T108)-(SUMIFS(BDEQ!F:F,BDEQ!$AG:$AG,About!$B$2,BDEQ!$AH:$AH,$I108)*BDEQ!$C$2*$J108*$K108)</f>
        <v>1106285372275.3032</v>
      </c>
      <c r="U108">
        <f>IF(ISBLANK(Calculations!U108),"",Calculations!U108)-(SUMIFS(BDEQ!G:G,BDEQ!$AG:$AG,About!$B$2,BDEQ!$AH:$AH,$I108)*BDEQ!$C$2*$J108*$K108)</f>
        <v>1105989828391.5769</v>
      </c>
      <c r="V108">
        <f>IF(ISBLANK(Calculations!V108),"",Calculations!V108)-(SUMIFS(BDEQ!H:H,BDEQ!$AG:$AG,About!$B$2,BDEQ!$AH:$AH,$I108)*BDEQ!$C$2*$J108*$K108)</f>
        <v>1106692344025.5325</v>
      </c>
      <c r="W108">
        <f>IF(ISBLANK(Calculations!W108),"",Calculations!W108)-(SUMIFS(BDEQ!I:I,BDEQ!$AG:$AG,About!$B$2,BDEQ!$AH:$AH,$I108)*BDEQ!$C$2*$J108*$K108)</f>
        <v>1108523711310.0342</v>
      </c>
      <c r="X108">
        <f>IF(ISBLANK(Calculations!X108),"",Calculations!X108)-(SUMIFS(BDEQ!J:J,BDEQ!$AG:$AG,About!$B$2,BDEQ!$AH:$AH,$I108)*BDEQ!$C$2*$J108*$K108)</f>
        <v>1111541891821.5881</v>
      </c>
      <c r="Y108">
        <f>IF(ISBLANK(Calculations!Y108),"",Calculations!Y108)-(SUMIFS(BDEQ!K:K,BDEQ!$AG:$AG,About!$B$2,BDEQ!$AH:$AH,$I108)*BDEQ!$C$2*$J108*$K108)</f>
        <v>1115501227136.4443</v>
      </c>
      <c r="Z108">
        <f>IF(ISBLANK(Calculations!Z108),"",Calculations!Z108)-(SUMIFS(BDEQ!L:L,BDEQ!$AG:$AG,About!$B$2,BDEQ!$AH:$AH,$I108)*BDEQ!$C$2*$J108*$K108)</f>
        <v>1120642169398.6694</v>
      </c>
      <c r="AA108">
        <f>IF(ISBLANK(Calculations!AA108),"",Calculations!AA108)-(SUMIFS(BDEQ!M:M,BDEQ!$AG:$AG,About!$B$2,BDEQ!$AH:$AH,$I108)*BDEQ!$C$2*$J108*$K108)</f>
        <v>1127020295336.5195</v>
      </c>
      <c r="AB108">
        <f>IF(ISBLANK(Calculations!AB108),"",Calculations!AB108)-(SUMIFS(BDEQ!N:N,BDEQ!$AG:$AG,About!$B$2,BDEQ!$AH:$AH,$I108)*BDEQ!$C$2*$J108*$K108)</f>
        <v>1134484760753.3569</v>
      </c>
      <c r="AC108">
        <f>IF(ISBLANK(Calculations!AC108),"",Calculations!AC108)-(SUMIFS(BDEQ!O:O,BDEQ!$AG:$AG,About!$B$2,BDEQ!$AH:$AH,$I108)*BDEQ!$C$2*$J108*$K108)</f>
        <v>1142694559906.7693</v>
      </c>
      <c r="AD108">
        <f>IF(ISBLANK(Calculations!AD108),"",Calculations!AD108)-(SUMIFS(BDEQ!P:P,BDEQ!$AG:$AG,About!$B$2,BDEQ!$AH:$AH,$I108)*BDEQ!$C$2*$J108*$K108)</f>
        <v>1151807891430.4109</v>
      </c>
      <c r="AE108">
        <f>IF(ISBLANK(Calculations!AE108),"",Calculations!AE108)-(SUMIFS(BDEQ!Q:Q,BDEQ!$AG:$AG,About!$B$2,BDEQ!$AH:$AH,$I108)*BDEQ!$C$2*$J108*$K108)</f>
        <v>1161821692666.1885</v>
      </c>
      <c r="AF108">
        <f>IF(ISBLANK(Calculations!AF108),"",Calculations!AF108)-(SUMIFS(BDEQ!R:R,BDEQ!$AG:$AG,About!$B$2,BDEQ!$AH:$AH,$I108)*BDEQ!$C$2*$J108*$K108)</f>
        <v>1172477501496.0437</v>
      </c>
      <c r="AG108">
        <f>IF(ISBLANK(Calculations!AG108),"",Calculations!AG108)-(SUMIFS(BDEQ!S:S,BDEQ!$AG:$AG,About!$B$2,BDEQ!$AH:$AH,$I108)*BDEQ!$C$2*$J108*$K108)</f>
        <v>1183507213232.25</v>
      </c>
      <c r="AH108">
        <f>IF(ISBLANK(Calculations!AH108),"",Calculations!AH108)-(SUMIFS(BDEQ!T:T,BDEQ!$AG:$AG,About!$B$2,BDEQ!$AH:$AH,$I108)*BDEQ!$C$2*$J108*$K108)</f>
        <v>1194735351929.7532</v>
      </c>
      <c r="AI108">
        <f>IF(ISBLANK(Calculations!AI108),"",Calculations!AI108)-(SUMIFS(BDEQ!U:U,BDEQ!$AG:$AG,About!$B$2,BDEQ!$AH:$AH,$I108)*BDEQ!$C$2*$J108*$K108)</f>
        <v>1205982510631.8689</v>
      </c>
      <c r="AJ108">
        <f>IF(ISBLANK(Calculations!AJ108),"",Calculations!AJ108)-(SUMIFS(BDEQ!V:V,BDEQ!$AG:$AG,About!$B$2,BDEQ!$AH:$AH,$I108)*BDEQ!$C$2*$J108*$K108)</f>
        <v>1217284030385.4783</v>
      </c>
      <c r="AK108">
        <f>IF(ISBLANK(Calculations!AK108),"",Calculations!AK108)-(SUMIFS(BDEQ!W:W,BDEQ!$AG:$AG,About!$B$2,BDEQ!$AH:$AH,$I108)*BDEQ!$C$2*$J108*$K108)</f>
        <v>1227420916171.6438</v>
      </c>
      <c r="AL108">
        <f>IF(ISBLANK(Calculations!AL108),"",Calculations!AL108)-(SUMIFS(BDEQ!X:X,BDEQ!$AG:$AG,About!$B$2,BDEQ!$AH:$AH,$I108)*BDEQ!$C$2*$J108*$K108)</f>
        <v>1237645324976.5879</v>
      </c>
      <c r="AM108">
        <f>IF(ISBLANK(Calculations!AM108),"",Calculations!AM108)-(SUMIFS(BDEQ!Y:Y,BDEQ!$AG:$AG,About!$B$2,BDEQ!$AH:$AH,$I108)*BDEQ!$C$2*$J108*$K108)</f>
        <v>1247955909608.1453</v>
      </c>
      <c r="AN108">
        <f>IF(ISBLANK(Calculations!AN108),"",Calculations!AN108)-(SUMIFS(BDEQ!Z:Z,BDEQ!$AG:$AG,About!$B$2,BDEQ!$AH:$AH,$I108)*BDEQ!$C$2*$J108*$K108)</f>
        <v>1258447495347.7751</v>
      </c>
      <c r="AO108">
        <f>IF(ISBLANK(Calculations!AO108),"",Calculations!AO108)-(SUMIFS(BDEQ!AA:AA,BDEQ!$AG:$AG,About!$B$2,BDEQ!$AH:$AH,$I108)*BDEQ!$C$2*$J108*$K108)</f>
        <v>1268965488294.5989</v>
      </c>
      <c r="AP108">
        <f>IF(ISBLANK(Calculations!AP108),"",Calculations!AP108)-(SUMIFS(BDEQ!AB:AB,BDEQ!$AG:$AG,About!$B$2,BDEQ!$AH:$AH,$I108)*BDEQ!$C$2*$J108*$K108)</f>
        <v>1279539715030.3184</v>
      </c>
      <c r="AQ108">
        <f>IF(ISBLANK(Calculations!AQ108),"",Calculations!AQ108)-(SUMIFS(BDEQ!AC:AC,BDEQ!$AG:$AG,About!$B$2,BDEQ!$AH:$AH,$I108)*BDEQ!$C$2*$J108*$K108)</f>
        <v>1290334191511.97</v>
      </c>
      <c r="AR108">
        <f>IF(ISBLANK(Calculations!AR108),"",Calculations!AR108)-(SUMIFS(BDEQ!AD:AD,BDEQ!$AG:$AG,About!$B$2,BDEQ!$AH:$AH,$I108)*BDEQ!$C$2*$J108*$K108)</f>
        <v>1301170243760.3337</v>
      </c>
      <c r="AS108">
        <f>IF(ISBLANK(Calculations!AS108),"",Calculations!AS108)-(SUMIFS(BDEQ!AE:AE,BDEQ!$AG:$AG,About!$B$2,BDEQ!$AH:$AH,$I108)*BDEQ!$C$2*$J108*$K108)</f>
        <v>1312152368517.5283</v>
      </c>
      <c r="AT108">
        <f>IF(ISBLANK(Calculations!AT108),"",Calculations!AT108)-(SUMIFS(BDEQ!AF:AF,BDEQ!$AG:$AG,About!$B$2,BDEQ!$AH:$AH,$I108)*BDEQ!$C$2*$J108*$K108)</f>
        <v>1323410786268.4397</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0.37982251916006038</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0.26930925463661076</v>
      </c>
      <c r="K110">
        <f>IF(ISBLANK(Calculations!K110),"",Calculations!K110)</f>
        <v>0.37982251916006038</v>
      </c>
      <c r="L110" t="str">
        <f>IF(ISBLANK(Calculations!L110),"",Calculations!L110)</f>
        <v>RESIDENTIAL</v>
      </c>
      <c r="M110" t="str">
        <f>IF(ISBLANK(Calculations!M110),"",Calculations!M110)</f>
        <v>appl</v>
      </c>
      <c r="N110" t="str">
        <f>IF(ISBLANK(Calculations!N110),"",Calculations!N110)</f>
        <v>natural gas</v>
      </c>
      <c r="O110">
        <f t="shared" si="1"/>
        <v>1387662335133.0686</v>
      </c>
      <c r="P110">
        <f>IF(ISBLANK(Calculations!P110),"",Calculations!P110)</f>
        <v>1387662335133.0686</v>
      </c>
      <c r="Q110">
        <f>IF(ISBLANK(Calculations!Q110),"",Calculations!Q110)</f>
        <v>1387662335133.0686</v>
      </c>
      <c r="R110">
        <f>IF(ISBLANK(Calculations!R110),"",Calculations!R110)</f>
        <v>1396379065399.5803</v>
      </c>
      <c r="S110">
        <f>IF(ISBLANK(Calculations!S110),"",Calculations!S110)</f>
        <v>1405277345572.5547</v>
      </c>
      <c r="T110">
        <f>IF(ISBLANK(Calculations!T110),"",Calculations!T110)</f>
        <v>1414639543784.8809</v>
      </c>
      <c r="U110">
        <f>IF(ISBLANK(Calculations!U110),"",Calculations!U110)</f>
        <v>1424651707504.6152</v>
      </c>
      <c r="V110">
        <f>IF(ISBLANK(Calculations!V110),"",Calculations!V110)</f>
        <v>1435627499038.0442</v>
      </c>
      <c r="W110">
        <f>IF(ISBLANK(Calculations!W110),"",Calculations!W110)</f>
        <v>1447469405511.5376</v>
      </c>
      <c r="X110">
        <f>IF(ISBLANK(Calculations!X110),"",Calculations!X110)</f>
        <v>1459962004566.2224</v>
      </c>
      <c r="Y110">
        <f>IF(ISBLANK(Calculations!Y110),"",Calculations!Y110)</f>
        <v>1472715787755.7876</v>
      </c>
      <c r="Z110">
        <f>IF(ISBLANK(Calculations!Z110),"",Calculations!Z110)</f>
        <v>1485886834726.5073</v>
      </c>
      <c r="AA110">
        <f>IF(ISBLANK(Calculations!AA110),"",Calculations!AA110)</f>
        <v>1499450207816.6206</v>
      </c>
      <c r="AB110">
        <f>IF(ISBLANK(Calculations!AB110),"",Calculations!AB110)</f>
        <v>1513077238272.719</v>
      </c>
      <c r="AC110">
        <f>IF(ISBLANK(Calculations!AC110),"",Calculations!AC110)</f>
        <v>1526664018747.4519</v>
      </c>
      <c r="AD110">
        <f>IF(ISBLANK(Calculations!AD110),"",Calculations!AD110)</f>
        <v>1540615188913.4819</v>
      </c>
      <c r="AE110">
        <f>IF(ISBLANK(Calculations!AE110),"",Calculations!AE110)</f>
        <v>1555050650461.0132</v>
      </c>
      <c r="AF110">
        <f>IF(ISBLANK(Calculations!AF110),"",Calculations!AF110)</f>
        <v>1569951367416.699</v>
      </c>
      <c r="AG110">
        <f>IF(ISBLANK(Calculations!AG110),"",Calculations!AG110)</f>
        <v>1584980325192.7312</v>
      </c>
      <c r="AH110">
        <f>IF(ISBLANK(Calculations!AH110),"",Calculations!AH110)</f>
        <v>1600043334235.3079</v>
      </c>
      <c r="AI110">
        <f>IF(ISBLANK(Calculations!AI110),"",Calculations!AI110)</f>
        <v>1615038083167.6716</v>
      </c>
      <c r="AJ110">
        <f>IF(ISBLANK(Calculations!AJ110),"",Calculations!AJ110)</f>
        <v>1629938283366.1716</v>
      </c>
      <c r="AK110">
        <f>IF(ISBLANK(Calculations!AK110),"",Calculations!AK110)</f>
        <v>1643178023095.9534</v>
      </c>
      <c r="AL110">
        <f>IF(ISBLANK(Calculations!AL110),"",Calculations!AL110)</f>
        <v>1656470507942.3853</v>
      </c>
      <c r="AM110">
        <f>IF(ISBLANK(Calculations!AM110),"",Calculations!AM110)</f>
        <v>1669863707014.8508</v>
      </c>
      <c r="AN110">
        <f>IF(ISBLANK(Calculations!AN110),"",Calculations!AN110)</f>
        <v>1683396166160.3364</v>
      </c>
      <c r="AO110">
        <f>IF(ISBLANK(Calculations!AO110),"",Calculations!AO110)</f>
        <v>1697086209566.8127</v>
      </c>
      <c r="AP110">
        <f>IF(ISBLANK(Calculations!AP110),"",Calculations!AP110)</f>
        <v>1710937158798.8748</v>
      </c>
      <c r="AQ110">
        <f>IF(ISBLANK(Calculations!AQ110),"",Calculations!AQ110)</f>
        <v>1724967223549.3604</v>
      </c>
      <c r="AR110">
        <f>IF(ISBLANK(Calculations!AR110),"",Calculations!AR110)</f>
        <v>1739163498514.1782</v>
      </c>
      <c r="AS110">
        <f>IF(ISBLANK(Calculations!AS110),"",Calculations!AS110)</f>
        <v>1753543573389.8159</v>
      </c>
      <c r="AT110">
        <f>IF(ISBLANK(Calculations!AT110),"",Calculations!AT110)</f>
        <v>1768119077071.3257</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1.0577454378876546E-2</v>
      </c>
      <c r="K111">
        <f>IF(ISBLANK(Calculations!K111),"",Calculations!K111)</f>
        <v>0.37982251916006038</v>
      </c>
      <c r="L111" t="str">
        <f>IF(ISBLANK(Calculations!L111),"",Calculations!L111)</f>
        <v>RESIDENTIAL</v>
      </c>
      <c r="M111" t="str">
        <f>IF(ISBLANK(Calculations!M111),"",Calculations!M111)</f>
        <v>appl</v>
      </c>
      <c r="N111" t="str">
        <f>IF(ISBLANK(Calculations!N111),"",Calculations!N111)</f>
        <v>petroleum diesel</v>
      </c>
      <c r="O111">
        <f t="shared" si="1"/>
        <v>514247087.16614419</v>
      </c>
      <c r="P111">
        <f>IF(ISBLANK(Calculations!P111),"",Calculations!P111)</f>
        <v>514247087.16614419</v>
      </c>
      <c r="Q111">
        <f>IF(ISBLANK(Calculations!Q111),"",Calculations!Q111)</f>
        <v>514247087.16614419</v>
      </c>
      <c r="R111">
        <f>IF(ISBLANK(Calculations!R111),"",Calculations!R111)</f>
        <v>494679733.61217737</v>
      </c>
      <c r="S111">
        <f>IF(ISBLANK(Calculations!S111),"",Calculations!S111)</f>
        <v>470731092.20460522</v>
      </c>
      <c r="T111">
        <f>IF(ISBLANK(Calculations!T111),"",Calculations!T111)</f>
        <v>444723745.82407099</v>
      </c>
      <c r="U111">
        <f>IF(ISBLANK(Calculations!U111),"",Calculations!U111)</f>
        <v>419007316.25170404</v>
      </c>
      <c r="V111">
        <f>IF(ISBLANK(Calculations!V111),"",Calculations!V111)</f>
        <v>395688584.16611809</v>
      </c>
      <c r="W111">
        <f>IF(ISBLANK(Calculations!W111),"",Calculations!W111)</f>
        <v>376174046.24758291</v>
      </c>
      <c r="X111">
        <f>IF(ISBLANK(Calculations!X111),"",Calculations!X111)</f>
        <v>361128268.62657666</v>
      </c>
      <c r="Y111">
        <f>IF(ISBLANK(Calculations!Y111),"",Calculations!Y111)</f>
        <v>350522589.33204311</v>
      </c>
      <c r="Z111">
        <f>IF(ISBLANK(Calculations!Z111),"",Calculations!Z111)</f>
        <v>343986575.86967993</v>
      </c>
      <c r="AA111">
        <f>IF(ISBLANK(Calculations!AA111),"",Calculations!AA111)</f>
        <v>340795565.56051177</v>
      </c>
      <c r="AB111">
        <f>IF(ISBLANK(Calculations!AB111),"",Calculations!AB111)</f>
        <v>340029339.72558725</v>
      </c>
      <c r="AC111">
        <f>IF(ISBLANK(Calculations!AC111),"",Calculations!AC111)</f>
        <v>340870677.41346186</v>
      </c>
      <c r="AD111">
        <f>IF(ISBLANK(Calculations!AD111),"",Calculations!AD111)</f>
        <v>342796787.5997721</v>
      </c>
      <c r="AE111">
        <f>IF(ISBLANK(Calculations!AE111),"",Calculations!AE111)</f>
        <v>345393280.10890287</v>
      </c>
      <c r="AF111">
        <f>IF(ISBLANK(Calculations!AF111),"",Calculations!AF111)</f>
        <v>348376333.02668709</v>
      </c>
      <c r="AG111">
        <f>IF(ISBLANK(Calculations!AG111),"",Calculations!AG111)</f>
        <v>351517348.55099392</v>
      </c>
      <c r="AH111">
        <f>IF(ISBLANK(Calculations!AH111),"",Calculations!AH111)</f>
        <v>354723836.40575856</v>
      </c>
      <c r="AI111">
        <f>IF(ISBLANK(Calculations!AI111),"",Calculations!AI111)</f>
        <v>357935722.08903527</v>
      </c>
      <c r="AJ111">
        <f>IF(ISBLANK(Calculations!AJ111),"",Calculations!AJ111)</f>
        <v>361128402.83605558</v>
      </c>
      <c r="AK111">
        <f>IF(ISBLANK(Calculations!AK111),"",Calculations!AK111)</f>
        <v>363997349.80981177</v>
      </c>
      <c r="AL111">
        <f>IF(ISBLANK(Calculations!AL111),"",Calculations!AL111)</f>
        <v>366884617.57226861</v>
      </c>
      <c r="AM111">
        <f>IF(ISBLANK(Calculations!AM111),"",Calculations!AM111)</f>
        <v>369802274.90689886</v>
      </c>
      <c r="AN111">
        <f>IF(ISBLANK(Calculations!AN111),"",Calculations!AN111)</f>
        <v>372759939.470384</v>
      </c>
      <c r="AO111">
        <f>IF(ISBLANK(Calculations!AO111),"",Calculations!AO111)</f>
        <v>375762295.73768252</v>
      </c>
      <c r="AP111">
        <f>IF(ISBLANK(Calculations!AP111),"",Calculations!AP111)</f>
        <v>378807079.27090114</v>
      </c>
      <c r="AQ111">
        <f>IF(ISBLANK(Calculations!AQ111),"",Calculations!AQ111)</f>
        <v>381896786.56937456</v>
      </c>
      <c r="AR111">
        <f>IF(ISBLANK(Calculations!AR111),"",Calculations!AR111)</f>
        <v>385027102.60374767</v>
      </c>
      <c r="AS111">
        <f>IF(ISBLANK(Calculations!AS111),"",Calculations!AS111)</f>
        <v>388200179.15895957</v>
      </c>
      <c r="AT111">
        <f>IF(ISBLANK(Calculations!AT111),"",Calculations!AT111)</f>
        <v>391418865.7527945</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0.37982251916006038</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0.37982251916006038</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0.37982251916006038</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0.37982251916006038</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0.17632109290310199</v>
      </c>
      <c r="K116">
        <f>IF(ISBLANK(Calculations!K116),"",Calculations!K116)</f>
        <v>0.37982251916006038</v>
      </c>
      <c r="L116" t="str">
        <f>IF(ISBLANK(Calculations!L116),"",Calculations!L116)</f>
        <v>RESIDENTIAL</v>
      </c>
      <c r="M116" t="str">
        <f>IF(ISBLANK(Calculations!M116),"",Calculations!M116)</f>
        <v>appl</v>
      </c>
      <c r="N116" t="str">
        <f>IF(ISBLANK(Calculations!N116),"",Calculations!N116)</f>
        <v>LPG propane or butane</v>
      </c>
      <c r="O116">
        <f t="shared" si="1"/>
        <v>224418888374.85019</v>
      </c>
      <c r="P116">
        <f>IF(ISBLANK(Calculations!P116),"",Calculations!P116)</f>
        <v>224418888374.85019</v>
      </c>
      <c r="Q116">
        <f>IF(ISBLANK(Calculations!Q116),"",Calculations!Q116)</f>
        <v>224418888374.85019</v>
      </c>
      <c r="R116">
        <f>IF(ISBLANK(Calculations!R116),"",Calculations!R116)</f>
        <v>221830230629.59384</v>
      </c>
      <c r="S116">
        <f>IF(ISBLANK(Calculations!S116),"",Calculations!S116)</f>
        <v>220199027320.50732</v>
      </c>
      <c r="T116">
        <f>IF(ISBLANK(Calculations!T116),"",Calculations!T116)</f>
        <v>219385498300.7601</v>
      </c>
      <c r="U116">
        <f>IF(ISBLANK(Calculations!U116),"",Calculations!U116)</f>
        <v>219225988558.30255</v>
      </c>
      <c r="V116">
        <f>IF(ISBLANK(Calculations!V116),"",Calculations!V116)</f>
        <v>219592680722.04922</v>
      </c>
      <c r="W116">
        <f>IF(ISBLANK(Calculations!W116),"",Calculations!W116)</f>
        <v>220354975445.50183</v>
      </c>
      <c r="X116">
        <f>IF(ISBLANK(Calculations!X116),"",Calculations!X116)</f>
        <v>221409017928.01205</v>
      </c>
      <c r="Y116">
        <f>IF(ISBLANK(Calculations!Y116),"",Calculations!Y116)</f>
        <v>222646230464.04535</v>
      </c>
      <c r="Z116">
        <f>IF(ISBLANK(Calculations!Z116),"",Calculations!Z116)</f>
        <v>224058357305.61664</v>
      </c>
      <c r="AA116">
        <f>IF(ISBLANK(Calculations!AA116),"",Calculations!AA116)</f>
        <v>225614884440.56503</v>
      </c>
      <c r="AB116">
        <f>IF(ISBLANK(Calculations!AB116),"",Calculations!AB116)</f>
        <v>227243048869.86121</v>
      </c>
      <c r="AC116">
        <f>IF(ISBLANK(Calculations!AC116),"",Calculations!AC116)</f>
        <v>228903707346.4216</v>
      </c>
      <c r="AD116">
        <f>IF(ISBLANK(Calculations!AD116),"",Calculations!AD116)</f>
        <v>230626909847.36832</v>
      </c>
      <c r="AE116">
        <f>IF(ISBLANK(Calculations!AE116),"",Calculations!AE116)</f>
        <v>232419126332.74213</v>
      </c>
      <c r="AF116">
        <f>IF(ISBLANK(Calculations!AF116),"",Calculations!AF116)</f>
        <v>234278965812.56885</v>
      </c>
      <c r="AG116">
        <f>IF(ISBLANK(Calculations!AG116),"",Calculations!AG116)</f>
        <v>236161704382.86844</v>
      </c>
      <c r="AH116">
        <f>IF(ISBLANK(Calculations!AH116),"",Calculations!AH116)</f>
        <v>238056587620.25742</v>
      </c>
      <c r="AI116">
        <f>IF(ISBLANK(Calculations!AI116),"",Calculations!AI116)</f>
        <v>239950963618.46603</v>
      </c>
      <c r="AJ116">
        <f>IF(ISBLANK(Calculations!AJ116),"",Calculations!AJ116)</f>
        <v>241842607001.10074</v>
      </c>
      <c r="AK116">
        <f>IF(ISBLANK(Calculations!AK116),"",Calculations!AK116)</f>
        <v>243887290241.97537</v>
      </c>
      <c r="AL116">
        <f>IF(ISBLANK(Calculations!AL116),"",Calculations!AL116)</f>
        <v>245934371893.7355</v>
      </c>
      <c r="AM116">
        <f>IF(ISBLANK(Calculations!AM116),"",Calculations!AM116)</f>
        <v>247989277305.05582</v>
      </c>
      <c r="AN116">
        <f>IF(ISBLANK(Calculations!AN116),"",Calculations!AN116)</f>
        <v>250056708395.98135</v>
      </c>
      <c r="AO116">
        <f>IF(ISBLANK(Calculations!AO116),"",Calculations!AO116)</f>
        <v>252139125030.71979</v>
      </c>
      <c r="AP116">
        <f>IF(ISBLANK(Calculations!AP116),"",Calculations!AP116)</f>
        <v>254238470807.00653</v>
      </c>
      <c r="AQ116">
        <f>IF(ISBLANK(Calculations!AQ116),"",Calculations!AQ116)</f>
        <v>256357660655.56558</v>
      </c>
      <c r="AR116">
        <f>IF(ISBLANK(Calculations!AR116),"",Calculations!AR116)</f>
        <v>258496187015.7594</v>
      </c>
      <c r="AS116">
        <f>IF(ISBLANK(Calculations!AS116),"",Calculations!AS116)</f>
        <v>260657326876.43124</v>
      </c>
      <c r="AT116">
        <f>IF(ISBLANK(Calculations!AT116),"",Calculations!AT116)</f>
        <v>262843250579.08829</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0.37982251916006038</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0.4262922250483106</v>
      </c>
      <c r="K121">
        <f>IF(ISBLANK(Calculations!K121),"",Calculations!K121)</f>
        <v>0.37982251916006038</v>
      </c>
      <c r="L121" t="str">
        <f>IF(ISBLANK(Calculations!L121),"",Calculations!L121)</f>
        <v>RESIDENTIAL</v>
      </c>
      <c r="M121" t="str">
        <f>IF(ISBLANK(Calculations!M121),"",Calculations!M121)</f>
        <v>other</v>
      </c>
      <c r="N121" t="str">
        <f>IF(ISBLANK(Calculations!N121),"",Calculations!N121)</f>
        <v>electricity</v>
      </c>
      <c r="O121">
        <f t="shared" si="1"/>
        <v>1598323107182.4126</v>
      </c>
      <c r="P121">
        <f>IF(ISBLANK(Calculations!P121),"",Calculations!P121)-(SUMIFS(BDEQ!B:B,BDEQ!$AG:$AG,About!$B$2,BDEQ!$AH:$AH,$I121)*BDEQ!$C$2*$J121*$K121)</f>
        <v>1598323107182.4126</v>
      </c>
      <c r="Q121">
        <f>IF(ISBLANK(Calculations!Q121),"",Calculations!Q121)-(SUMIFS(BDEQ!C:C,BDEQ!$AG:$AG,About!$B$2,BDEQ!$AH:$AH,$I121)*BDEQ!$C$2*$J121*$K121)</f>
        <v>1598323107182.4126</v>
      </c>
      <c r="R121">
        <f>IF(ISBLANK(Calculations!R121),"",Calculations!R121)-(SUMIFS(BDEQ!D:D,BDEQ!$AG:$AG,About!$B$2,BDEQ!$AH:$AH,$I121)*BDEQ!$C$2*$J121*$K121)</f>
        <v>1599095530765.5371</v>
      </c>
      <c r="S121">
        <f>IF(ISBLANK(Calculations!S121),"",Calculations!S121)-(SUMIFS(BDEQ!E:E,BDEQ!$AG:$AG,About!$B$2,BDEQ!$AH:$AH,$I121)*BDEQ!$C$2*$J121*$K121)</f>
        <v>1600258616512.875</v>
      </c>
      <c r="T121">
        <f>IF(ISBLANK(Calculations!T121),"",Calculations!T121)-(SUMIFS(BDEQ!F:F,BDEQ!$AG:$AG,About!$B$2,BDEQ!$AH:$AH,$I121)*BDEQ!$C$2*$J121*$K121)</f>
        <v>1602373833069.9216</v>
      </c>
      <c r="U121">
        <f>IF(ISBLANK(Calculations!U121),"",Calculations!U121)-(SUMIFS(BDEQ!G:G,BDEQ!$AG:$AG,About!$B$2,BDEQ!$AH:$AH,$I121)*BDEQ!$C$2*$J121*$K121)</f>
        <v>1603646342068.1658</v>
      </c>
      <c r="V121">
        <f>IF(ISBLANK(Calculations!V121),"",Calculations!V121)-(SUMIFS(BDEQ!H:H,BDEQ!$AG:$AG,About!$B$2,BDEQ!$AH:$AH,$I121)*BDEQ!$C$2*$J121*$K121)</f>
        <v>1603521854072.1174</v>
      </c>
      <c r="W121">
        <f>IF(ISBLANK(Calculations!W121),"",Calculations!W121)-(SUMIFS(BDEQ!I:I,BDEQ!$AG:$AG,About!$B$2,BDEQ!$AH:$AH,$I121)*BDEQ!$C$2*$J121*$K121)</f>
        <v>1603790615981.5972</v>
      </c>
      <c r="X121">
        <f>IF(ISBLANK(Calculations!X121),"",Calculations!X121)-(SUMIFS(BDEQ!J:J,BDEQ!$AG:$AG,About!$B$2,BDEQ!$AH:$AH,$I121)*BDEQ!$C$2*$J121*$K121)</f>
        <v>1604374449113.0039</v>
      </c>
      <c r="Y121">
        <f>IF(ISBLANK(Calculations!Y121),"",Calculations!Y121)-(SUMIFS(BDEQ!K:K,BDEQ!$AG:$AG,About!$B$2,BDEQ!$AH:$AH,$I121)*BDEQ!$C$2*$J121*$K121)</f>
        <v>1603672581312.4419</v>
      </c>
      <c r="Z121">
        <f>IF(ISBLANK(Calculations!Z121),"",Calculations!Z121)-(SUMIFS(BDEQ!L:L,BDEQ!$AG:$AG,About!$B$2,BDEQ!$AH:$AH,$I121)*BDEQ!$C$2*$J121*$K121)</f>
        <v>1601165185916.1123</v>
      </c>
      <c r="AA121">
        <f>IF(ISBLANK(Calculations!AA121),"",Calculations!AA121)-(SUMIFS(BDEQ!M:M,BDEQ!$AG:$AG,About!$B$2,BDEQ!$AH:$AH,$I121)*BDEQ!$C$2*$J121*$K121)</f>
        <v>1597170963639.9341</v>
      </c>
      <c r="AB121">
        <f>IF(ISBLANK(Calculations!AB121),"",Calculations!AB121)-(SUMIFS(BDEQ!N:N,BDEQ!$AG:$AG,About!$B$2,BDEQ!$AH:$AH,$I121)*BDEQ!$C$2*$J121*$K121)</f>
        <v>1591075108613.926</v>
      </c>
      <c r="AC121">
        <f>IF(ISBLANK(Calculations!AC121),"",Calculations!AC121)-(SUMIFS(BDEQ!O:O,BDEQ!$AG:$AG,About!$B$2,BDEQ!$AH:$AH,$I121)*BDEQ!$C$2*$J121*$K121)</f>
        <v>1585000308002.3096</v>
      </c>
      <c r="AD121">
        <f>IF(ISBLANK(Calculations!AD121),"",Calculations!AD121)-(SUMIFS(BDEQ!P:P,BDEQ!$AG:$AG,About!$B$2,BDEQ!$AH:$AH,$I121)*BDEQ!$C$2*$J121*$K121)</f>
        <v>1580364866550.9153</v>
      </c>
      <c r="AE121">
        <f>IF(ISBLANK(Calculations!AE121),"",Calculations!AE121)-(SUMIFS(BDEQ!Q:Q,BDEQ!$AG:$AG,About!$B$2,BDEQ!$AH:$AH,$I121)*BDEQ!$C$2*$J121*$K121)</f>
        <v>1576256858713.2488</v>
      </c>
      <c r="AF121">
        <f>IF(ISBLANK(Calculations!AF121),"",Calculations!AF121)-(SUMIFS(BDEQ!R:R,BDEQ!$AG:$AG,About!$B$2,BDEQ!$AH:$AH,$I121)*BDEQ!$C$2*$J121*$K121)</f>
        <v>1571156083129.1663</v>
      </c>
      <c r="AG121">
        <f>IF(ISBLANK(Calculations!AG121),"",Calculations!AG121)-(SUMIFS(BDEQ!S:S,BDEQ!$AG:$AG,About!$B$2,BDEQ!$AH:$AH,$I121)*BDEQ!$C$2*$J121*$K121)</f>
        <v>1563977339906.147</v>
      </c>
      <c r="AH121">
        <f>IF(ISBLANK(Calculations!AH121),"",Calculations!AH121)-(SUMIFS(BDEQ!T:T,BDEQ!$AG:$AG,About!$B$2,BDEQ!$AH:$AH,$I121)*BDEQ!$C$2*$J121*$K121)</f>
        <v>1555202057732.0742</v>
      </c>
      <c r="AI121">
        <f>IF(ISBLANK(Calculations!AI121),"",Calculations!AI121)-(SUMIFS(BDEQ!U:U,BDEQ!$AG:$AG,About!$B$2,BDEQ!$AH:$AH,$I121)*BDEQ!$C$2*$J121*$K121)</f>
        <v>1543164986773.0706</v>
      </c>
      <c r="AJ121">
        <f>IF(ISBLANK(Calculations!AJ121),"",Calculations!AJ121)-(SUMIFS(BDEQ!V:V,BDEQ!$AG:$AG,About!$B$2,BDEQ!$AH:$AH,$I121)*BDEQ!$C$2*$J121*$K121)</f>
        <v>1526861930857.0063</v>
      </c>
      <c r="AK121">
        <f>IF(ISBLANK(Calculations!AK121),"",Calculations!AK121)-(SUMIFS(BDEQ!W:W,BDEQ!$AG:$AG,About!$B$2,BDEQ!$AH:$AH,$I121)*BDEQ!$C$2*$J121*$K121)</f>
        <v>1501681035019.0898</v>
      </c>
      <c r="AL121">
        <f>IF(ISBLANK(Calculations!AL121),"",Calculations!AL121)-(SUMIFS(BDEQ!X:X,BDEQ!$AG:$AG,About!$B$2,BDEQ!$AH:$AH,$I121)*BDEQ!$C$2*$J121*$K121)</f>
        <v>1472853594115.4414</v>
      </c>
      <c r="AM121">
        <f>IF(ISBLANK(Calculations!AM121),"",Calculations!AM121)-(SUMIFS(BDEQ!Y:Y,BDEQ!$AG:$AG,About!$B$2,BDEQ!$AH:$AH,$I121)*BDEQ!$C$2*$J121*$K121)</f>
        <v>1441430465096.356</v>
      </c>
      <c r="AN121">
        <f>IF(ISBLANK(Calculations!AN121),"",Calculations!AN121)-(SUMIFS(BDEQ!Z:Z,BDEQ!$AG:$AG,About!$B$2,BDEQ!$AH:$AH,$I121)*BDEQ!$C$2*$J121*$K121)</f>
        <v>1407656266735.7942</v>
      </c>
      <c r="AO121">
        <f>IF(ISBLANK(Calculations!AO121),"",Calculations!AO121)-(SUMIFS(BDEQ!AA:AA,BDEQ!$AG:$AG,About!$B$2,BDEQ!$AH:$AH,$I121)*BDEQ!$C$2*$J121*$K121)</f>
        <v>1370355861277.2852</v>
      </c>
      <c r="AP121">
        <f>IF(ISBLANK(Calculations!AP121),"",Calculations!AP121)-(SUMIFS(BDEQ!AB:AB,BDEQ!$AG:$AG,About!$B$2,BDEQ!$AH:$AH,$I121)*BDEQ!$C$2*$J121*$K121)</f>
        <v>1328462892850.7954</v>
      </c>
      <c r="AQ121">
        <f>IF(ISBLANK(Calculations!AQ121),"",Calculations!AQ121)-(SUMIFS(BDEQ!AC:AC,BDEQ!$AG:$AG,About!$B$2,BDEQ!$AH:$AH,$I121)*BDEQ!$C$2*$J121*$K121)</f>
        <v>1281210857574.3826</v>
      </c>
      <c r="AR121">
        <f>IF(ISBLANK(Calculations!AR121),"",Calculations!AR121)-(SUMIFS(BDEQ!AD:AD,BDEQ!$AG:$AG,About!$B$2,BDEQ!$AH:$AH,$I121)*BDEQ!$C$2*$J121*$K121)</f>
        <v>1228343352169.9399</v>
      </c>
      <c r="AS121">
        <f>IF(ISBLANK(Calculations!AS121),"",Calculations!AS121)-(SUMIFS(BDEQ!AE:AE,BDEQ!$AG:$AG,About!$B$2,BDEQ!$AH:$AH,$I121)*BDEQ!$C$2*$J121*$K121)</f>
        <v>1171260354910.0725</v>
      </c>
      <c r="AT121">
        <f>IF(ISBLANK(Calculations!AT121),"",Calculations!AT121)-(SUMIFS(BDEQ!AF:AF,BDEQ!$AG:$AG,About!$B$2,BDEQ!$AH:$AH,$I121)*BDEQ!$C$2*$J121*$K121)</f>
        <v>1110751476286.5537</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0.37982251916006038</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0.37982251916006038</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0.37982251916006038</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0.37982251916006038</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0.37982251916006038</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0.37982251916006038</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0.37982251916006038</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0.37982251916006038</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0.37982251916006038</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3.7514199855875244E-2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440754334106.67822</v>
      </c>
      <c r="P134">
        <f>IF(ISBLANK(Calculations!P134),"",Calculations!P134)</f>
        <v>440754334106.67822</v>
      </c>
      <c r="Q134">
        <f>IF(ISBLANK(Calculations!Q134),"",Calculations!Q134)</f>
        <v>440754334106.67822</v>
      </c>
      <c r="R134">
        <f>IF(ISBLANK(Calculations!R134),"",Calculations!R134)</f>
        <v>445015840113.20892</v>
      </c>
      <c r="S134">
        <f>IF(ISBLANK(Calculations!S134),"",Calculations!S134)</f>
        <v>448911362901.42328</v>
      </c>
      <c r="T134">
        <f>IF(ISBLANK(Calculations!T134),"",Calculations!T134)</f>
        <v>452528181123.09485</v>
      </c>
      <c r="U134">
        <f>IF(ISBLANK(Calculations!U134),"",Calculations!U134)</f>
        <v>455845290218.30188</v>
      </c>
      <c r="V134">
        <f>IF(ISBLANK(Calculations!V134),"",Calculations!V134)</f>
        <v>458983225173.93005</v>
      </c>
      <c r="W134">
        <f>IF(ISBLANK(Calculations!W134),"",Calculations!W134)</f>
        <v>461955640229.24774</v>
      </c>
      <c r="X134">
        <f>IF(ISBLANK(Calculations!X134),"",Calculations!X134)</f>
        <v>464776332360.63989</v>
      </c>
      <c r="Y134">
        <f>IF(ISBLANK(Calculations!Y134),"",Calculations!Y134)</f>
        <v>467474455652.10474</v>
      </c>
      <c r="Z134">
        <f>IF(ISBLANK(Calculations!Z134),"",Calculations!Z134)</f>
        <v>469870245473.67114</v>
      </c>
      <c r="AA134">
        <f>IF(ISBLANK(Calculations!AA134),"",Calculations!AA134)</f>
        <v>471995506342.51782</v>
      </c>
      <c r="AB134">
        <f>IF(ISBLANK(Calculations!AB134),"",Calculations!AB134)</f>
        <v>473731848175.02203</v>
      </c>
      <c r="AC134">
        <f>IF(ISBLANK(Calculations!AC134),"",Calculations!AC134)</f>
        <v>475126900550.1308</v>
      </c>
      <c r="AD134">
        <f>IF(ISBLANK(Calculations!AD134),"",Calculations!AD134)</f>
        <v>476187919177.07611</v>
      </c>
      <c r="AE134">
        <f>IF(ISBLANK(Calculations!AE134),"",Calculations!AE134)</f>
        <v>476810835127.87482</v>
      </c>
      <c r="AF134">
        <f>IF(ISBLANK(Calculations!AF134),"",Calculations!AF134)</f>
        <v>477164226961.69757</v>
      </c>
      <c r="AG134">
        <f>IF(ISBLANK(Calculations!AG134),"",Calculations!AG134)</f>
        <v>477213870558.92731</v>
      </c>
      <c r="AH134">
        <f>IF(ISBLANK(Calculations!AH134),"",Calculations!AH134)</f>
        <v>477106654735.12823</v>
      </c>
      <c r="AI134">
        <f>IF(ISBLANK(Calculations!AI134),"",Calculations!AI134)</f>
        <v>476804860630.03955</v>
      </c>
      <c r="AJ134">
        <f>IF(ISBLANK(Calculations!AJ134),"",Calculations!AJ134)</f>
        <v>476449968245.89551</v>
      </c>
      <c r="AK134">
        <f>IF(ISBLANK(Calculations!AK134),"",Calculations!AK134)</f>
        <v>476143390563.0426</v>
      </c>
      <c r="AL134">
        <f>IF(ISBLANK(Calculations!AL134),"",Calculations!AL134)</f>
        <v>475980421271.84631</v>
      </c>
      <c r="AM134">
        <f>IF(ISBLANK(Calculations!AM134),"",Calculations!AM134)</f>
        <v>475888184485.43719</v>
      </c>
      <c r="AN134">
        <f>IF(ISBLANK(Calculations!AN134),"",Calculations!AN134)</f>
        <v>475970069195.38922</v>
      </c>
      <c r="AO134">
        <f>IF(ISBLANK(Calculations!AO134),"",Calculations!AO134)</f>
        <v>476177194103.72156</v>
      </c>
      <c r="AP134">
        <f>IF(ISBLANK(Calculations!AP134),"",Calculations!AP134)</f>
        <v>476478455203.2785</v>
      </c>
      <c r="AQ134">
        <f>IF(ISBLANK(Calculations!AQ134),"",Calculations!AQ134)</f>
        <v>476896595936.56299</v>
      </c>
      <c r="AR134">
        <f>IF(ISBLANK(Calculations!AR134),"",Calculations!AR134)</f>
        <v>477372900968.51794</v>
      </c>
      <c r="AS134">
        <f>IF(ISBLANK(Calculations!AS134),"",Calculations!AS134)</f>
        <v>477995735217.10767</v>
      </c>
      <c r="AT134">
        <f>IF(ISBLANK(Calculations!AT134),"",Calculations!AT134)</f>
        <v>478713803309.16785</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0.60527927037030582</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7858946046488.0508</v>
      </c>
      <c r="P136">
        <f>IF(ISBLANK(Calculations!P136),"",Calculations!P136)</f>
        <v>7858946046488.0508</v>
      </c>
      <c r="Q136">
        <f>IF(ISBLANK(Calculations!Q136),"",Calculations!Q136)</f>
        <v>7858946046488.0508</v>
      </c>
      <c r="R136">
        <f>IF(ISBLANK(Calculations!R136),"",Calculations!R136)</f>
        <v>7886327650496.7725</v>
      </c>
      <c r="S136" s="99">
        <f>IF(ISBLANK(Calculations!S136),"",Calculations!S136 + ('IRA Buildings Changes'!$F$38/($AB$133-$R$133)*(S133-$R$133)))</f>
        <v>7902838049823.418</v>
      </c>
      <c r="T136" s="99">
        <f>IF(ISBLANK(Calculations!T136),"",Calculations!T136 + ('IRA Buildings Changes'!$F$38/($AB$133-$R$133)*(T133-$R$133)))</f>
        <v>7916875560672.25</v>
      </c>
      <c r="U136" s="99">
        <f>IF(ISBLANK(Calculations!U136),"",Calculations!U136 + ('IRA Buildings Changes'!$F$38/($AB$133-$R$133)*(U133-$R$133)))</f>
        <v>7928084703306.1494</v>
      </c>
      <c r="V136" s="99">
        <f>IF(ISBLANK(Calculations!V136),"",Calculations!V136 + ('IRA Buildings Changes'!$F$38/($AB$133-$R$133)*(V133-$R$133)))</f>
        <v>7938783949592.2275</v>
      </c>
      <c r="W136" s="99">
        <f>IF(ISBLANK(Calculations!W136),"",Calculations!W136 + ('IRA Buildings Changes'!$F$38/($AB$133-$R$133)*(W133-$R$133)))</f>
        <v>7949673332847.5547</v>
      </c>
      <c r="X136" s="99">
        <f>IF(ISBLANK(Calculations!X136),"",Calculations!X136 + ('IRA Buildings Changes'!$F$38/($AB$133-$R$133)*(X133-$R$133)))</f>
        <v>7961772042040.5039</v>
      </c>
      <c r="Y136" s="99">
        <f>IF(ISBLANK(Calculations!Y136),"",Calculations!Y136 + ('IRA Buildings Changes'!$F$38/($AB$133-$R$133)*(Y133-$R$133)))</f>
        <v>7976645201907.3271</v>
      </c>
      <c r="Z136" s="99">
        <f>IF(ISBLANK(Calculations!Z136),"",Calculations!Z136 + ('IRA Buildings Changes'!$F$38/($AB$133-$R$133)*(Z133-$R$133)))</f>
        <v>7992333260277.0361</v>
      </c>
      <c r="AA136" s="99">
        <f>IF(ISBLANK(Calculations!AA136),"",Calculations!AA136 + ('IRA Buildings Changes'!$F$38/($AB$133-$R$133)*(AA133-$R$133)))</f>
        <v>8009427779242.167</v>
      </c>
      <c r="AB136" s="98">
        <f>IF(ISBLANK(Calculations!AB136),"",Calculations!AB136 + 'IRA Buildings Changes'!F38)</f>
        <v>8026879778532.6982</v>
      </c>
      <c r="AC136" s="99">
        <f>IF(ISBLANK(Calculations!AC136),"",Calculations!AC136 + 'IRA Buildings Changes'!$F$38)</f>
        <v>8053345656980.8408</v>
      </c>
      <c r="AD136" s="99">
        <f>IF(ISBLANK(Calculations!AD136),"",Calculations!AD136 + 'IRA Buildings Changes'!$F$38)</f>
        <v>8081969474234.9883</v>
      </c>
      <c r="AE136" s="99">
        <f>IF(ISBLANK(Calculations!AE136),"",Calculations!AE136 + 'IRA Buildings Changes'!$F$38)</f>
        <v>8110360627428.373</v>
      </c>
      <c r="AF136" s="99">
        <f>IF(ISBLANK(Calculations!AF136),"",Calculations!AF136 + 'IRA Buildings Changes'!$F$38)</f>
        <v>8140475975618.1777</v>
      </c>
      <c r="AG136" s="99">
        <f>IF(ISBLANK(Calculations!AG136),"",Calculations!AG136 + 'IRA Buildings Changes'!$F$38)</f>
        <v>8170325684633.3896</v>
      </c>
      <c r="AH136" s="99">
        <f>IF(ISBLANK(Calculations!AH136),"",Calculations!AH136 + 'IRA Buildings Changes'!$F$38)</f>
        <v>8201217635228.3779</v>
      </c>
      <c r="AI136" s="99">
        <f>IF(ISBLANK(Calculations!AI136),"",Calculations!AI136 + 'IRA Buildings Changes'!$F$38)</f>
        <v>8231297197176.8965</v>
      </c>
      <c r="AJ136" s="99">
        <f>IF(ISBLANK(Calculations!AJ136),"",Calculations!AJ136 + 'IRA Buildings Changes'!$F$38)</f>
        <v>8262245933616.085</v>
      </c>
      <c r="AK136" s="99">
        <f>IF(ISBLANK(Calculations!AK136),"",Calculations!AK136 + 'IRA Buildings Changes'!$F$38)</f>
        <v>8292581839303.5693</v>
      </c>
      <c r="AL136" s="99">
        <f>IF(ISBLANK(Calculations!AL136),"",Calculations!AL136 + 'IRA Buildings Changes'!$F$38)</f>
        <v>8323528318284.3633</v>
      </c>
      <c r="AM136" s="99">
        <f>IF(ISBLANK(Calculations!AM136),"",Calculations!AM136 + 'IRA Buildings Changes'!$F$38)</f>
        <v>8353225617909.0791</v>
      </c>
      <c r="AN136" s="99">
        <f>IF(ISBLANK(Calculations!AN136),"",Calculations!AN136 + 'IRA Buildings Changes'!$F$38)</f>
        <v>8383463523036.2246</v>
      </c>
      <c r="AO136" s="99">
        <f>IF(ISBLANK(Calculations!AO136),"",Calculations!AO136 + 'IRA Buildings Changes'!$F$38)</f>
        <v>8413096112522.0342</v>
      </c>
      <c r="AP136" s="99">
        <f>IF(ISBLANK(Calculations!AP136),"",Calculations!AP136 + 'IRA Buildings Changes'!$F$38)</f>
        <v>8441694783143.8164</v>
      </c>
      <c r="AQ136" s="99">
        <f>IF(ISBLANK(Calculations!AQ136),"",Calculations!AQ136 + 'IRA Buildings Changes'!$F$38)</f>
        <v>8469738564895.8926</v>
      </c>
      <c r="AR136" s="99">
        <f>IF(ISBLANK(Calculations!AR136),"",Calculations!AR136 + 'IRA Buildings Changes'!$F$38)</f>
        <v>8496396466419.3418</v>
      </c>
      <c r="AS136" s="99">
        <f>IF(ISBLANK(Calculations!AS136),"",Calculations!AS136 + 'IRA Buildings Changes'!$F$38)</f>
        <v>8523505975147.4316</v>
      </c>
      <c r="AT136" s="99">
        <f>IF(ISBLANK(Calculations!AT136),"",Calculations!AT136 + 'IRA Buildings Changes'!$F$38)</f>
        <v>8550315215660.875</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4.9170604007854606E-2</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103553292040.54179</v>
      </c>
      <c r="P137">
        <f>IF(ISBLANK(Calculations!P137),"",Calculations!P137)</f>
        <v>103553292040.54179</v>
      </c>
      <c r="Q137">
        <f>IF(ISBLANK(Calculations!Q137),"",Calculations!Q137)</f>
        <v>103553292040.54179</v>
      </c>
      <c r="R137">
        <f>IF(ISBLANK(Calculations!R137),"",Calculations!R137)</f>
        <v>104053191016.3156</v>
      </c>
      <c r="S137">
        <f>IF(ISBLANK(Calculations!S137),"",Calculations!S137)</f>
        <v>104432045956.63425</v>
      </c>
      <c r="T137">
        <f>IF(ISBLANK(Calculations!T137),"",Calculations!T137)</f>
        <v>104672849680.27394</v>
      </c>
      <c r="U137">
        <f>IF(ISBLANK(Calculations!U137),"",Calculations!U137)</f>
        <v>104721549065.55267</v>
      </c>
      <c r="V137">
        <f>IF(ISBLANK(Calculations!V137),"",Calculations!V137)</f>
        <v>104544760732.53706</v>
      </c>
      <c r="W137">
        <f>IF(ISBLANK(Calculations!W137),"",Calculations!W137)</f>
        <v>104077806493.07564</v>
      </c>
      <c r="X137">
        <f>IF(ISBLANK(Calculations!X137),"",Calculations!X137)</f>
        <v>103261979968.36058</v>
      </c>
      <c r="Y137">
        <f>IF(ISBLANK(Calculations!Y137),"",Calculations!Y137)</f>
        <v>102067570828.72099</v>
      </c>
      <c r="Z137">
        <f>IF(ISBLANK(Calculations!Z137),"",Calculations!Z137)</f>
        <v>100467915824.36357</v>
      </c>
      <c r="AA137">
        <f>IF(ISBLANK(Calculations!AA137),"",Calculations!AA137)</f>
        <v>98504256449.844986</v>
      </c>
      <c r="AB137">
        <f>IF(ISBLANK(Calculations!AB137),"",Calculations!AB137)</f>
        <v>96235598796.559601</v>
      </c>
      <c r="AC137">
        <f>IF(ISBLANK(Calculations!AC137),"",Calculations!AC137)</f>
        <v>93746509979.208893</v>
      </c>
      <c r="AD137">
        <f>IF(ISBLANK(Calculations!AD137),"",Calculations!AD137)</f>
        <v>91113438512.634552</v>
      </c>
      <c r="AE137">
        <f>IF(ISBLANK(Calculations!AE137),"",Calculations!AE137)</f>
        <v>88372859460.935379</v>
      </c>
      <c r="AF137">
        <f>IF(ISBLANK(Calculations!AF137),"",Calculations!AF137)</f>
        <v>85586919794.217407</v>
      </c>
      <c r="AG137">
        <f>IF(ISBLANK(Calculations!AG137),"",Calculations!AG137)</f>
        <v>82823417706.05336</v>
      </c>
      <c r="AH137">
        <f>IF(ISBLANK(Calculations!AH137),"",Calculations!AH137)</f>
        <v>80121743580.731186</v>
      </c>
      <c r="AI137">
        <f>IF(ISBLANK(Calculations!AI137),"",Calculations!AI137)</f>
        <v>77491847189.736176</v>
      </c>
      <c r="AJ137">
        <f>IF(ISBLANK(Calculations!AJ137),"",Calculations!AJ137)</f>
        <v>74977371771.809692</v>
      </c>
      <c r="AK137">
        <f>IF(ISBLANK(Calculations!AK137),"",Calculations!AK137)</f>
        <v>72605290427.001938</v>
      </c>
      <c r="AL137">
        <f>IF(ISBLANK(Calculations!AL137),"",Calculations!AL137)</f>
        <v>70421571950.511215</v>
      </c>
      <c r="AM137">
        <f>IF(ISBLANK(Calculations!AM137),"",Calculations!AM137)</f>
        <v>68451710744.138885</v>
      </c>
      <c r="AN137">
        <f>IF(ISBLANK(Calculations!AN137),"",Calculations!AN137)</f>
        <v>66732482726.866356</v>
      </c>
      <c r="AO137">
        <f>IF(ISBLANK(Calculations!AO137),"",Calculations!AO137)</f>
        <v>65278645159.297127</v>
      </c>
      <c r="AP137">
        <f>IF(ISBLANK(Calculations!AP137),"",Calculations!AP137)</f>
        <v>64090638236.873611</v>
      </c>
      <c r="AQ137">
        <f>IF(ISBLANK(Calculations!AQ137),"",Calculations!AQ137)</f>
        <v>63166850333.233734</v>
      </c>
      <c r="AR137">
        <f>IF(ISBLANK(Calculations!AR137),"",Calculations!AR137)</f>
        <v>62480995680.109863</v>
      </c>
      <c r="AS137">
        <f>IF(ISBLANK(Calculations!AS137),"",Calculations!AS137)</f>
        <v>62016235356.07029</v>
      </c>
      <c r="AT137">
        <f>IF(ISBLANK(Calculations!AT137),"",Calculations!AT137)</f>
        <v>61732106354.459793</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676000000000</v>
      </c>
      <c r="P139">
        <f>IF(ISBLANK(Calculations!P139),"",Calculations!P139)</f>
        <v>676000000000</v>
      </c>
      <c r="Q139">
        <f>IF(ISBLANK(Calculations!Q139),"",Calculations!Q139)</f>
        <v>676000000000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1000000000</v>
      </c>
      <c r="P140">
        <f>IF(ISBLANK(Calculations!P140),"",Calculations!P140)</f>
        <v>1000000000</v>
      </c>
      <c r="Q140">
        <f>IF(ISBLANK(Calculations!Q140),"",Calculations!Q140)</f>
        <v>1000000000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984000000000</v>
      </c>
      <c r="P142">
        <f>IF(ISBLANK(Calculations!P142),"",Calculations!P142)</f>
        <v>984000000000</v>
      </c>
      <c r="Q142">
        <f>IF(ISBLANK(Calculations!Q142),"",Calculations!Q142)</f>
        <v>984000000000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0.12577070785946676</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1477680046640.875</v>
      </c>
      <c r="P147">
        <f>IF(ISBLANK(Calculations!P147),"",Calculations!P147)</f>
        <v>1477680046640.875</v>
      </c>
      <c r="Q147">
        <f>IF(ISBLANK(Calculations!Q147),"",Calculations!Q147)</f>
        <v>1477680046640.875</v>
      </c>
      <c r="R147">
        <f>IF(ISBLANK(Calculations!R147),"",Calculations!R147)</f>
        <v>1493430568245.0103</v>
      </c>
      <c r="S147" s="99">
        <f>IF(ISBLANK(Calculations!S147),"",Calculations!S147+('IRA Buildings Changes'!$E$38/($AB$146-$R$146)*(S146-$R$146)))</f>
        <v>1497158179611.97</v>
      </c>
      <c r="T147" s="99">
        <f>IF(ISBLANK(Calculations!T147),"",Calculations!T147+('IRA Buildings Changes'!$E$38/($AB$146-$R$146)*(T146-$R$146)))</f>
        <v>1498767836706.5063</v>
      </c>
      <c r="U147" s="99">
        <f>IF(ISBLANK(Calculations!U147),"",Calculations!U147+('IRA Buildings Changes'!$E$38/($AB$146-$R$146)*(U146-$R$146)))</f>
        <v>1498849116838.4341</v>
      </c>
      <c r="V147" s="99">
        <f>IF(ISBLANK(Calculations!V147),"",Calculations!V147+('IRA Buildings Changes'!$E$38/($AB$146-$R$146)*(V146-$R$146)))</f>
        <v>1496866340826.2939</v>
      </c>
      <c r="W147" s="99">
        <f>IF(ISBLANK(Calculations!W147),"",Calculations!W147+('IRA Buildings Changes'!$E$38/($AB$146-$R$146)*(W146-$R$146)))</f>
        <v>1493376999433.6965</v>
      </c>
      <c r="X147" s="99">
        <f>IF(ISBLANK(Calculations!X147),"",Calculations!X147+('IRA Buildings Changes'!$E$38/($AB$146-$R$146)*(X146-$R$146)))</f>
        <v>1488337804683.728</v>
      </c>
      <c r="Y147" s="99">
        <f>IF(ISBLANK(Calculations!Y147),"",Calculations!Y147+('IRA Buildings Changes'!$E$38/($AB$146-$R$146)*(Y146-$R$146)))</f>
        <v>1480967905259.8335</v>
      </c>
      <c r="Z147" s="99">
        <f>IF(ISBLANK(Calculations!Z147),"",Calculations!Z147+('IRA Buildings Changes'!$E$38/($AB$146-$R$146)*(Z146-$R$146)))</f>
        <v>1472401374909.2839</v>
      </c>
      <c r="AA147" s="99">
        <f>IF(ISBLANK(Calculations!AA147),"",Calculations!AA147+('IRA Buildings Changes'!$E$38/($AB$146-$R$146)*(AA146-$R$146)))</f>
        <v>1463288210717.9832</v>
      </c>
      <c r="AB147" s="98">
        <f>IF(ISBLANK(Calculations!AB147),"",Calculations!AB147 + 'IRA Buildings Changes'!E38)</f>
        <v>1455096756983.6072</v>
      </c>
      <c r="AC147" s="99">
        <f>IF(ISBLANK(Calculations!AC147),"",Calculations!AC147  + 'IRA Buildings Changes'!$E$38)</f>
        <v>1457218757387.8787</v>
      </c>
      <c r="AD147" s="99">
        <f>IF(ISBLANK(Calculations!AD147),"",Calculations!AD147  + 'IRA Buildings Changes'!$E$38)</f>
        <v>1459807787878.9121</v>
      </c>
      <c r="AE147" s="99">
        <f>IF(ISBLANK(Calculations!AE147),"",Calculations!AE147  + 'IRA Buildings Changes'!$E$38)</f>
        <v>1463132648699.8879</v>
      </c>
      <c r="AF147" s="99">
        <f>IF(ISBLANK(Calculations!AF147),"",Calculations!AF147  + 'IRA Buildings Changes'!$E$38)</f>
        <v>1467261699423.6499</v>
      </c>
      <c r="AG147" s="99">
        <f>IF(ISBLANK(Calculations!AG147),"",Calculations!AG147  + 'IRA Buildings Changes'!$E$38)</f>
        <v>1471477280056.176</v>
      </c>
      <c r="AH147" s="99">
        <f>IF(ISBLANK(Calculations!AH147),"",Calculations!AH147  + 'IRA Buildings Changes'!$E$38)</f>
        <v>1477588570598.7554</v>
      </c>
      <c r="AI147" s="99">
        <f>IF(ISBLANK(Calculations!AI147),"",Calculations!AI147  + 'IRA Buildings Changes'!$E$38)</f>
        <v>1485211724590.6638</v>
      </c>
      <c r="AJ147" s="99">
        <f>IF(ISBLANK(Calculations!AJ147),"",Calculations!AJ147  + 'IRA Buildings Changes'!$E$38)</f>
        <v>1493588685440.1482</v>
      </c>
      <c r="AK147" s="99">
        <f>IF(ISBLANK(Calculations!AK147),"",Calculations!AK147  + 'IRA Buildings Changes'!$E$38)</f>
        <v>1503188377113.165</v>
      </c>
      <c r="AL147" s="99">
        <f>IF(ISBLANK(Calculations!AL147),"",Calculations!AL147  + 'IRA Buildings Changes'!$E$38)</f>
        <v>1514533509661.5732</v>
      </c>
      <c r="AM147" s="99">
        <f>IF(ISBLANK(Calculations!AM147),"",Calculations!AM147  + 'IRA Buildings Changes'!$E$38)</f>
        <v>1527018939518.1621</v>
      </c>
      <c r="AN147" s="99">
        <f>IF(ISBLANK(Calculations!AN147),"",Calculations!AN147  + 'IRA Buildings Changes'!$E$38)</f>
        <v>1540703404183.3167</v>
      </c>
      <c r="AO147" s="99">
        <f>IF(ISBLANK(Calculations!AO147),"",Calculations!AO147  + 'IRA Buildings Changes'!$E$38)</f>
        <v>1556198640790.1555</v>
      </c>
      <c r="AP147" s="99">
        <f>IF(ISBLANK(Calculations!AP147),"",Calculations!AP147  + 'IRA Buildings Changes'!$E$38)</f>
        <v>1572916751677.5325</v>
      </c>
      <c r="AQ147" s="99">
        <f>IF(ISBLANK(Calculations!AQ147),"",Calculations!AQ147  + 'IRA Buildings Changes'!$E$38)</f>
        <v>1590814963387.5618</v>
      </c>
      <c r="AR147" s="99">
        <f>IF(ISBLANK(Calculations!AR147),"",Calculations!AR147  + 'IRA Buildings Changes'!$E$38)</f>
        <v>1609771998962.2969</v>
      </c>
      <c r="AS147" s="99">
        <f>IF(ISBLANK(Calculations!AS147),"",Calculations!AS147  + 'IRA Buildings Changes'!$E$38)</f>
        <v>1630188352270.9487</v>
      </c>
      <c r="AT147" s="99">
        <f>IF(ISBLANK(Calculations!AT147),"",Calculations!AT147  + 'IRA Buildings Changes'!$E$38)</f>
        <v>1651910093247.147</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2.0920130327885592E-4</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2716269721.772665</v>
      </c>
      <c r="P149">
        <f>IF(ISBLANK(Calculations!P149),"",Calculations!P149)</f>
        <v>2716269721.772665</v>
      </c>
      <c r="Q149">
        <f>IF(ISBLANK(Calculations!Q149),"",Calculations!Q149)</f>
        <v>2716269721.772665</v>
      </c>
      <c r="R149">
        <f>IF(ISBLANK(Calculations!R149),"",Calculations!R149)</f>
        <v>2652511021.6243234</v>
      </c>
      <c r="S149">
        <f>IF(ISBLANK(Calculations!S149),"",Calculations!S149)</f>
        <v>2589636547.8878403</v>
      </c>
      <c r="T149">
        <f>IF(ISBLANK(Calculations!T149),"",Calculations!T149)</f>
        <v>2526818108.0703135</v>
      </c>
      <c r="U149">
        <f>IF(ISBLANK(Calculations!U149),"",Calculations!U149)</f>
        <v>2463388047.9863729</v>
      </c>
      <c r="V149">
        <f>IF(ISBLANK(Calculations!V149),"",Calculations!V149)</f>
        <v>2398579501.9141316</v>
      </c>
      <c r="W149">
        <f>IF(ISBLANK(Calculations!W149),"",Calculations!W149)</f>
        <v>2332663214.490562</v>
      </c>
      <c r="X149">
        <f>IF(ISBLANK(Calculations!X149),"",Calculations!X149)</f>
        <v>2265990581.6789932</v>
      </c>
      <c r="Y149">
        <f>IF(ISBLANK(Calculations!Y149),"",Calculations!Y149)</f>
        <v>2198710830.6080189</v>
      </c>
      <c r="Z149">
        <f>IF(ISBLANK(Calculations!Z149),"",Calculations!Z149)</f>
        <v>2132070013.8363667</v>
      </c>
      <c r="AA149">
        <f>IF(ISBLANK(Calculations!AA149),"",Calculations!AA149)</f>
        <v>2066193331.056525</v>
      </c>
      <c r="AB149">
        <f>IF(ISBLANK(Calculations!AB149),"",Calculations!AB149)</f>
        <v>2000923458.489296</v>
      </c>
      <c r="AC149">
        <f>IF(ISBLANK(Calculations!AC149),"",Calculations!AC149)</f>
        <v>1934811321.417449</v>
      </c>
      <c r="AD149">
        <f>IF(ISBLANK(Calculations!AD149),"",Calculations!AD149)</f>
        <v>1870012625.6946464</v>
      </c>
      <c r="AE149">
        <f>IF(ISBLANK(Calculations!AE149),"",Calculations!AE149)</f>
        <v>1805494782.1165304</v>
      </c>
      <c r="AF149">
        <f>IF(ISBLANK(Calculations!AF149),"",Calculations!AF149)</f>
        <v>1740720336.9677024</v>
      </c>
      <c r="AG149">
        <f>IF(ISBLANK(Calculations!AG149),"",Calculations!AG149)</f>
        <v>1677202796.6031778</v>
      </c>
      <c r="AH149">
        <f>IF(ISBLANK(Calculations!AH149),"",Calculations!AH149)</f>
        <v>1616031763.5819585</v>
      </c>
      <c r="AI149">
        <f>IF(ISBLANK(Calculations!AI149),"",Calculations!AI149)</f>
        <v>1557773815.2360203</v>
      </c>
      <c r="AJ149">
        <f>IF(ISBLANK(Calculations!AJ149),"",Calculations!AJ149)</f>
        <v>1502385943.1084311</v>
      </c>
      <c r="AK149">
        <f>IF(ISBLANK(Calculations!AK149),"",Calculations!AK149)</f>
        <v>1451895284.1967807</v>
      </c>
      <c r="AL149">
        <f>IF(ISBLANK(Calculations!AL149),"",Calculations!AL149)</f>
        <v>1405827255.3824539</v>
      </c>
      <c r="AM149">
        <f>IF(ISBLANK(Calculations!AM149),"",Calculations!AM149)</f>
        <v>1366161953.0743372</v>
      </c>
      <c r="AN149">
        <f>IF(ISBLANK(Calculations!AN149),"",Calculations!AN149)</f>
        <v>1331844106.9589648</v>
      </c>
      <c r="AO149">
        <f>IF(ISBLANK(Calculations!AO149),"",Calculations!AO149)</f>
        <v>1303882163.5694191</v>
      </c>
      <c r="AP149">
        <f>IF(ISBLANK(Calculations!AP149),"",Calculations!AP149)</f>
        <v>1281433590.2424092</v>
      </c>
      <c r="AQ149">
        <f>IF(ISBLANK(Calculations!AQ149),"",Calculations!AQ149)</f>
        <v>1264559420.464041</v>
      </c>
      <c r="AR149">
        <f>IF(ISBLANK(Calculations!AR149),"",Calculations!AR149)</f>
        <v>1253008270.1970026</v>
      </c>
      <c r="AS149">
        <f>IF(ISBLANK(Calculations!AS149),"",Calculations!AS149)</f>
        <v>1245281076.9576943</v>
      </c>
      <c r="AT149">
        <f>IF(ISBLANK(Calculations!AT149),"",Calculations!AT149)</f>
        <v>1241120089.1088445</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754837.79047900497</v>
      </c>
      <c r="S158">
        <f>IF(ISBLANK(Calculations!S158),"",Calculations!S158)</f>
        <v>765223.22747750895</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9.2532230692715753E-2</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1087161178408.7174</v>
      </c>
      <c r="P160">
        <f>IF(ISBLANK(Calculations!P160),"",Calculations!P160)</f>
        <v>1087161178408.7174</v>
      </c>
      <c r="Q160">
        <f>IF(ISBLANK(Calculations!Q160),"",Calculations!Q160)</f>
        <v>1087161178408.7174</v>
      </c>
      <c r="R160">
        <f>IF(ISBLANK(Calculations!R160),"",Calculations!R160)</f>
        <v>1072406472173.7777</v>
      </c>
      <c r="S160">
        <f>IF(ISBLANK(Calculations!S160),"",Calculations!S160)</f>
        <v>1046980830816.6581</v>
      </c>
      <c r="T160">
        <f>IF(ISBLANK(Calculations!T160),"",Calculations!T160)</f>
        <v>1019149939819.5938</v>
      </c>
      <c r="U160">
        <f>IF(ISBLANK(Calculations!U160),"",Calculations!U160)</f>
        <v>992603150848.2113</v>
      </c>
      <c r="V160">
        <f>IF(ISBLANK(Calculations!V160),"",Calculations!V160)</f>
        <v>966488611126.97021</v>
      </c>
      <c r="W160">
        <f>IF(ISBLANK(Calculations!W160),"",Calculations!W160)</f>
        <v>941366571542.2699</v>
      </c>
      <c r="X160">
        <f>IF(ISBLANK(Calculations!X160),"",Calculations!X160)</f>
        <v>917960848416.42517</v>
      </c>
      <c r="Y160">
        <f>IF(ISBLANK(Calculations!Y160),"",Calculations!Y160)</f>
        <v>896865227618.04773</v>
      </c>
      <c r="Z160">
        <f>IF(ISBLANK(Calculations!Z160),"",Calculations!Z160)</f>
        <v>878279658083.38477</v>
      </c>
      <c r="AA160">
        <f>IF(ISBLANK(Calculations!AA160),"",Calculations!AA160)</f>
        <v>862944357826.02563</v>
      </c>
      <c r="AB160">
        <f>IF(ISBLANK(Calculations!AB160),"",Calculations!AB160)</f>
        <v>850438138923.70032</v>
      </c>
      <c r="AC160">
        <f>IF(ISBLANK(Calculations!AC160),"",Calculations!AC160)</f>
        <v>839913185705.94702</v>
      </c>
      <c r="AD160">
        <f>IF(ISBLANK(Calculations!AD160),"",Calculations!AD160)</f>
        <v>830932192711.80933</v>
      </c>
      <c r="AE160">
        <f>IF(ISBLANK(Calculations!AE160),"",Calculations!AE160)</f>
        <v>822837532027.48291</v>
      </c>
      <c r="AF160">
        <f>IF(ISBLANK(Calculations!AF160),"",Calculations!AF160)</f>
        <v>815278898126.49634</v>
      </c>
      <c r="AG160">
        <f>IF(ISBLANK(Calculations!AG160),"",Calculations!AG160)</f>
        <v>808394806978.51428</v>
      </c>
      <c r="AH160">
        <f>IF(ISBLANK(Calculations!AH160),"",Calculations!AH160)</f>
        <v>802666535419.005</v>
      </c>
      <c r="AI160">
        <f>IF(ISBLANK(Calculations!AI160),"",Calculations!AI160)</f>
        <v>797688235575.2887</v>
      </c>
      <c r="AJ160">
        <f>IF(ISBLANK(Calculations!AJ160),"",Calculations!AJ160)</f>
        <v>793029353305.7511</v>
      </c>
      <c r="AK160">
        <f>IF(ISBLANK(Calculations!AK160),"",Calculations!AK160)</f>
        <v>789445460813.98669</v>
      </c>
      <c r="AL160">
        <f>IF(ISBLANK(Calculations!AL160),"",Calculations!AL160)</f>
        <v>786925972825.90076</v>
      </c>
      <c r="AM160">
        <f>IF(ISBLANK(Calculations!AM160),"",Calculations!AM160)</f>
        <v>785645101976.3645</v>
      </c>
      <c r="AN160">
        <f>IF(ISBLANK(Calculations!AN160),"",Calculations!AN160)</f>
        <v>785291049285.97119</v>
      </c>
      <c r="AO160">
        <f>IF(ISBLANK(Calculations!AO160),"",Calculations!AO160)</f>
        <v>785874328913.65222</v>
      </c>
      <c r="AP160">
        <f>IF(ISBLANK(Calculations!AP160),"",Calculations!AP160)</f>
        <v>787528680082.07373</v>
      </c>
      <c r="AQ160">
        <f>IF(ISBLANK(Calculations!AQ160),"",Calculations!AQ160)</f>
        <v>789853313809.16675</v>
      </c>
      <c r="AR160">
        <f>IF(ISBLANK(Calculations!AR160),"",Calculations!AR160)</f>
        <v>793164221045.99036</v>
      </c>
      <c r="AS160">
        <f>IF(ISBLANK(Calculations!AS160),"",Calculations!AS160)</f>
        <v>797519141138.32495</v>
      </c>
      <c r="AT160">
        <f>IF(ISBLANK(Calculations!AT160),"",Calculations!AT160)</f>
        <v>802871857014.32129</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0.14868183094578791</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1746862831782.062</v>
      </c>
      <c r="P173">
        <f>IF(ISBLANK(Calculations!P173),"",Calculations!P173)</f>
        <v>1746862831782.062</v>
      </c>
      <c r="Q173">
        <f>IF(ISBLANK(Calculations!Q173),"",Calculations!Q173)</f>
        <v>1746862831782.062</v>
      </c>
      <c r="R173">
        <f>IF(ISBLANK(Calculations!R173),"",Calculations!R173)</f>
        <v>1773461928108.4658</v>
      </c>
      <c r="S173">
        <f>IF(ISBLANK(Calculations!S173),"",Calculations!S173)</f>
        <v>1797762564871.5542</v>
      </c>
      <c r="T173">
        <f>IF(ISBLANK(Calculations!T173),"",Calculations!T173)</f>
        <v>1818408717561.9473</v>
      </c>
      <c r="U173">
        <f>IF(ISBLANK(Calculations!U173),"",Calculations!U173)</f>
        <v>1834153561651.0315</v>
      </c>
      <c r="V173">
        <f>IF(ISBLANK(Calculations!V173),"",Calculations!V173)</f>
        <v>1844607842538.0935</v>
      </c>
      <c r="W173">
        <f>IF(ISBLANK(Calculations!W173),"",Calculations!W173)</f>
        <v>1851119514783.6147</v>
      </c>
      <c r="X173">
        <f>IF(ISBLANK(Calculations!X173),"",Calculations!X173)</f>
        <v>1854736463027.5867</v>
      </c>
      <c r="Y173">
        <f>IF(ISBLANK(Calculations!Y173),"",Calculations!Y173)</f>
        <v>1857142445383.6013</v>
      </c>
      <c r="Z173">
        <f>IF(ISBLANK(Calculations!Z173),"",Calculations!Z173)</f>
        <v>1859646224073.5159</v>
      </c>
      <c r="AA173">
        <f>IF(ISBLANK(Calculations!AA173),"",Calculations!AA173)</f>
        <v>1863743275694.4258</v>
      </c>
      <c r="AB173">
        <f>IF(ISBLANK(Calculations!AB173),"",Calculations!AB173)</f>
        <v>1869588532693.3987</v>
      </c>
      <c r="AC173">
        <f>IF(ISBLANK(Calculations!AC173),"",Calculations!AC173)</f>
        <v>1877165015722.3892</v>
      </c>
      <c r="AD173">
        <f>IF(ISBLANK(Calculations!AD173),"",Calculations!AD173)</f>
        <v>1886653850982.4382</v>
      </c>
      <c r="AE173">
        <f>IF(ISBLANK(Calculations!AE173),"",Calculations!AE173)</f>
        <v>1897347438431.9829</v>
      </c>
      <c r="AF173">
        <f>IF(ISBLANK(Calculations!AF173),"",Calculations!AF173)</f>
        <v>1909075523229.9688</v>
      </c>
      <c r="AG173">
        <f>IF(ISBLANK(Calculations!AG173),"",Calculations!AG173)</f>
        <v>1921727633769.21</v>
      </c>
      <c r="AH173">
        <f>IF(ISBLANK(Calculations!AH173),"",Calculations!AH173)</f>
        <v>1935194783309.0198</v>
      </c>
      <c r="AI173">
        <f>IF(ISBLANK(Calculations!AI173),"",Calculations!AI173)</f>
        <v>1949161897629.4922</v>
      </c>
      <c r="AJ173">
        <f>IF(ISBLANK(Calculations!AJ173),"",Calculations!AJ173)</f>
        <v>1963366377186.7842</v>
      </c>
      <c r="AK173">
        <f>IF(ISBLANK(Calculations!AK173),"",Calculations!AK173)</f>
        <v>1978273366383.2244</v>
      </c>
      <c r="AL173">
        <f>IF(ISBLANK(Calculations!AL173),"",Calculations!AL173)</f>
        <v>1993988286270.269</v>
      </c>
      <c r="AM173">
        <f>IF(ISBLANK(Calculations!AM173),"",Calculations!AM173)</f>
        <v>2009928252635.1438</v>
      </c>
      <c r="AN173">
        <f>IF(ISBLANK(Calculations!AN173),"",Calculations!AN173)</f>
        <v>2026750352472.0396</v>
      </c>
      <c r="AO173">
        <f>IF(ISBLANK(Calculations!AO173),"",Calculations!AO173)</f>
        <v>2044358589545.3362</v>
      </c>
      <c r="AP173">
        <f>IF(ISBLANK(Calculations!AP173),"",Calculations!AP173)</f>
        <v>2062413465017.7483</v>
      </c>
      <c r="AQ173">
        <f>IF(ISBLANK(Calculations!AQ173),"",Calculations!AQ173)</f>
        <v>2081107999228.5332</v>
      </c>
      <c r="AR173">
        <f>IF(ISBLANK(Calculations!AR173),"",Calculations!AR173)</f>
        <v>2100101128200.5745</v>
      </c>
      <c r="AS173">
        <f>IF(ISBLANK(Calculations!AS173),"",Calculations!AS173)</f>
        <v>2119374727492.9458</v>
      </c>
      <c r="AT173">
        <f>IF(ISBLANK(Calculations!AT173),"",Calculations!AT173)</f>
        <v>2139221640571.8499</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0.2090889104367564</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2714810413110.8452</v>
      </c>
      <c r="P175">
        <f>IF(ISBLANK(Calculations!P175),"",Calculations!P175)</f>
        <v>2714810413110.8452</v>
      </c>
      <c r="Q175">
        <f>IF(ISBLANK(Calculations!Q175),"",Calculations!Q175)</f>
        <v>2714810413110.8452</v>
      </c>
      <c r="R175">
        <f>IF(ISBLANK(Calculations!R175),"",Calculations!R175)</f>
        <v>2745253872486.7378</v>
      </c>
      <c r="S175">
        <f>IF(ISBLANK(Calculations!S175),"",Calculations!S175)</f>
        <v>2774305870925.8457</v>
      </c>
      <c r="T175">
        <f>IF(ISBLANK(Calculations!T175),"",Calculations!T175)</f>
        <v>2802630653487.8184</v>
      </c>
      <c r="U175">
        <f>IF(ISBLANK(Calculations!U175),"",Calculations!U175)</f>
        <v>2831573403187.4282</v>
      </c>
      <c r="V175">
        <f>IF(ISBLANK(Calculations!V175),"",Calculations!V175)</f>
        <v>2860278564961.5454</v>
      </c>
      <c r="W175">
        <f>IF(ISBLANK(Calculations!W175),"",Calculations!W175)</f>
        <v>2890895829913.0967</v>
      </c>
      <c r="X175">
        <f>IF(ISBLANK(Calculations!X175),"",Calculations!X175)</f>
        <v>2923855835358.8774</v>
      </c>
      <c r="Y175">
        <f>IF(ISBLANK(Calculations!Y175),"",Calculations!Y175)</f>
        <v>2958402408496.3252</v>
      </c>
      <c r="Z175">
        <f>IF(ISBLANK(Calculations!Z175),"",Calculations!Z175)</f>
        <v>2995257659232.0811</v>
      </c>
      <c r="AA175">
        <f>IF(ISBLANK(Calculations!AA175),"",Calculations!AA175)</f>
        <v>3032357445476.8047</v>
      </c>
      <c r="AB175">
        <f>IF(ISBLANK(Calculations!AB175),"",Calculations!AB175)</f>
        <v>3069559662182.7344</v>
      </c>
      <c r="AC175">
        <f>IF(ISBLANK(Calculations!AC175),"",Calculations!AC175)</f>
        <v>3107300979452.6338</v>
      </c>
      <c r="AD175">
        <f>IF(ISBLANK(Calculations!AD175),"",Calculations!AD175)</f>
        <v>3145060146164.3232</v>
      </c>
      <c r="AE175">
        <f>IF(ISBLANK(Calculations!AE175),"",Calculations!AE175)</f>
        <v>3182338442023.3877</v>
      </c>
      <c r="AF175">
        <f>IF(ISBLANK(Calculations!AF175),"",Calculations!AF175)</f>
        <v>3220047840750.4185</v>
      </c>
      <c r="AG175">
        <f>IF(ISBLANK(Calculations!AG175),"",Calculations!AG175)</f>
        <v>3256847010449.4712</v>
      </c>
      <c r="AH175">
        <f>IF(ISBLANK(Calculations!AH175),"",Calculations!AH175)</f>
        <v>3294786774459.2134</v>
      </c>
      <c r="AI175">
        <f>IF(ISBLANK(Calculations!AI175),"",Calculations!AI175)</f>
        <v>3331879141568.5645</v>
      </c>
      <c r="AJ175">
        <f>IF(ISBLANK(Calculations!AJ175),"",Calculations!AJ175)</f>
        <v>3369540551754.6265</v>
      </c>
      <c r="AK175">
        <f>IF(ISBLANK(Calculations!AK175),"",Calculations!AK175)</f>
        <v>3407387989195.6787</v>
      </c>
      <c r="AL175">
        <f>IF(ISBLANK(Calculations!AL175),"",Calculations!AL175)</f>
        <v>3445215318409.7266</v>
      </c>
      <c r="AM175">
        <f>IF(ISBLANK(Calculations!AM175),"",Calculations!AM175)</f>
        <v>3483307754159.5771</v>
      </c>
      <c r="AN175">
        <f>IF(ISBLANK(Calculations!AN175),"",Calculations!AN175)</f>
        <v>3521798639492.1348</v>
      </c>
      <c r="AO175">
        <f>IF(ISBLANK(Calculations!AO175),"",Calculations!AO175)</f>
        <v>3560372495652.0327</v>
      </c>
      <c r="AP175">
        <f>IF(ISBLANK(Calculations!AP175),"",Calculations!AP175)</f>
        <v>3599447275199.6729</v>
      </c>
      <c r="AQ175">
        <f>IF(ISBLANK(Calculations!AQ175),"",Calculations!AQ175)</f>
        <v>3638628471205.7705</v>
      </c>
      <c r="AR175">
        <f>IF(ISBLANK(Calculations!AR175),"",Calculations!AR175)</f>
        <v>3677772584833.604</v>
      </c>
      <c r="AS175">
        <f>IF(ISBLANK(Calculations!AS175),"",Calculations!AS175)</f>
        <v>3717233398977.1182</v>
      </c>
      <c r="AT175">
        <f>IF(ISBLANK(Calculations!AT175),"",Calculations!AT175)</f>
        <v>3757308663400.6812</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0.59550103064615445</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6996541609061.6689</v>
      </c>
      <c r="P186">
        <f>IF(ISBLANK(Calculations!P186),"",Calculations!P186)</f>
        <v>6996541609061.6689</v>
      </c>
      <c r="Q186">
        <f>IF(ISBLANK(Calculations!Q186),"",Calculations!Q186)</f>
        <v>6996541609061.6689</v>
      </c>
      <c r="R186">
        <f>IF(ISBLANK(Calculations!R186),"",Calculations!R186)</f>
        <v>7065718729160.6357</v>
      </c>
      <c r="S186">
        <f>IF(ISBLANK(Calculations!S186),"",Calculations!S186)</f>
        <v>7146008135716.8457</v>
      </c>
      <c r="T186">
        <f>IF(ISBLANK(Calculations!T186),"",Calculations!T186)</f>
        <v>7239331755443.3555</v>
      </c>
      <c r="U186">
        <f>IF(ISBLANK(Calculations!U186),"",Calculations!U186)</f>
        <v>7335146534954.0049</v>
      </c>
      <c r="V186">
        <f>IF(ISBLANK(Calculations!V186),"",Calculations!V186)</f>
        <v>7437623789710.4316</v>
      </c>
      <c r="W186">
        <f>IF(ISBLANK(Calculations!W186),"",Calculations!W186)</f>
        <v>7544578399214.0078</v>
      </c>
      <c r="X186">
        <f>IF(ISBLANK(Calculations!X186),"",Calculations!X186)</f>
        <v>7654308785037.2646</v>
      </c>
      <c r="Y186">
        <f>IF(ISBLANK(Calculations!Y186),"",Calculations!Y186)</f>
        <v>7768715451143.2607</v>
      </c>
      <c r="Z186">
        <f>IF(ISBLANK(Calculations!Z186),"",Calculations!Z186)</f>
        <v>7886154966568.7637</v>
      </c>
      <c r="AA186">
        <f>IF(ISBLANK(Calculations!AA186),"",Calculations!AA186)</f>
        <v>8006045856671.2783</v>
      </c>
      <c r="AB186">
        <f>IF(ISBLANK(Calculations!AB186),"",Calculations!AB186)</f>
        <v>8131592352770.2021</v>
      </c>
      <c r="AC186">
        <f>IF(ISBLANK(Calculations!AC186),"",Calculations!AC186)</f>
        <v>8259963591474.4785</v>
      </c>
      <c r="AD186">
        <f>IF(ISBLANK(Calculations!AD186),"",Calculations!AD186)</f>
        <v>8392907057104.4346</v>
      </c>
      <c r="AE186">
        <f>IF(ISBLANK(Calculations!AE186),"",Calculations!AE186)</f>
        <v>8529721919696.2109</v>
      </c>
      <c r="AF186">
        <f>IF(ISBLANK(Calculations!AF186),"",Calculations!AF186)</f>
        <v>8667984348108.5088</v>
      </c>
      <c r="AG186">
        <f>IF(ISBLANK(Calculations!AG186),"",Calculations!AG186)</f>
        <v>8812327777124.0801</v>
      </c>
      <c r="AH186">
        <f>IF(ISBLANK(Calculations!AH186),"",Calculations!AH186)</f>
        <v>8957616867531.9219</v>
      </c>
      <c r="AI186">
        <f>IF(ISBLANK(Calculations!AI186),"",Calculations!AI186)</f>
        <v>9107407795829.7656</v>
      </c>
      <c r="AJ186">
        <f>IF(ISBLANK(Calculations!AJ186),"",Calculations!AJ186)</f>
        <v>9261336375267.8301</v>
      </c>
      <c r="AK186">
        <f>IF(ISBLANK(Calculations!AK186),"",Calculations!AK186)</f>
        <v>9419953476560.0586</v>
      </c>
      <c r="AL186">
        <f>IF(ISBLANK(Calculations!AL186),"",Calculations!AL186)</f>
        <v>9581832956635.9453</v>
      </c>
      <c r="AM186">
        <f>IF(ISBLANK(Calculations!AM186),"",Calculations!AM186)</f>
        <v>9748789628458.5996</v>
      </c>
      <c r="AN186">
        <f>IF(ISBLANK(Calculations!AN186),"",Calculations!AN186)</f>
        <v>9918555740922.3477</v>
      </c>
      <c r="AO186">
        <f>IF(ISBLANK(Calculations!AO186),"",Calculations!AO186)</f>
        <v>10090032612992.141</v>
      </c>
      <c r="AP186">
        <f>IF(ISBLANK(Calculations!AP186),"",Calculations!AP186)</f>
        <v>10267844498272.193</v>
      </c>
      <c r="AQ186">
        <f>IF(ISBLANK(Calculations!AQ186),"",Calculations!AQ186)</f>
        <v>10445423793695.258</v>
      </c>
      <c r="AR186">
        <f>IF(ISBLANK(Calculations!AR186),"",Calculations!AR186)</f>
        <v>10628625030793.334</v>
      </c>
      <c r="AS186">
        <f>IF(ISBLANK(Calculations!AS186),"",Calculations!AS186)</f>
        <v>10816006764531.607</v>
      </c>
      <c r="AT186">
        <f>IF(ISBLANK(Calculations!AT186),"",Calculations!AT186)</f>
        <v>11008612588873.713</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0.18542261788965886</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2407527270679.3306</v>
      </c>
      <c r="P188">
        <f>IF(ISBLANK(Calculations!P188),"",Calculations!P188)</f>
        <v>2407527270679.3306</v>
      </c>
      <c r="Q188">
        <f>IF(ISBLANK(Calculations!Q188),"",Calculations!Q188)</f>
        <v>2407527270679.3306</v>
      </c>
      <c r="R188">
        <f>IF(ISBLANK(Calculations!R188),"",Calculations!R188)</f>
        <v>2399225261653.7959</v>
      </c>
      <c r="S188">
        <f>IF(ISBLANK(Calculations!S188),"",Calculations!S188)</f>
        <v>2396565159595.1943</v>
      </c>
      <c r="T188">
        <f>IF(ISBLANK(Calculations!T188),"",Calculations!T188)</f>
        <v>2393022969077.6255</v>
      </c>
      <c r="U188">
        <f>IF(ISBLANK(Calculations!U188),"",Calculations!U188)</f>
        <v>2388173212138.5459</v>
      </c>
      <c r="V188">
        <f>IF(ISBLANK(Calculations!V188),"",Calculations!V188)</f>
        <v>2383257730961.3457</v>
      </c>
      <c r="W188">
        <f>IF(ISBLANK(Calculations!W188),"",Calculations!W188)</f>
        <v>2372247191491.2241</v>
      </c>
      <c r="X188">
        <f>IF(ISBLANK(Calculations!X188),"",Calculations!X188)</f>
        <v>2362931645530.48</v>
      </c>
      <c r="Y188">
        <f>IF(ISBLANK(Calculations!Y188),"",Calculations!Y188)</f>
        <v>2356210477390.2168</v>
      </c>
      <c r="Z188">
        <f>IF(ISBLANK(Calculations!Z188),"",Calculations!Z188)</f>
        <v>2353200999118.4556</v>
      </c>
      <c r="AA188">
        <f>IF(ISBLANK(Calculations!AA188),"",Calculations!AA188)</f>
        <v>2351339965428.5654</v>
      </c>
      <c r="AB188">
        <f>IF(ISBLANK(Calculations!AB188),"",Calculations!AB188)</f>
        <v>2350772661478.4873</v>
      </c>
      <c r="AC188">
        <f>IF(ISBLANK(Calculations!AC188),"",Calculations!AC188)</f>
        <v>2351758525050.2832</v>
      </c>
      <c r="AD188">
        <f>IF(ISBLANK(Calculations!AD188),"",Calculations!AD188)</f>
        <v>2351575189017.6353</v>
      </c>
      <c r="AE188">
        <f>IF(ISBLANK(Calculations!AE188),"",Calculations!AE188)</f>
        <v>2347451857868.2734</v>
      </c>
      <c r="AF188">
        <f>IF(ISBLANK(Calculations!AF188),"",Calculations!AF188)</f>
        <v>2344048034167.8037</v>
      </c>
      <c r="AG188">
        <f>IF(ISBLANK(Calculations!AG188),"",Calculations!AG188)</f>
        <v>2341609319016.5571</v>
      </c>
      <c r="AH188">
        <f>IF(ISBLANK(Calculations!AH188),"",Calculations!AH188)</f>
        <v>2340910566590.2378</v>
      </c>
      <c r="AI188">
        <f>IF(ISBLANK(Calculations!AI188),"",Calculations!AI188)</f>
        <v>2340294834254.1738</v>
      </c>
      <c r="AJ188">
        <f>IF(ISBLANK(Calculations!AJ188),"",Calculations!AJ188)</f>
        <v>2341616237357.4146</v>
      </c>
      <c r="AK188">
        <f>IF(ISBLANK(Calculations!AK188),"",Calculations!AK188)</f>
        <v>2342716253553.3003</v>
      </c>
      <c r="AL188">
        <f>IF(ISBLANK(Calculations!AL188),"",Calculations!AL188)</f>
        <v>2342225051352.6211</v>
      </c>
      <c r="AM188">
        <f>IF(ISBLANK(Calculations!AM188),"",Calculations!AM188)</f>
        <v>2339966213063.5859</v>
      </c>
      <c r="AN188">
        <f>IF(ISBLANK(Calculations!AN188),"",Calculations!AN188)</f>
        <v>2337022459029.9453</v>
      </c>
      <c r="AO188">
        <f>IF(ISBLANK(Calculations!AO188),"",Calculations!AO188)</f>
        <v>2333694737078.874</v>
      </c>
      <c r="AP188">
        <f>IF(ISBLANK(Calculations!AP188),"",Calculations!AP188)</f>
        <v>2330671422125.4141</v>
      </c>
      <c r="AQ188">
        <f>IF(ISBLANK(Calculations!AQ188),"",Calculations!AQ188)</f>
        <v>2328412583836.3789</v>
      </c>
      <c r="AR188">
        <f>IF(ISBLANK(Calculations!AR188),"",Calculations!AR188)</f>
        <v>2325320085474.3613</v>
      </c>
      <c r="AS188">
        <f>IF(ISBLANK(Calculations!AS188),"",Calculations!AS188)</f>
        <v>2323171940639.0117</v>
      </c>
      <c r="AT188">
        <f>IF(ISBLANK(Calculations!AT188),"",Calculations!AT188)</f>
        <v>2320788572214.5918</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0.95082939599214533</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2002446707959.458</v>
      </c>
      <c r="P189">
        <f>IF(ISBLANK(Calculations!P189),"",Calculations!P189)</f>
        <v>2002446707959.458</v>
      </c>
      <c r="Q189">
        <f>IF(ISBLANK(Calculations!Q189),"",Calculations!Q189)</f>
        <v>2002446707959.458</v>
      </c>
      <c r="R189">
        <f>IF(ISBLANK(Calculations!R189),"",Calculations!R189)</f>
        <v>2004677105966.3018</v>
      </c>
      <c r="S189">
        <f>IF(ISBLANK(Calculations!S189),"",Calculations!S189)</f>
        <v>2004122395581.1799</v>
      </c>
      <c r="T189">
        <f>IF(ISBLANK(Calculations!T189),"",Calculations!T189)</f>
        <v>2001811102309.8337</v>
      </c>
      <c r="U189">
        <f>IF(ISBLANK(Calculations!U189),"",Calculations!U189)</f>
        <v>1995512828145.425</v>
      </c>
      <c r="V189">
        <f>IF(ISBLANK(Calculations!V189),"",Calculations!V189)</f>
        <v>1989549691505.365</v>
      </c>
      <c r="W189">
        <f>IF(ISBLANK(Calculations!W189),"",Calculations!W189)</f>
        <v>1985863178737.5728</v>
      </c>
      <c r="X189">
        <f>IF(ISBLANK(Calculations!X189),"",Calculations!X189)</f>
        <v>1986325437391.8418</v>
      </c>
      <c r="Y189">
        <f>IF(ISBLANK(Calculations!Y189),"",Calculations!Y189)</f>
        <v>1986267655060.0569</v>
      </c>
      <c r="Z189">
        <f>IF(ISBLANK(Calculations!Z189),"",Calculations!Z189)</f>
        <v>1982950949215.6812</v>
      </c>
      <c r="AA189">
        <f>IF(ISBLANK(Calculations!AA189),"",Calculations!AA189)</f>
        <v>1978374588538.4233</v>
      </c>
      <c r="AB189">
        <f>IF(ISBLANK(Calculations!AB189),"",Calculations!AB189)</f>
        <v>1973231961009.6824</v>
      </c>
      <c r="AC189">
        <f>IF(ISBLANK(Calculations!AC189),"",Calculations!AC189)</f>
        <v>1973116396346.1177</v>
      </c>
      <c r="AD189">
        <f>IF(ISBLANK(Calculations!AD189),"",Calculations!AD189)</f>
        <v>1972954605817.124</v>
      </c>
      <c r="AE189">
        <f>IF(ISBLANK(Calculations!AE189),"",Calculations!AE189)</f>
        <v>1973555542067.6694</v>
      </c>
      <c r="AF189">
        <f>IF(ISBLANK(Calculations!AF189),"",Calculations!AF189)</f>
        <v>1970550860814.9248</v>
      </c>
      <c r="AG189">
        <f>IF(ISBLANK(Calculations!AG189),"",Calculations!AG189)</f>
        <v>1970377513819.5752</v>
      </c>
      <c r="AH189">
        <f>IF(ISBLANK(Calculations!AH189),"",Calculations!AH189)</f>
        <v>1971706507450.5977</v>
      </c>
      <c r="AI189">
        <f>IF(ISBLANK(Calculations!AI189),"",Calculations!AI189)</f>
        <v>1972110983773.0818</v>
      </c>
      <c r="AJ189">
        <f>IF(ISBLANK(Calculations!AJ189),"",Calculations!AJ189)</f>
        <v>1972654137691.8477</v>
      </c>
      <c r="AK189">
        <f>IF(ISBLANK(Calculations!AK189),"",Calculations!AK189)</f>
        <v>1974699632236.9858</v>
      </c>
      <c r="AL189">
        <f>IF(ISBLANK(Calculations!AL189),"",Calculations!AL189)</f>
        <v>1978559492000.1282</v>
      </c>
      <c r="AM189">
        <f>IF(ISBLANK(Calculations!AM189),"",Calculations!AM189)</f>
        <v>1982893166883.8955</v>
      </c>
      <c r="AN189">
        <f>IF(ISBLANK(Calculations!AN189),"",Calculations!AN189)</f>
        <v>1986914817176.0308</v>
      </c>
      <c r="AO189">
        <f>IF(ISBLANK(Calculations!AO189),"",Calculations!AO189)</f>
        <v>1990023506625.9893</v>
      </c>
      <c r="AP189">
        <f>IF(ISBLANK(Calculations!AP189),"",Calculations!AP189)</f>
        <v>1991780089512.208</v>
      </c>
      <c r="AQ189">
        <f>IF(ISBLANK(Calculations!AQ189),"",Calculations!AQ189)</f>
        <v>1992219235233.7654</v>
      </c>
      <c r="AR189">
        <f>IF(ISBLANK(Calculations!AR189),"",Calculations!AR189)</f>
        <v>1993548228864.7881</v>
      </c>
      <c r="AS189">
        <f>IF(ISBLANK(Calculations!AS189),"",Calculations!AS189)</f>
        <v>1995200803553.7979</v>
      </c>
      <c r="AT189">
        <f>IF(ISBLANK(Calculations!AT189),"",Calculations!AT189)</f>
        <v>1995824852737.0557</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9886000000000</v>
      </c>
      <c r="P199">
        <f>IF(ISBLANK(Calculations!P199),"",Calculations!P199)</f>
        <v>9886000000000</v>
      </c>
      <c r="Q199">
        <f>IF(ISBLANK(Calculations!Q199),"",Calculations!Q199)</f>
        <v>9886000000000</v>
      </c>
      <c r="R199">
        <f>IF(ISBLANK(Calculations!R199),"",Calculations!R199)</f>
        <v>9891397250698.0898</v>
      </c>
      <c r="S199">
        <f>IF(ISBLANK(Calculations!S199),"",Calculations!S199)</f>
        <v>9897567745410.9863</v>
      </c>
      <c r="T199">
        <f>IF(ISBLANK(Calculations!T199),"",Calculations!T199)</f>
        <v>9906985565906.1328</v>
      </c>
      <c r="U199">
        <f>IF(ISBLANK(Calculations!U199),"",Calculations!U199)</f>
        <v>9918585662349.5938</v>
      </c>
      <c r="V199">
        <f>IF(ISBLANK(Calculations!V199),"",Calculations!V199)</f>
        <v>9931190748745.5859</v>
      </c>
      <c r="W199">
        <f>IF(ISBLANK(Calculations!W199),"",Calculations!W199)</f>
        <v>9949062645529.8105</v>
      </c>
      <c r="X199">
        <f>IF(ISBLANK(Calculations!X199),"",Calculations!X199)</f>
        <v>9970702407850.4238</v>
      </c>
      <c r="Y199">
        <f>IF(ISBLANK(Calculations!Y199),"",Calculations!Y199)</f>
        <v>9992039083304.498</v>
      </c>
      <c r="Z199">
        <f>IF(ISBLANK(Calculations!Z199),"",Calculations!Z199)</f>
        <v>10012993352009.68</v>
      </c>
      <c r="AA199">
        <f>IF(ISBLANK(Calculations!AA199),"",Calculations!AA199)</f>
        <v>10035553669316.055</v>
      </c>
      <c r="AB199">
        <f>IF(ISBLANK(Calculations!AB199),"",Calculations!AB199)</f>
        <v>10056970578316.156</v>
      </c>
      <c r="AC199">
        <f>IF(ISBLANK(Calculations!AC199),"",Calculations!AC199)</f>
        <v>10082789682732.211</v>
      </c>
      <c r="AD199">
        <f>IF(ISBLANK(Calculations!AD199),"",Calculations!AD199)</f>
        <v>10116512052488.961</v>
      </c>
      <c r="AE199">
        <f>IF(ISBLANK(Calculations!AE199),"",Calculations!AE199)</f>
        <v>10154557955032.641</v>
      </c>
      <c r="AF199">
        <f>IF(ISBLANK(Calculations!AF199),"",Calculations!AF199)</f>
        <v>10191826138079.746</v>
      </c>
      <c r="AG199">
        <f>IF(ISBLANK(Calculations!AG199),"",Calculations!AG199)</f>
        <v>10225518621846.23</v>
      </c>
      <c r="AH199">
        <f>IF(ISBLANK(Calculations!AH199),"",Calculations!AH199)</f>
        <v>10256947110503.564</v>
      </c>
      <c r="AI199">
        <f>IF(ISBLANK(Calculations!AI199),"",Calculations!AI199)</f>
        <v>10280690775560.844</v>
      </c>
      <c r="AJ199">
        <f>IF(ISBLANK(Calculations!AJ199),"",Calculations!AJ199)</f>
        <v>10293839452184.377</v>
      </c>
      <c r="AK199">
        <f>IF(ISBLANK(Calculations!AK199),"",Calculations!AK199)</f>
        <v>10273839321691.691</v>
      </c>
      <c r="AL199">
        <f>IF(ISBLANK(Calculations!AL199),"",Calculations!AL199)</f>
        <v>10245733426384.725</v>
      </c>
      <c r="AM199">
        <f>IF(ISBLANK(Calculations!AM199),"",Calculations!AM199)</f>
        <v>10211595333877.611</v>
      </c>
      <c r="AN199">
        <f>IF(ISBLANK(Calculations!AN199),"",Calculations!AN199)</f>
        <v>10172030125034.379</v>
      </c>
      <c r="AO199">
        <f>IF(ISBLANK(Calculations!AO199),"",Calculations!AO199)</f>
        <v>10124361327934.219</v>
      </c>
      <c r="AP199">
        <f>IF(ISBLANK(Calculations!AP199),"",Calculations!AP199)</f>
        <v>10066066394918.842</v>
      </c>
      <c r="AQ199">
        <f>IF(ISBLANK(Calculations!AQ199),"",Calculations!AQ199)</f>
        <v>9993789600193.4941</v>
      </c>
      <c r="AR199">
        <f>IF(ISBLANK(Calculations!AR199),"",Calculations!AR199)</f>
        <v>9908342864444.3789</v>
      </c>
      <c r="AS199">
        <f>IF(ISBLANK(Calculations!AS199),"",Calculations!AS199)</f>
        <v>9812294160530.3809</v>
      </c>
      <c r="AT199">
        <f>IF(ISBLANK(Calculations!AT199),"",Calculations!AT199)</f>
        <v>9707550099285.2695</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11749000000000</v>
      </c>
      <c r="P202">
        <f>IF(ISBLANK(Calculations!P202),"",Calculations!P202)</f>
        <v>11749000000000</v>
      </c>
      <c r="Q202">
        <f>IF(ISBLANK(Calculations!Q202),"",Calculations!Q202)</f>
        <v>11749000000000</v>
      </c>
      <c r="R202">
        <f>IF(ISBLANK(Calculations!R202),"",Calculations!R202)</f>
        <v>11850033537801.098</v>
      </c>
      <c r="S202">
        <f>IF(ISBLANK(Calculations!S202),"",Calculations!S202)</f>
        <v>11947381963599.258</v>
      </c>
      <c r="T202">
        <f>IF(ISBLANK(Calculations!T202),"",Calculations!T202)</f>
        <v>12049308210016.109</v>
      </c>
      <c r="U202">
        <f>IF(ISBLANK(Calculations!U202),"",Calculations!U202)</f>
        <v>12148280323552.4</v>
      </c>
      <c r="V202">
        <f>IF(ISBLANK(Calculations!V202),"",Calculations!V202)</f>
        <v>12246813368098.941</v>
      </c>
      <c r="W202">
        <f>IF(ISBLANK(Calculations!W202),"",Calculations!W202)</f>
        <v>12345201573606.863</v>
      </c>
      <c r="X202">
        <f>IF(ISBLANK(Calculations!X202),"",Calculations!X202)</f>
        <v>12443485571610.477</v>
      </c>
      <c r="Y202">
        <f>IF(ISBLANK(Calculations!Y202),"",Calculations!Y202)</f>
        <v>12545091712822.484</v>
      </c>
      <c r="Z202">
        <f>IF(ISBLANK(Calculations!Z202),"",Calculations!Z202)</f>
        <v>12650839586555.062</v>
      </c>
      <c r="AA202">
        <f>IF(ISBLANK(Calculations!AA202),"",Calculations!AA202)</f>
        <v>12763065214379.48</v>
      </c>
      <c r="AB202">
        <f>IF(ISBLANK(Calculations!AB202),"",Calculations!AB202)</f>
        <v>12886056526353.984</v>
      </c>
      <c r="AC202">
        <f>IF(ISBLANK(Calculations!AC202),"",Calculations!AC202)</f>
        <v>13014996347648.879</v>
      </c>
      <c r="AD202">
        <f>IF(ISBLANK(Calculations!AD202),"",Calculations!AD202)</f>
        <v>13152097704662.725</v>
      </c>
      <c r="AE202">
        <f>IF(ISBLANK(Calculations!AE202),"",Calculations!AE202)</f>
        <v>13295459270791.494</v>
      </c>
      <c r="AF202">
        <f>IF(ISBLANK(Calculations!AF202),"",Calculations!AF202)</f>
        <v>13442373592658.375</v>
      </c>
      <c r="AG202">
        <f>IF(ISBLANK(Calculations!AG202),"",Calculations!AG202)</f>
        <v>13596750265294.961</v>
      </c>
      <c r="AH202">
        <f>IF(ISBLANK(Calculations!AH202),"",Calculations!AH202)</f>
        <v>13755782308401.883</v>
      </c>
      <c r="AI202">
        <f>IF(ISBLANK(Calculations!AI202),"",Calculations!AI202)</f>
        <v>13921883411063.305</v>
      </c>
      <c r="AJ202">
        <f>IF(ISBLANK(Calculations!AJ202),"",Calculations!AJ202)</f>
        <v>14093379656254.463</v>
      </c>
      <c r="AK202">
        <f>IF(ISBLANK(Calculations!AK202),"",Calculations!AK202)</f>
        <v>14272612968241.531</v>
      </c>
      <c r="AL202">
        <f>IF(ISBLANK(Calculations!AL202),"",Calculations!AL202)</f>
        <v>14458870043473.59</v>
      </c>
      <c r="AM202">
        <f>IF(ISBLANK(Calculations!AM202),"",Calculations!AM202)</f>
        <v>14652879003881.762</v>
      </c>
      <c r="AN202">
        <f>IF(ISBLANK(Calculations!AN202),"",Calculations!AN202)</f>
        <v>14852879512867.117</v>
      </c>
      <c r="AO202">
        <f>IF(ISBLANK(Calculations!AO202),"",Calculations!AO202)</f>
        <v>15058250263153.061</v>
      </c>
      <c r="AP202">
        <f>IF(ISBLANK(Calculations!AP202),"",Calculations!AP202)</f>
        <v>15272790747060.879</v>
      </c>
      <c r="AQ202">
        <f>IF(ISBLANK(Calculations!AQ202),"",Calculations!AQ202)</f>
        <v>15489705562865.137</v>
      </c>
      <c r="AR202">
        <f>IF(ISBLANK(Calculations!AR202),"",Calculations!AR202)</f>
        <v>15714644176778.768</v>
      </c>
      <c r="AS202">
        <f>IF(ISBLANK(Calculations!AS202),"",Calculations!AS202)</f>
        <v>15946693617458.988</v>
      </c>
      <c r="AT202">
        <f>IF(ISBLANK(Calculations!AT202),"",Calculations!AT202)</f>
        <v>16186938879824.254</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1089530093091.3325</v>
      </c>
      <c r="C2" s="7">
        <f>'IRA Calculations'!Q4</f>
        <v>1089527252560.8601</v>
      </c>
      <c r="D2" s="7">
        <f>'IRA Calculations'!R4</f>
        <v>1095036369973.1953</v>
      </c>
      <c r="E2" s="7">
        <f>'IRA Calculations'!S4</f>
        <v>1100505912385.2358</v>
      </c>
      <c r="F2" s="7">
        <f>'IRA Calculations'!T4</f>
        <v>1105151987138.6184</v>
      </c>
      <c r="G2" s="7">
        <f>'IRA Calculations'!U4</f>
        <v>1109719623907.4822</v>
      </c>
      <c r="H2" s="7">
        <f>'IRA Calculations'!V4</f>
        <v>1114093410187.0332</v>
      </c>
      <c r="I2" s="7">
        <f>'IRA Calculations'!W4</f>
        <v>1118130242777.2097</v>
      </c>
      <c r="J2" s="7">
        <f>'IRA Calculations'!X4</f>
        <v>1122076525470.7576</v>
      </c>
      <c r="K2" s="7">
        <f>'IRA Calculations'!Y4</f>
        <v>1125614823402.1924</v>
      </c>
      <c r="L2" s="7">
        <f>'IRA Calculations'!Z4</f>
        <v>1129619115368.7881</v>
      </c>
      <c r="M2" s="7">
        <f>'IRA Calculations'!AA4</f>
        <v>1133795082190.041</v>
      </c>
      <c r="N2" s="7">
        <f>'IRA Calculations'!AB4</f>
        <v>1138332038715.7441</v>
      </c>
      <c r="O2" s="7">
        <f>'IRA Calculations'!AC4</f>
        <v>1142568224881.0552</v>
      </c>
      <c r="P2" s="7">
        <f>'IRA Calculations'!AD4</f>
        <v>1147641387802.5674</v>
      </c>
      <c r="Q2" s="7">
        <f>'IRA Calculations'!AE4</f>
        <v>1153375362881.5054</v>
      </c>
      <c r="R2" s="7">
        <f>'IRA Calculations'!AF4</f>
        <v>1160388164041.0669</v>
      </c>
      <c r="S2" s="7">
        <f>'IRA Calculations'!AG4</f>
        <v>1168059466803.7312</v>
      </c>
      <c r="T2" s="7">
        <f>'IRA Calculations'!AH4</f>
        <v>1176527098351.0564</v>
      </c>
      <c r="U2" s="7">
        <f>'IRA Calculations'!AI4</f>
        <v>1185298262465.2949</v>
      </c>
      <c r="V2" s="7">
        <f>'IRA Calculations'!AJ4</f>
        <v>1194295960683.6824</v>
      </c>
      <c r="W2" s="7">
        <f>'IRA Calculations'!AK4</f>
        <v>1199582835070.1738</v>
      </c>
      <c r="X2" s="7">
        <f>'IRA Calculations'!AL4</f>
        <v>1205182269833.4731</v>
      </c>
      <c r="Y2" s="7">
        <f>'IRA Calculations'!AM4</f>
        <v>1210768537491.6946</v>
      </c>
      <c r="Z2" s="7">
        <f>'IRA Calculations'!AN4</f>
        <v>1216613815606.7046</v>
      </c>
      <c r="AA2" s="7">
        <f>'IRA Calculations'!AO4</f>
        <v>1222401934772.9514</v>
      </c>
      <c r="AB2" s="7">
        <f>'IRA Calculations'!AP4</f>
        <v>1228492336022.9399</v>
      </c>
      <c r="AC2" s="7">
        <f>'IRA Calculations'!AQ4</f>
        <v>1234597808305.5898</v>
      </c>
      <c r="AD2" s="7">
        <f>'IRA Calculations'!AR4</f>
        <v>1241031938891.2373</v>
      </c>
      <c r="AE2" s="7">
        <f>'IRA Calculations'!AS4</f>
        <v>1247517319607.543</v>
      </c>
      <c r="AF2" s="7">
        <f>'IRA Calculations'!AT4</f>
        <v>1254399487466.7031</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6144568517356.2832</v>
      </c>
      <c r="C4" s="7">
        <f>'IRA Calculations'!Q6</f>
        <v>6144568517356.2832</v>
      </c>
      <c r="D4" s="7">
        <f>'IRA Calculations'!R6</f>
        <v>6180611937294.6494</v>
      </c>
      <c r="E4" s="7">
        <f>'IRA Calculations'!S6</f>
        <v>6040460010593.3174</v>
      </c>
      <c r="F4" s="7">
        <f>'IRA Calculations'!T6</f>
        <v>5893246731004.4434</v>
      </c>
      <c r="G4" s="7">
        <f>'IRA Calculations'!U6</f>
        <v>5745518981353.5879</v>
      </c>
      <c r="H4" s="7">
        <f>'IRA Calculations'!V6</f>
        <v>5596893709176.2754</v>
      </c>
      <c r="I4" s="7">
        <f>'IRA Calculations'!W6</f>
        <v>5446753223791.5986</v>
      </c>
      <c r="J4" s="7">
        <f>'IRA Calculations'!X6</f>
        <v>5295595264514.9863</v>
      </c>
      <c r="K4" s="7">
        <f>'IRA Calculations'!Y6</f>
        <v>5138525398054.7344</v>
      </c>
      <c r="L4" s="7">
        <f>'IRA Calculations'!Z6</f>
        <v>4984149134849.4268</v>
      </c>
      <c r="M4" s="7">
        <f>'IRA Calculations'!AA6</f>
        <v>4829507473401.9277</v>
      </c>
      <c r="N4" s="7">
        <f>'IRA Calculations'!AB6</f>
        <v>4676091420295.1953</v>
      </c>
      <c r="O4" s="7">
        <f>'IRA Calculations'!AC6</f>
        <v>4692952886967.7393</v>
      </c>
      <c r="P4" s="7">
        <f>'IRA Calculations'!AD6</f>
        <v>4712450654397.9258</v>
      </c>
      <c r="Q4" s="7">
        <f>'IRA Calculations'!AE6</f>
        <v>4732720230106.7256</v>
      </c>
      <c r="R4" s="7">
        <f>'IRA Calculations'!AF6</f>
        <v>4761888542605.3779</v>
      </c>
      <c r="S4" s="7">
        <f>'IRA Calculations'!AG6</f>
        <v>4794306247551.8076</v>
      </c>
      <c r="T4" s="7">
        <f>'IRA Calculations'!AH6</f>
        <v>4832421006025.5557</v>
      </c>
      <c r="U4" s="7">
        <f>'IRA Calculations'!AI6</f>
        <v>4873621105938.9775</v>
      </c>
      <c r="V4" s="7">
        <f>'IRA Calculations'!AJ6</f>
        <v>4919382534585.8652</v>
      </c>
      <c r="W4" s="7">
        <f>'IRA Calculations'!AK6</f>
        <v>4932152848318.2617</v>
      </c>
      <c r="X4" s="7">
        <f>'IRA Calculations'!AL6</f>
        <v>4950087836376.127</v>
      </c>
      <c r="Y4" s="7">
        <f>'IRA Calculations'!AM6</f>
        <v>4969868821119.3613</v>
      </c>
      <c r="Z4" s="7">
        <f>'IRA Calculations'!AN6</f>
        <v>4994057803862.4268</v>
      </c>
      <c r="AA4" s="7">
        <f>'IRA Calculations'!AO6</f>
        <v>5019330886895.7383</v>
      </c>
      <c r="AB4" s="7">
        <f>'IRA Calculations'!AP6</f>
        <v>5047997443885.626</v>
      </c>
      <c r="AC4" s="7">
        <f>'IRA Calculations'!AQ6</f>
        <v>5076488452348.8613</v>
      </c>
      <c r="AD4" s="7">
        <f>'IRA Calculations'!AR6</f>
        <v>5107260637925.4492</v>
      </c>
      <c r="AE4" s="7">
        <f>'IRA Calculations'!AS6</f>
        <v>5136794627431.1738</v>
      </c>
      <c r="AF4" s="7">
        <f>'IRA Calculations'!AT6</f>
        <v>5167787460898.1943</v>
      </c>
    </row>
    <row r="5" spans="1:34" x14ac:dyDescent="0.2">
      <c r="A5" s="1" t="s">
        <v>79</v>
      </c>
      <c r="B5" s="7">
        <f>'IRA Calculations'!P7</f>
        <v>78543050474.18222</v>
      </c>
      <c r="C5" s="7">
        <f>'IRA Calculations'!Q7</f>
        <v>78543050474.18222</v>
      </c>
      <c r="D5" s="7">
        <f>'IRA Calculations'!R7</f>
        <v>79037366580.931198</v>
      </c>
      <c r="E5" s="7">
        <f>'IRA Calculations'!S7</f>
        <v>79403543062.681778</v>
      </c>
      <c r="F5" s="7">
        <f>'IRA Calculations'!T7</f>
        <v>79601579726.645248</v>
      </c>
      <c r="G5" s="7">
        <f>'IRA Calculations'!U7</f>
        <v>79663392121.4729</v>
      </c>
      <c r="H5" s="7">
        <f>'IRA Calculations'!V7</f>
        <v>79525974762.262375</v>
      </c>
      <c r="I5" s="7">
        <f>'IRA Calculations'!W7</f>
        <v>79117416553.53299</v>
      </c>
      <c r="J5" s="7">
        <f>'IRA Calculations'!X7</f>
        <v>78348638725.899353</v>
      </c>
      <c r="K5" s="7">
        <f>'IRA Calculations'!Y7</f>
        <v>77094324889.808075</v>
      </c>
      <c r="L5" s="7">
        <f>'IRA Calculations'!Z7</f>
        <v>75424063069.385452</v>
      </c>
      <c r="M5" s="7">
        <f>'IRA Calculations'!AA7</f>
        <v>73314679611.408173</v>
      </c>
      <c r="N5" s="7">
        <f>'IRA Calculations'!AB7</f>
        <v>70831280157.071548</v>
      </c>
      <c r="O5" s="7">
        <f>'IRA Calculations'!AC7</f>
        <v>67990252439.764595</v>
      </c>
      <c r="P5" s="7">
        <f>'IRA Calculations'!AD7</f>
        <v>64838594775.404861</v>
      </c>
      <c r="Q5" s="7">
        <f>'IRA Calculations'!AE7</f>
        <v>61409216993.850212</v>
      </c>
      <c r="R5" s="7">
        <f>'IRA Calculations'!AF7</f>
        <v>57852427767.163261</v>
      </c>
      <c r="S5" s="7">
        <f>'IRA Calculations'!AG7</f>
        <v>54181582342.822258</v>
      </c>
      <c r="T5" s="7">
        <f>'IRA Calculations'!AH7</f>
        <v>50476513715.112335</v>
      </c>
      <c r="U5" s="7">
        <f>'IRA Calculations'!AI7</f>
        <v>46774580181.598831</v>
      </c>
      <c r="V5" s="7">
        <f>'IRA Calculations'!AJ7</f>
        <v>43144313275.300629</v>
      </c>
      <c r="W5" s="7">
        <f>'IRA Calculations'!AK7</f>
        <v>39452229391.667213</v>
      </c>
      <c r="X5" s="7">
        <f>'IRA Calculations'!AL7</f>
        <v>35978115014.790802</v>
      </c>
      <c r="Y5" s="7">
        <f>'IRA Calculations'!AM7</f>
        <v>32733291731.142616</v>
      </c>
      <c r="Z5" s="7">
        <f>'IRA Calculations'!AN7</f>
        <v>29762600715.040974</v>
      </c>
      <c r="AA5" s="7">
        <f>'IRA Calculations'!AO7</f>
        <v>27080861904.944355</v>
      </c>
      <c r="AB5" s="7">
        <f>'IRA Calculations'!AP7</f>
        <v>24721858175.554123</v>
      </c>
      <c r="AC5" s="7">
        <f>'IRA Calculations'!AQ7</f>
        <v>22684949451.701172</v>
      </c>
      <c r="AD5" s="7">
        <f>'IRA Calculations'!AR7</f>
        <v>20979871970.065872</v>
      </c>
      <c r="AE5" s="7">
        <f>'IRA Calculations'!AS7</f>
        <v>19583172613.593216</v>
      </c>
      <c r="AF5" s="7">
        <f>'IRA Calculations'!AT7</f>
        <v>18480200036.088104</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2337448925285.7324</v>
      </c>
      <c r="C7" s="7">
        <f>'IRA Calculations'!Q9</f>
        <v>2337448925285.7324</v>
      </c>
      <c r="D7" s="7">
        <f>'IRA Calculations'!R9</f>
        <v>2348325767630.8628</v>
      </c>
      <c r="E7" s="7">
        <f>'IRA Calculations'!S9</f>
        <v>2357450209203.5068</v>
      </c>
      <c r="F7" s="7">
        <f>'IRA Calculations'!T9</f>
        <v>2365194675613.1924</v>
      </c>
      <c r="G7" s="7">
        <f>'IRA Calculations'!U9</f>
        <v>2373612740066.3447</v>
      </c>
      <c r="H7" s="7">
        <f>'IRA Calculations'!V9</f>
        <v>2382486820697.6841</v>
      </c>
      <c r="I7" s="7">
        <f>'IRA Calculations'!W9</f>
        <v>2392013058030.6821</v>
      </c>
      <c r="J7" s="7">
        <f>'IRA Calculations'!X9</f>
        <v>2401958605546.6182</v>
      </c>
      <c r="K7" s="7">
        <f>'IRA Calculations'!Y9</f>
        <v>2410836666087.7896</v>
      </c>
      <c r="L7" s="7">
        <f>'IRA Calculations'!Z9</f>
        <v>2421275672288.314</v>
      </c>
      <c r="M7" s="7">
        <f>'IRA Calculations'!AA9</f>
        <v>2432346389418.2529</v>
      </c>
      <c r="N7" s="7">
        <f>'IRA Calculations'!AB9</f>
        <v>2444564153591.8604</v>
      </c>
      <c r="O7" s="7">
        <f>'IRA Calculations'!AC9</f>
        <v>2457512946176.0903</v>
      </c>
      <c r="P7" s="7">
        <f>'IRA Calculations'!AD9</f>
        <v>2471775644962.0796</v>
      </c>
      <c r="Q7" s="7">
        <f>'IRA Calculations'!AE9</f>
        <v>2486902848056.6382</v>
      </c>
      <c r="R7" s="7">
        <f>'IRA Calculations'!AF9</f>
        <v>2505652271172.9082</v>
      </c>
      <c r="S7" s="7">
        <f>'IRA Calculations'!AG9</f>
        <v>2526075749548.5732</v>
      </c>
      <c r="T7" s="7">
        <f>'IRA Calculations'!AH9</f>
        <v>2548749208269.5693</v>
      </c>
      <c r="U7" s="7">
        <f>'IRA Calculations'!AI9</f>
        <v>2572022422794.3398</v>
      </c>
      <c r="V7" s="7">
        <f>'IRA Calculations'!AJ9</f>
        <v>2596145511929.1533</v>
      </c>
      <c r="W7" s="7">
        <f>'IRA Calculations'!AK9</f>
        <v>2609790205598.9878</v>
      </c>
      <c r="X7" s="7">
        <f>'IRA Calculations'!AL9</f>
        <v>2623318605075.2026</v>
      </c>
      <c r="Y7" s="7">
        <f>'IRA Calculations'!AM9</f>
        <v>2635040787860.8457</v>
      </c>
      <c r="Z7" s="7">
        <f>'IRA Calculations'!AN9</f>
        <v>2646022276550.1421</v>
      </c>
      <c r="AA7" s="7">
        <f>'IRA Calculations'!AO9</f>
        <v>2655527241670.1147</v>
      </c>
      <c r="AB7" s="7">
        <f>'IRA Calculations'!AP9</f>
        <v>2665326513250.1626</v>
      </c>
      <c r="AC7" s="7">
        <f>'IRA Calculations'!AQ9</f>
        <v>2674733929841.7246</v>
      </c>
      <c r="AD7" s="7">
        <f>'IRA Calculations'!AR9</f>
        <v>2685167803653.2705</v>
      </c>
      <c r="AE7" s="7">
        <f>'IRA Calculations'!AS9</f>
        <v>2695422089060.4917</v>
      </c>
      <c r="AF7" s="7">
        <f>'IRA Calculations'!AT9</f>
        <v>2706659500701.6338</v>
      </c>
    </row>
    <row r="8" spans="1:34" x14ac:dyDescent="0.2">
      <c r="A8" s="1" t="s">
        <v>344</v>
      </c>
      <c r="B8" s="7">
        <f>'IRA Calculations'!P10</f>
        <v>0</v>
      </c>
      <c r="C8" s="7">
        <f>'IRA Calculations'!Q10</f>
        <v>0</v>
      </c>
      <c r="D8" s="7">
        <f>'IRA Calculations'!R10</f>
        <v>0</v>
      </c>
      <c r="E8" s="7">
        <f>'IRA Calculations'!S10</f>
        <v>0</v>
      </c>
      <c r="F8" s="7">
        <f>'IRA Calculations'!T10</f>
        <v>0</v>
      </c>
      <c r="G8" s="7">
        <f>'IRA Calculations'!U10</f>
        <v>0</v>
      </c>
      <c r="H8" s="7">
        <f>'IRA Calculations'!V10</f>
        <v>0</v>
      </c>
      <c r="I8" s="7">
        <f>'IRA Calculations'!W10</f>
        <v>0</v>
      </c>
      <c r="J8" s="7">
        <f>'IRA Calculations'!X10</f>
        <v>0</v>
      </c>
      <c r="K8" s="7">
        <f>'IRA Calculations'!Y10</f>
        <v>0</v>
      </c>
      <c r="L8" s="7">
        <f>'IRA Calculations'!Z10</f>
        <v>0</v>
      </c>
      <c r="M8" s="7">
        <f>'IRA Calculations'!AA10</f>
        <v>0</v>
      </c>
      <c r="N8" s="7">
        <f>'IRA Calculations'!AB10</f>
        <v>0</v>
      </c>
      <c r="O8" s="7">
        <f>'IRA Calculations'!AC10</f>
        <v>0</v>
      </c>
      <c r="P8" s="7">
        <f>'IRA Calculations'!AD10</f>
        <v>0</v>
      </c>
      <c r="Q8" s="7">
        <f>'IRA Calculations'!AE10</f>
        <v>0</v>
      </c>
      <c r="R8" s="7">
        <f>'IRA Calculations'!AF10</f>
        <v>0</v>
      </c>
      <c r="S8" s="7">
        <f>'IRA Calculations'!AG10</f>
        <v>0</v>
      </c>
      <c r="T8" s="7">
        <f>'IRA Calculations'!AH10</f>
        <v>0</v>
      </c>
      <c r="U8" s="7">
        <f>'IRA Calculations'!AI10</f>
        <v>0</v>
      </c>
      <c r="V8" s="7">
        <f>'IRA Calculations'!AJ10</f>
        <v>0</v>
      </c>
      <c r="W8" s="7">
        <f>'IRA Calculations'!AK10</f>
        <v>0</v>
      </c>
      <c r="X8" s="7">
        <f>'IRA Calculations'!AL10</f>
        <v>0</v>
      </c>
      <c r="Y8" s="7">
        <f>'IRA Calculations'!AM10</f>
        <v>0</v>
      </c>
      <c r="Z8" s="7">
        <f>'IRA Calculations'!AN10</f>
        <v>0</v>
      </c>
      <c r="AA8" s="7">
        <f>'IRA Calculations'!AO10</f>
        <v>0</v>
      </c>
      <c r="AB8" s="7">
        <f>'IRA Calculations'!AP10</f>
        <v>0</v>
      </c>
      <c r="AC8" s="7">
        <f>'IRA Calculations'!AQ10</f>
        <v>0</v>
      </c>
      <c r="AD8" s="7">
        <f>'IRA Calculations'!AR10</f>
        <v>0</v>
      </c>
      <c r="AE8" s="7">
        <f>'IRA Calculations'!AS10</f>
        <v>0</v>
      </c>
      <c r="AF8" s="7">
        <f>'IRA Calculations'!AT10</f>
        <v>0</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1711781644351.1929</v>
      </c>
      <c r="C10" s="7">
        <f>'IRA Calculations'!Q12</f>
        <v>1711781644351.1929</v>
      </c>
      <c r="D10" s="7">
        <f>'IRA Calculations'!R12</f>
        <v>1727138419879.5811</v>
      </c>
      <c r="E10" s="7">
        <f>'IRA Calculations'!S12</f>
        <v>1741928453161.4377</v>
      </c>
      <c r="F10" s="7">
        <f>'IRA Calculations'!T12</f>
        <v>1756172854275.7693</v>
      </c>
      <c r="G10" s="7">
        <f>'IRA Calculations'!U12</f>
        <v>1771869124711.1448</v>
      </c>
      <c r="H10" s="7">
        <f>'IRA Calculations'!V12</f>
        <v>1788881726570.6584</v>
      </c>
      <c r="I10" s="7">
        <f>'IRA Calculations'!W12</f>
        <v>1807107277798.3374</v>
      </c>
      <c r="J10" s="7">
        <f>'IRA Calculations'!X12</f>
        <v>1826693342543.2729</v>
      </c>
      <c r="K10" s="7">
        <f>'IRA Calculations'!Y12</f>
        <v>1846308106624.6714</v>
      </c>
      <c r="L10" s="7">
        <f>'IRA Calculations'!Z12</f>
        <v>1867979281957.2173</v>
      </c>
      <c r="M10" s="7">
        <f>'IRA Calculations'!AA12</f>
        <v>1890040981326.8223</v>
      </c>
      <c r="N10" s="7">
        <f>'IRA Calculations'!AB12</f>
        <v>1912341728951.9954</v>
      </c>
      <c r="O10" s="7">
        <f>'IRA Calculations'!AC12</f>
        <v>1933942446578.801</v>
      </c>
      <c r="P10" s="7">
        <f>'IRA Calculations'!AD12</f>
        <v>1954713727598.1929</v>
      </c>
      <c r="Q10" s="7">
        <f>'IRA Calculations'!AE12</f>
        <v>1973809547942.1521</v>
      </c>
      <c r="R10" s="7">
        <f>'IRA Calculations'!AF12</f>
        <v>1993306773911.0215</v>
      </c>
      <c r="S10" s="7">
        <f>'IRA Calculations'!AG12</f>
        <v>2011537242980.2441</v>
      </c>
      <c r="T10" s="7">
        <f>'IRA Calculations'!AH12</f>
        <v>2029439233296.022</v>
      </c>
      <c r="U10" s="7">
        <f>'IRA Calculations'!AI12</f>
        <v>2046759443681.2561</v>
      </c>
      <c r="V10" s="7">
        <f>'IRA Calculations'!AJ12</f>
        <v>2064297708414.8896</v>
      </c>
      <c r="W10" s="7">
        <f>'IRA Calculations'!AK12</f>
        <v>2071681358181.5935</v>
      </c>
      <c r="X10" s="7">
        <f>'IRA Calculations'!AL12</f>
        <v>2080103895001.6714</v>
      </c>
      <c r="Y10" s="7">
        <f>'IRA Calculations'!AM12</f>
        <v>2088721115718.7925</v>
      </c>
      <c r="Z10" s="7">
        <f>'IRA Calculations'!AN12</f>
        <v>2098476035930.179</v>
      </c>
      <c r="AA10" s="7">
        <f>'IRA Calculations'!AO12</f>
        <v>2108409976479.1206</v>
      </c>
      <c r="AB10" s="7">
        <f>'IRA Calculations'!AP12</f>
        <v>2119276995718.3884</v>
      </c>
      <c r="AC10" s="7">
        <f>'IRA Calculations'!AQ12</f>
        <v>2129976798031.2856</v>
      </c>
      <c r="AD10" s="7">
        <f>'IRA Calculations'!AR12</f>
        <v>2141298034204.6389</v>
      </c>
      <c r="AE10" s="7">
        <f>'IRA Calculations'!AS12</f>
        <v>2152124828934.0767</v>
      </c>
      <c r="AF10" s="7">
        <f>'IRA Calculations'!AT12</f>
        <v>2163328131494.896</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196229574357.07632</v>
      </c>
      <c r="C2" s="7">
        <f>'IRA Calculations'!P17</f>
        <v>196229574357.07632</v>
      </c>
      <c r="D2" s="7">
        <f>'IRA Calculations'!Q17</f>
        <v>196229574357.07632</v>
      </c>
      <c r="E2" s="7">
        <f>'IRA Calculations'!R17</f>
        <v>192349351501.83481</v>
      </c>
      <c r="F2" s="7">
        <f>'IRA Calculations'!S17</f>
        <v>224736650462.02271</v>
      </c>
      <c r="G2" s="7">
        <f>'IRA Calculations'!T17</f>
        <v>257436931060.96152</v>
      </c>
      <c r="H2" s="7">
        <f>'IRA Calculations'!U17</f>
        <v>290605166689.27722</v>
      </c>
      <c r="I2" s="7">
        <f>'IRA Calculations'!V17</f>
        <v>324077947270.63025</v>
      </c>
      <c r="J2" s="7">
        <f>'IRA Calculations'!W17</f>
        <v>358087293777.84564</v>
      </c>
      <c r="K2" s="7">
        <f>'IRA Calculations'!X17</f>
        <v>392402755135.06866</v>
      </c>
      <c r="L2" s="7">
        <f>'IRA Calculations'!Y17</f>
        <v>427204499871.7113</v>
      </c>
      <c r="M2" s="7">
        <f>'IRA Calculations'!Z17</f>
        <v>462326818439.85352</v>
      </c>
      <c r="N2" s="7">
        <f>'IRA Calculations'!AA17</f>
        <v>497745709582.8363</v>
      </c>
      <c r="O2" s="7">
        <f>'IRA Calculations'!AB17</f>
        <v>533400856175.10779</v>
      </c>
      <c r="P2" s="7">
        <f>'IRA Calculations'!AC17</f>
        <v>533237659669.02051</v>
      </c>
      <c r="Q2" s="7">
        <f>'IRA Calculations'!AD17</f>
        <v>533319388171.88574</v>
      </c>
      <c r="R2" s="7">
        <f>'IRA Calculations'!AE17</f>
        <v>533419402729.36548</v>
      </c>
      <c r="S2" s="7">
        <f>'IRA Calculations'!AF17</f>
        <v>533722748806.84546</v>
      </c>
      <c r="T2" s="7">
        <f>'IRA Calculations'!AG17</f>
        <v>534016742700.37854</v>
      </c>
      <c r="U2" s="7">
        <f>'IRA Calculations'!AH17</f>
        <v>534488475553.71387</v>
      </c>
      <c r="V2" s="7">
        <f>'IRA Calculations'!AI17</f>
        <v>534929899177.4447</v>
      </c>
      <c r="W2" s="7">
        <f>'IRA Calculations'!AJ17</f>
        <v>535528539412.77905</v>
      </c>
      <c r="X2" s="7">
        <f>'IRA Calculations'!AK17</f>
        <v>536076006899.75153</v>
      </c>
      <c r="Y2" s="7">
        <f>'IRA Calculations'!AL17</f>
        <v>536773315024.37463</v>
      </c>
      <c r="Z2" s="7">
        <f>'IRA Calculations'!AM17</f>
        <v>537516411869.93848</v>
      </c>
      <c r="AA2" s="7">
        <f>'IRA Calculations'!AN17</f>
        <v>538203096923.8042</v>
      </c>
      <c r="AB2" s="7">
        <f>'IRA Calculations'!AO17</f>
        <v>539022632117.75769</v>
      </c>
      <c r="AC2" s="7">
        <f>'IRA Calculations'!AP17</f>
        <v>539870392836.30493</v>
      </c>
      <c r="AD2" s="7">
        <f>'IRA Calculations'!AQ17</f>
        <v>540642839341.27844</v>
      </c>
      <c r="AE2" s="7">
        <f>'IRA Calculations'!AR17</f>
        <v>541527264897.21631</v>
      </c>
      <c r="AF2" s="7">
        <f>'IRA Calculations'!AS17</f>
        <v>542419674446.74353</v>
      </c>
      <c r="AG2" s="7">
        <f>'IRA Calculations'!AT17</f>
        <v>543219298263.19873</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415893919360.03473</v>
      </c>
      <c r="C2" s="7">
        <f>'IRA Calculations'!P30</f>
        <v>415893919360.03473</v>
      </c>
      <c r="D2" s="7">
        <f>'IRA Calculations'!Q30</f>
        <v>415893919360.03473</v>
      </c>
      <c r="E2" s="7">
        <f>'IRA Calculations'!R30</f>
        <v>418033151390.15619</v>
      </c>
      <c r="F2" s="7">
        <f>'IRA Calculations'!S30</f>
        <v>420486500962.88025</v>
      </c>
      <c r="G2" s="7">
        <f>'IRA Calculations'!T30</f>
        <v>423200946759.2973</v>
      </c>
      <c r="H2" s="7">
        <f>'IRA Calculations'!U30</f>
        <v>427309281257.90582</v>
      </c>
      <c r="I2" s="7">
        <f>'IRA Calculations'!V30</f>
        <v>432501132931.96802</v>
      </c>
      <c r="J2" s="7">
        <f>'IRA Calculations'!W30</f>
        <v>438383871866.56476</v>
      </c>
      <c r="K2" s="7">
        <f>'IRA Calculations'!X30</f>
        <v>444096493609.61267</v>
      </c>
      <c r="L2" s="7">
        <f>'IRA Calculations'!Y30</f>
        <v>449968222062.12189</v>
      </c>
      <c r="M2" s="7">
        <f>'IRA Calculations'!Z30</f>
        <v>456069959841.24725</v>
      </c>
      <c r="N2" s="7">
        <f>'IRA Calculations'!AA30</f>
        <v>462909888111.7674</v>
      </c>
      <c r="O2" s="7">
        <f>'IRA Calculations'!AB30</f>
        <v>470279663118.47363</v>
      </c>
      <c r="P2" s="7">
        <f>'IRA Calculations'!AC30</f>
        <v>478176425742.44519</v>
      </c>
      <c r="Q2" s="7">
        <f>'IRA Calculations'!AD30</f>
        <v>486137079176.82709</v>
      </c>
      <c r="R2" s="7">
        <f>'IRA Calculations'!AE30</f>
        <v>494056527754.84918</v>
      </c>
      <c r="S2" s="7">
        <f>'IRA Calculations'!AF30</f>
        <v>500237265865.69824</v>
      </c>
      <c r="T2" s="7">
        <f>'IRA Calculations'!AG30</f>
        <v>506336113453.66846</v>
      </c>
      <c r="U2" s="7">
        <f>'IRA Calculations'!AH30</f>
        <v>512394392051.63318</v>
      </c>
      <c r="V2" s="7">
        <f>'IRA Calculations'!AI30</f>
        <v>518429932129.62024</v>
      </c>
      <c r="W2" s="7">
        <f>'IRA Calculations'!AJ30</f>
        <v>524454282622.87384</v>
      </c>
      <c r="X2" s="7">
        <f>'IRA Calculations'!AK30</f>
        <v>530215038447.27356</v>
      </c>
      <c r="Y2" s="7">
        <f>'IRA Calculations'!AL30</f>
        <v>536177715163.11731</v>
      </c>
      <c r="Z2" s="7">
        <f>'IRA Calculations'!AM30</f>
        <v>542387527772.98645</v>
      </c>
      <c r="AA2" s="7">
        <f>'IRA Calculations'!AN30</f>
        <v>548880731408.51562</v>
      </c>
      <c r="AB2" s="7">
        <f>'IRA Calculations'!AO30</f>
        <v>555651146326.18262</v>
      </c>
      <c r="AC2" s="7">
        <f>'IRA Calculations'!AP30</f>
        <v>562679075615.33484</v>
      </c>
      <c r="AD2" s="7">
        <f>'IRA Calculations'!AQ30</f>
        <v>569932035830.16431</v>
      </c>
      <c r="AE2" s="7">
        <f>'IRA Calculations'!AR30</f>
        <v>577374678935.32935</v>
      </c>
      <c r="AF2" s="7">
        <f>'IRA Calculations'!AS30</f>
        <v>584986864901.9729</v>
      </c>
      <c r="AG2" s="7">
        <f>'IRA Calculations'!AT30</f>
        <v>592761421436.98071</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1815791566012.5222</v>
      </c>
      <c r="C2" s="7">
        <f>'IRA Calculations'!P43</f>
        <v>1815791566012.5222</v>
      </c>
      <c r="D2" s="7">
        <f>'IRA Calculations'!Q43</f>
        <v>1815791566012.5222</v>
      </c>
      <c r="E2" s="7">
        <f>'IRA Calculations'!R43</f>
        <v>1813566386003.1338</v>
      </c>
      <c r="F2" s="7">
        <f>'IRA Calculations'!S43</f>
        <v>1811513943690.8848</v>
      </c>
      <c r="G2" s="7">
        <f>'IRA Calculations'!T43</f>
        <v>1810180581376.7673</v>
      </c>
      <c r="H2" s="7">
        <f>'IRA Calculations'!U43</f>
        <v>1809959055966.4531</v>
      </c>
      <c r="I2" s="7">
        <f>'IRA Calculations'!V43</f>
        <v>1811400200266.6418</v>
      </c>
      <c r="J2" s="7">
        <f>'IRA Calculations'!W43</f>
        <v>1814639663943.9907</v>
      </c>
      <c r="K2" s="7">
        <f>'IRA Calculations'!X43</f>
        <v>1819750989761.5862</v>
      </c>
      <c r="L2" s="7">
        <f>'IRA Calculations'!Y43</f>
        <v>1826454518677.1816</v>
      </c>
      <c r="M2" s="7">
        <f>'IRA Calculations'!Z43</f>
        <v>1834991747349.1121</v>
      </c>
      <c r="N2" s="7">
        <f>'IRA Calculations'!AA43</f>
        <v>1845630897007.3188</v>
      </c>
      <c r="O2" s="7">
        <f>'IRA Calculations'!AB43</f>
        <v>1857970270210.9878</v>
      </c>
      <c r="P2" s="7">
        <f>'IRA Calculations'!AC43</f>
        <v>1871603485567.5857</v>
      </c>
      <c r="Q2" s="7">
        <f>'IRA Calculations'!AD43</f>
        <v>1886683718271.1113</v>
      </c>
      <c r="R2" s="7">
        <f>'IRA Calculations'!AE43</f>
        <v>1903115648982.72</v>
      </c>
      <c r="S2" s="7">
        <f>'IRA Calculations'!AF43</f>
        <v>1920738135048.7908</v>
      </c>
      <c r="T2" s="7">
        <f>'IRA Calculations'!AG43</f>
        <v>1938970128337.8381</v>
      </c>
      <c r="U2" s="7">
        <f>'IRA Calculations'!AH43</f>
        <v>1957503699909.5574</v>
      </c>
      <c r="V2" s="7">
        <f>'IRA Calculations'!AI43</f>
        <v>1976181678674.6277</v>
      </c>
      <c r="W2" s="7">
        <f>'IRA Calculations'!AJ43</f>
        <v>1994921828702.0132</v>
      </c>
      <c r="X2" s="7">
        <f>'IRA Calculations'!AK43</f>
        <v>2011705955640.3293</v>
      </c>
      <c r="Y2" s="7">
        <f>'IRA Calculations'!AL43</f>
        <v>2028681221789.4797</v>
      </c>
      <c r="Z2" s="7">
        <f>'IRA Calculations'!AM43</f>
        <v>2045828694442.7231</v>
      </c>
      <c r="AA2" s="7">
        <f>'IRA Calculations'!AN43</f>
        <v>2063145229901.1243</v>
      </c>
      <c r="AB2" s="7">
        <f>'IRA Calculations'!AO43</f>
        <v>2080642609327.4749</v>
      </c>
      <c r="AC2" s="7">
        <f>'IRA Calculations'!AP43</f>
        <v>2098325667235.0847</v>
      </c>
      <c r="AD2" s="7">
        <f>'IRA Calculations'!AQ43</f>
        <v>2116185737304.2781</v>
      </c>
      <c r="AE2" s="7">
        <f>'IRA Calculations'!AR43</f>
        <v>2134237938417.7219</v>
      </c>
      <c r="AF2" s="7">
        <f>'IRA Calculations'!AS43</f>
        <v>2152463354720.5776</v>
      </c>
      <c r="AG2" s="7">
        <f>'IRA Calculations'!AT43</f>
        <v>2170846196197.2871</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2265787013267.1934</v>
      </c>
      <c r="C4" s="7">
        <f>'IRA Calculations'!P45</f>
        <v>2265787013267.1934</v>
      </c>
      <c r="D4" s="7">
        <f>'IRA Calculations'!Q45</f>
        <v>2265787013267.1934</v>
      </c>
      <c r="E4" s="7">
        <f>'IRA Calculations'!R45</f>
        <v>2280019765526.8569</v>
      </c>
      <c r="F4" s="7">
        <f>'IRA Calculations'!S45</f>
        <v>2294548954037.5508</v>
      </c>
      <c r="G4" s="7">
        <f>'IRA Calculations'!T45</f>
        <v>2309835631918.8003</v>
      </c>
      <c r="H4" s="7">
        <f>'IRA Calculations'!U45</f>
        <v>2326183579078.9453</v>
      </c>
      <c r="I4" s="7">
        <f>'IRA Calculations'!V45</f>
        <v>2344104946033.3828</v>
      </c>
      <c r="J4" s="7">
        <f>'IRA Calculations'!W45</f>
        <v>2363440512922.1338</v>
      </c>
      <c r="K4" s="7">
        <f>'IRA Calculations'!X45</f>
        <v>2383838536262.1162</v>
      </c>
      <c r="L4" s="7">
        <f>'IRA Calculations'!Y45</f>
        <v>2404663023307.209</v>
      </c>
      <c r="M4" s="7">
        <f>'IRA Calculations'!Z45</f>
        <v>2426168822248.2227</v>
      </c>
      <c r="N4" s="7">
        <f>'IRA Calculations'!AA45</f>
        <v>2448315214656.2354</v>
      </c>
      <c r="O4" s="7">
        <f>'IRA Calculations'!AB45</f>
        <v>2470565547359.7339</v>
      </c>
      <c r="P4" s="7">
        <f>'IRA Calculations'!AC45</f>
        <v>2492750159546.9702</v>
      </c>
      <c r="Q4" s="7">
        <f>'IRA Calculations'!AD45</f>
        <v>2515529750360.7832</v>
      </c>
      <c r="R4" s="7">
        <f>'IRA Calculations'!AE45</f>
        <v>2539100096313.6968</v>
      </c>
      <c r="S4" s="7">
        <f>'IRA Calculations'!AF45</f>
        <v>2563430115304.4663</v>
      </c>
      <c r="T4" s="7">
        <f>'IRA Calculations'!AG45</f>
        <v>2587969527011.2842</v>
      </c>
      <c r="U4" s="7">
        <f>'IRA Calculations'!AH45</f>
        <v>2612564537919.4121</v>
      </c>
      <c r="V4" s="7">
        <f>'IRA Calculations'!AI45</f>
        <v>2637048093131.6343</v>
      </c>
      <c r="W4" s="7">
        <f>'IRA Calculations'!AJ45</f>
        <v>2661377268356.8198</v>
      </c>
      <c r="X4" s="7">
        <f>'IRA Calculations'!AK45</f>
        <v>2682995229426.5063</v>
      </c>
      <c r="Y4" s="7">
        <f>'IRA Calculations'!AL45</f>
        <v>2704699313176.9731</v>
      </c>
      <c r="Z4" s="7">
        <f>'IRA Calculations'!AM45</f>
        <v>2726567843983.1978</v>
      </c>
      <c r="AA4" s="7">
        <f>'IRA Calculations'!AN45</f>
        <v>2748663759836.1489</v>
      </c>
      <c r="AB4" s="7">
        <f>'IRA Calculations'!AO45</f>
        <v>2771016980627.7788</v>
      </c>
      <c r="AC4" s="7">
        <f>'IRA Calculations'!AP45</f>
        <v>2793632929837.3682</v>
      </c>
      <c r="AD4" s="7">
        <f>'IRA Calculations'!AQ45</f>
        <v>2816541340408.229</v>
      </c>
      <c r="AE4" s="7">
        <f>'IRA Calculations'!AR45</f>
        <v>2839721140448.6831</v>
      </c>
      <c r="AF4" s="7">
        <f>'IRA Calculations'!AS45</f>
        <v>2863201050566.6621</v>
      </c>
      <c r="AG4" s="7">
        <f>'IRA Calculations'!AT45</f>
        <v>2887000058522.1719</v>
      </c>
    </row>
    <row r="5" spans="1:35" x14ac:dyDescent="0.2">
      <c r="A5" s="1" t="s">
        <v>79</v>
      </c>
      <c r="B5" s="7">
        <f>'IRA Calculations'!O46</f>
        <v>839667073.33005369</v>
      </c>
      <c r="C5" s="7">
        <f>'IRA Calculations'!P46</f>
        <v>839667073.33005369</v>
      </c>
      <c r="D5" s="7">
        <f>'IRA Calculations'!Q46</f>
        <v>839667073.33005369</v>
      </c>
      <c r="E5" s="7">
        <f>'IRA Calculations'!R46</f>
        <v>807717329.90610027</v>
      </c>
      <c r="F5" s="7">
        <f>'IRA Calculations'!S46</f>
        <v>768613781.93708622</v>
      </c>
      <c r="G5" s="7">
        <f>'IRA Calculations'!T46</f>
        <v>726148762.75581312</v>
      </c>
      <c r="H5" s="7">
        <f>'IRA Calculations'!U46</f>
        <v>684158755.04469228</v>
      </c>
      <c r="I5" s="7">
        <f>'IRA Calculations'!V46</f>
        <v>646083728.44226527</v>
      </c>
      <c r="J5" s="7">
        <f>'IRA Calculations'!W46</f>
        <v>614220222.84276569</v>
      </c>
      <c r="K5" s="7">
        <f>'IRA Calculations'!X46</f>
        <v>589653347.54819834</v>
      </c>
      <c r="L5" s="7">
        <f>'IRA Calculations'!Y46</f>
        <v>572336303.04534638</v>
      </c>
      <c r="M5" s="7">
        <f>'IRA Calculations'!Z46</f>
        <v>561664243.96683729</v>
      </c>
      <c r="N5" s="7">
        <f>'IRA Calculations'!AA46</f>
        <v>556453934.84864557</v>
      </c>
      <c r="O5" s="7">
        <f>'IRA Calculations'!AB46</f>
        <v>555202834.70558715</v>
      </c>
      <c r="P5" s="7">
        <f>'IRA Calculations'!AC46</f>
        <v>556576578.12910938</v>
      </c>
      <c r="Q5" s="7">
        <f>'IRA Calculations'!AD46</f>
        <v>559721547.43163419</v>
      </c>
      <c r="R5" s="7">
        <f>'IRA Calculations'!AE46</f>
        <v>563961122.76511753</v>
      </c>
      <c r="S5" s="7">
        <f>'IRA Calculations'!AF46</f>
        <v>568831877.26344168</v>
      </c>
      <c r="T5" s="7">
        <f>'IRA Calculations'!AG46</f>
        <v>573960554.46628773</v>
      </c>
      <c r="U5" s="7">
        <f>'IRA Calculations'!AH46</f>
        <v>579196135.4542433</v>
      </c>
      <c r="V5" s="7">
        <f>'IRA Calculations'!AI46</f>
        <v>584440530.06308687</v>
      </c>
      <c r="W5" s="7">
        <f>'IRA Calculations'!AJ46</f>
        <v>589653566.68659163</v>
      </c>
      <c r="X5" s="7">
        <f>'IRA Calculations'!AK46</f>
        <v>594338008.01666903</v>
      </c>
      <c r="Y5" s="7">
        <f>'IRA Calculations'!AL46</f>
        <v>599052363.68834066</v>
      </c>
      <c r="Z5" s="7">
        <f>'IRA Calculations'!AM46</f>
        <v>603816339.71521389</v>
      </c>
      <c r="AA5" s="7">
        <f>'IRA Calculations'!AN46</f>
        <v>608645639.88995898</v>
      </c>
      <c r="AB5" s="7">
        <f>'IRA Calculations'!AO46</f>
        <v>613547913.06363702</v>
      </c>
      <c r="AC5" s="7">
        <f>'IRA Calculations'!AP46</f>
        <v>618519461.84255159</v>
      </c>
      <c r="AD5" s="7">
        <f>'IRA Calculations'!AQ46</f>
        <v>623564362.53231966</v>
      </c>
      <c r="AE5" s="7">
        <f>'IRA Calculations'!AR46</f>
        <v>628675569.51584315</v>
      </c>
      <c r="AF5" s="7">
        <f>'IRA Calculations'!AS46</f>
        <v>633856596.24610484</v>
      </c>
      <c r="AG5" s="7">
        <f>'IRA Calculations'!AT46</f>
        <v>639112095.44028676</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366433093943.44464</v>
      </c>
      <c r="C10" s="7">
        <f>'IRA Calculations'!P51</f>
        <v>366433093943.44464</v>
      </c>
      <c r="D10" s="7">
        <f>'IRA Calculations'!Q51</f>
        <v>366433093943.44464</v>
      </c>
      <c r="E10" s="7">
        <f>'IRA Calculations'!R51</f>
        <v>362206311279.89923</v>
      </c>
      <c r="F10" s="7">
        <f>'IRA Calculations'!S51</f>
        <v>359542868466.65009</v>
      </c>
      <c r="G10" s="7">
        <f>'IRA Calculations'!T51</f>
        <v>358214531275.9729</v>
      </c>
      <c r="H10" s="7">
        <f>'IRA Calculations'!U51</f>
        <v>357954082394.57031</v>
      </c>
      <c r="I10" s="7">
        <f>'IRA Calculations'!V51</f>
        <v>358552820517.99457</v>
      </c>
      <c r="J10" s="7">
        <f>'IRA Calculations'!W51</f>
        <v>359797501908.38153</v>
      </c>
      <c r="K10" s="7">
        <f>'IRA Calculations'!X51</f>
        <v>361518551552.69183</v>
      </c>
      <c r="L10" s="7">
        <f>'IRA Calculations'!Y51</f>
        <v>363538682838.10779</v>
      </c>
      <c r="M10" s="7">
        <f>'IRA Calculations'!Z51</f>
        <v>365844415708.20941</v>
      </c>
      <c r="N10" s="7">
        <f>'IRA Calculations'!AA51</f>
        <v>368385926621.11163</v>
      </c>
      <c r="O10" s="7">
        <f>'IRA Calculations'!AB51</f>
        <v>371044407525.2641</v>
      </c>
      <c r="P10" s="7">
        <f>'IRA Calculations'!AC51</f>
        <v>373755944989.67316</v>
      </c>
      <c r="Q10" s="7">
        <f>'IRA Calculations'!AD51</f>
        <v>376569604875.81555</v>
      </c>
      <c r="R10" s="7">
        <f>'IRA Calculations'!AE51</f>
        <v>379495951390.17413</v>
      </c>
      <c r="S10" s="7">
        <f>'IRA Calculations'!AF51</f>
        <v>382532713312.33795</v>
      </c>
      <c r="T10" s="7">
        <f>'IRA Calculations'!AG51</f>
        <v>385606865066.66443</v>
      </c>
      <c r="U10" s="7">
        <f>'IRA Calculations'!AH51</f>
        <v>388700846738.02106</v>
      </c>
      <c r="V10" s="7">
        <f>'IRA Calculations'!AI51</f>
        <v>391794000184.87494</v>
      </c>
      <c r="W10" s="7">
        <f>'IRA Calculations'!AJ51</f>
        <v>394882691793.48267</v>
      </c>
      <c r="X10" s="7">
        <f>'IRA Calculations'!AK51</f>
        <v>398221268200.81494</v>
      </c>
      <c r="Y10" s="7">
        <f>'IRA Calculations'!AL51</f>
        <v>401563760754.09943</v>
      </c>
      <c r="Z10" s="7">
        <f>'IRA Calculations'!AM51</f>
        <v>404919028009.38281</v>
      </c>
      <c r="AA10" s="7">
        <f>'IRA Calculations'!AN51</f>
        <v>408294747302.21405</v>
      </c>
      <c r="AB10" s="7">
        <f>'IRA Calculations'!AO51</f>
        <v>411694935120.05914</v>
      </c>
      <c r="AC10" s="7">
        <f>'IRA Calculations'!AP51</f>
        <v>415122764986.04138</v>
      </c>
      <c r="AD10" s="7">
        <f>'IRA Calculations'!AQ51</f>
        <v>418582996424.15442</v>
      </c>
      <c r="AE10" s="7">
        <f>'IRA Calculations'!AR51</f>
        <v>422074800685.0174</v>
      </c>
      <c r="AF10" s="7">
        <f>'IRA Calculations'!AS51</f>
        <v>425603528464.23956</v>
      </c>
      <c r="AG10" s="7">
        <f>'IRA Calculations'!AT51</f>
        <v>429172723514.12775</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2613629422762.6777</v>
      </c>
      <c r="C2" s="7">
        <f>'IRA Calculations'!P56</f>
        <v>2613629422762.6777</v>
      </c>
      <c r="D2" s="7">
        <f>'IRA Calculations'!Q56</f>
        <v>2613629422762.6777</v>
      </c>
      <c r="E2" s="7">
        <f>'IRA Calculations'!R56</f>
        <v>2615432063362.6836</v>
      </c>
      <c r="F2" s="7">
        <f>'IRA Calculations'!S56</f>
        <v>2617883580080.8701</v>
      </c>
      <c r="G2" s="7">
        <f>'IRA Calculations'!T56</f>
        <v>2621880202532.0283</v>
      </c>
      <c r="H2" s="7">
        <f>'IRA Calculations'!U56</f>
        <v>2624333705859.0654</v>
      </c>
      <c r="I2" s="7">
        <f>'IRA Calculations'!V56</f>
        <v>2624553722790.0674</v>
      </c>
      <c r="J2" s="7">
        <f>'IRA Calculations'!W56</f>
        <v>2625351242777.249</v>
      </c>
      <c r="K2" s="7">
        <f>'IRA Calculations'!X56</f>
        <v>2626568247641.0645</v>
      </c>
      <c r="L2" s="7">
        <f>'IRA Calculations'!Y56</f>
        <v>2625765802519.418</v>
      </c>
      <c r="M2" s="7">
        <f>'IRA Calculations'!Z56</f>
        <v>2621877615801.7456</v>
      </c>
      <c r="N2" s="7">
        <f>'IRA Calculations'!AA56</f>
        <v>2615679520328.5327</v>
      </c>
      <c r="O2" s="7">
        <f>'IRA Calculations'!AB56</f>
        <v>2605943978070.2554</v>
      </c>
      <c r="P2" s="7">
        <f>'IRA Calculations'!AC56</f>
        <v>2596353437564.7549</v>
      </c>
      <c r="Q2" s="7">
        <f>'IRA Calculations'!AD56</f>
        <v>2589072391937.9482</v>
      </c>
      <c r="R2" s="7">
        <f>'IRA Calculations'!AE56</f>
        <v>2582481837746.1167</v>
      </c>
      <c r="S2" s="7">
        <f>'IRA Calculations'!AF56</f>
        <v>2574475079764.7998</v>
      </c>
      <c r="T2" s="7">
        <f>'IRA Calculations'!AG56</f>
        <v>2563073952223.8604</v>
      </c>
      <c r="U2" s="7">
        <f>'IRA Calculations'!AH56</f>
        <v>2549033718284.5752</v>
      </c>
      <c r="V2" s="7">
        <f>'IRA Calculations'!AI56</f>
        <v>2529830763882.2944</v>
      </c>
      <c r="W2" s="7">
        <f>'IRA Calculations'!AJ56</f>
        <v>2503623999258.085</v>
      </c>
      <c r="X2" s="7">
        <f>'IRA Calculations'!AK56</f>
        <v>2462843120257.9028</v>
      </c>
      <c r="Y2" s="7">
        <f>'IRA Calculations'!AL56</f>
        <v>2416177554025.6694</v>
      </c>
      <c r="Z2" s="7">
        <f>'IRA Calculations'!AM56</f>
        <v>2365319063554.5142</v>
      </c>
      <c r="AA2" s="7">
        <f>'IRA Calculations'!AN56</f>
        <v>2310439676755.2148</v>
      </c>
      <c r="AB2" s="7">
        <f>'IRA Calculations'!AO56</f>
        <v>2250000909924.3291</v>
      </c>
      <c r="AC2" s="7">
        <f>'IRA Calculations'!AP56</f>
        <v>2182198466954.4553</v>
      </c>
      <c r="AD2" s="7">
        <f>'IRA Calculations'!AQ56</f>
        <v>2105382841678.3755</v>
      </c>
      <c r="AE2" s="7">
        <f>'IRA Calculations'!AR56</f>
        <v>2019577066342.5271</v>
      </c>
      <c r="AF2" s="7">
        <f>'IRA Calculations'!AS56</f>
        <v>1926794217228.9578</v>
      </c>
      <c r="AG2" s="7">
        <f>'IRA Calculations'!AT56</f>
        <v>1827994799026.5586</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666284634153.58716</v>
      </c>
      <c r="C2" s="7">
        <f>'IRA Calculations'!P69</f>
        <v>666284634153.58716</v>
      </c>
      <c r="D2" s="7">
        <f>'IRA Calculations'!Q69</f>
        <v>666284634153.58716</v>
      </c>
      <c r="E2" s="7">
        <f>'IRA Calculations'!R69</f>
        <v>669521439921.94983</v>
      </c>
      <c r="F2" s="7">
        <f>'IRA Calculations'!S69</f>
        <v>672730179634.30334</v>
      </c>
      <c r="G2" s="7">
        <f>'IRA Calculations'!T69</f>
        <v>675436492005.19873</v>
      </c>
      <c r="H2" s="7">
        <f>'IRA Calculations'!U69</f>
        <v>678138217946.7251</v>
      </c>
      <c r="I2" s="7">
        <f>'IRA Calculations'!V69</f>
        <v>680709008745.3042</v>
      </c>
      <c r="J2" s="7">
        <f>'IRA Calculations'!W69</f>
        <v>683089949084.53699</v>
      </c>
      <c r="K2" s="7">
        <f>'IRA Calculations'!X69</f>
        <v>685439647989.34436</v>
      </c>
      <c r="L2" s="7">
        <f>'IRA Calculations'!Y69</f>
        <v>687520240650.18579</v>
      </c>
      <c r="M2" s="7">
        <f>'IRA Calculations'!Z69</f>
        <v>689920334613.89856</v>
      </c>
      <c r="N2" s="7">
        <f>'IRA Calculations'!AA69</f>
        <v>692394016686.63342</v>
      </c>
      <c r="O2" s="7">
        <f>'IRA Calculations'!AB69</f>
        <v>695116438109.42871</v>
      </c>
      <c r="P2" s="7">
        <f>'IRA Calculations'!AC69</f>
        <v>697627000859.94836</v>
      </c>
      <c r="Q2" s="7">
        <f>'IRA Calculations'!AD69</f>
        <v>700660017283.32532</v>
      </c>
      <c r="R2" s="7">
        <f>'IRA Calculations'!AE69</f>
        <v>704142105718.87488</v>
      </c>
      <c r="S2" s="7">
        <f>'IRA Calculations'!AF69</f>
        <v>708355039789.10278</v>
      </c>
      <c r="T2" s="7">
        <f>'IRA Calculations'!AG69</f>
        <v>712971658464.08984</v>
      </c>
      <c r="U2" s="7">
        <f>'IRA Calculations'!AH69</f>
        <v>718084188918.30994</v>
      </c>
      <c r="V2" s="7">
        <f>'IRA Calculations'!AI69</f>
        <v>723342108326.09985</v>
      </c>
      <c r="W2" s="7">
        <f>'IRA Calculations'!AJ69</f>
        <v>728747499679.18359</v>
      </c>
      <c r="X2" s="7">
        <f>'IRA Calculations'!AK69</f>
        <v>731898739568.28687</v>
      </c>
      <c r="Y2" s="7">
        <f>'IRA Calculations'!AL69</f>
        <v>735225035920.74756</v>
      </c>
      <c r="Z2" s="7">
        <f>'IRA Calculations'!AM69</f>
        <v>738531648751.57617</v>
      </c>
      <c r="AA2" s="7">
        <f>'IRA Calculations'!AN69</f>
        <v>742043410678.42798</v>
      </c>
      <c r="AB2" s="7">
        <f>'IRA Calculations'!AO69</f>
        <v>745469536038.15259</v>
      </c>
      <c r="AC2" s="7">
        <f>'IRA Calculations'!AP69</f>
        <v>749046229581.99829</v>
      </c>
      <c r="AD2" s="7">
        <f>'IRA Calculations'!AQ69</f>
        <v>752699350527.0249</v>
      </c>
      <c r="AE2" s="7">
        <f>'IRA Calculations'!AR69</f>
        <v>756508095950.49194</v>
      </c>
      <c r="AF2" s="7">
        <f>'IRA Calculations'!AS69</f>
        <v>760372210854.50183</v>
      </c>
      <c r="AG2" s="7">
        <f>'IRA Calculations'!AT69</f>
        <v>764587333362.97864</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3763189676369.7524</v>
      </c>
      <c r="C4" s="7">
        <f>'IRA Calculations'!P71</f>
        <v>3763189676369.7524</v>
      </c>
      <c r="D4" s="7">
        <f>'IRA Calculations'!Q71</f>
        <v>3763189676369.7524</v>
      </c>
      <c r="E4" s="7">
        <f>'IRA Calculations'!R71</f>
        <v>3785264167919.4824</v>
      </c>
      <c r="F4" s="7">
        <f>'IRA Calculations'!S71</f>
        <v>3699429290792.4702</v>
      </c>
      <c r="G4" s="7">
        <f>'IRA Calculations'!T71</f>
        <v>3609269747057.4541</v>
      </c>
      <c r="H4" s="7">
        <f>'IRA Calculations'!U71</f>
        <v>3518795120429.2163</v>
      </c>
      <c r="I4" s="7">
        <f>'IRA Calculations'!V71</f>
        <v>3427770813624.6841</v>
      </c>
      <c r="J4" s="7">
        <f>'IRA Calculations'!W71</f>
        <v>3335818527144.5498</v>
      </c>
      <c r="K4" s="7">
        <f>'IRA Calculations'!X71</f>
        <v>3243243097276.0234</v>
      </c>
      <c r="L4" s="7">
        <f>'IRA Calculations'!Y71</f>
        <v>3147046969222.0537</v>
      </c>
      <c r="M4" s="7">
        <f>'IRA Calculations'!Z71</f>
        <v>3052500515987.8228</v>
      </c>
      <c r="N4" s="7">
        <f>'IRA Calculations'!AA71</f>
        <v>2957791521816.4502</v>
      </c>
      <c r="O4" s="7">
        <f>'IRA Calculations'!AB71</f>
        <v>2863833141238.5659</v>
      </c>
      <c r="P4" s="7">
        <f>'IRA Calculations'!AC71</f>
        <v>2874159805695.3682</v>
      </c>
      <c r="Q4" s="7">
        <f>'IRA Calculations'!AD71</f>
        <v>2886101050535.959</v>
      </c>
      <c r="R4" s="7">
        <f>'IRA Calculations'!AE71</f>
        <v>2898514982911.5669</v>
      </c>
      <c r="S4" s="7">
        <f>'IRA Calculations'!AF71</f>
        <v>2916378872322.5166</v>
      </c>
      <c r="T4" s="7">
        <f>'IRA Calculations'!AG71</f>
        <v>2936232825003.0693</v>
      </c>
      <c r="U4" s="7">
        <f>'IRA Calculations'!AH71</f>
        <v>2959575890541.4526</v>
      </c>
      <c r="V4" s="7">
        <f>'IRA Calculations'!AI71</f>
        <v>2984808547679.4839</v>
      </c>
      <c r="W4" s="7">
        <f>'IRA Calculations'!AJ71</f>
        <v>3012834752509.5659</v>
      </c>
      <c r="X4" s="7">
        <f>'IRA Calculations'!AK71</f>
        <v>3020655824512.5898</v>
      </c>
      <c r="Y4" s="7">
        <f>'IRA Calculations'!AL71</f>
        <v>3031639958177.0659</v>
      </c>
      <c r="Z4" s="7">
        <f>'IRA Calculations'!AM71</f>
        <v>3043754657095.9404</v>
      </c>
      <c r="AA4" s="7">
        <f>'IRA Calculations'!AN71</f>
        <v>3058568997579.4858</v>
      </c>
      <c r="AB4" s="7">
        <f>'IRA Calculations'!AO71</f>
        <v>3074047286232.6836</v>
      </c>
      <c r="AC4" s="7">
        <f>'IRA Calculations'!AP71</f>
        <v>3091603879672.3521</v>
      </c>
      <c r="AD4" s="7">
        <f>'IRA Calculations'!AQ71</f>
        <v>3109052959882.8433</v>
      </c>
      <c r="AE4" s="7">
        <f>'IRA Calculations'!AR71</f>
        <v>3127899127966.7456</v>
      </c>
      <c r="AF4" s="7">
        <f>'IRA Calculations'!AS71</f>
        <v>3145986973206.9795</v>
      </c>
      <c r="AG4" s="7">
        <f>'IRA Calculations'!AT71</f>
        <v>3164968275248.7896</v>
      </c>
    </row>
    <row r="5" spans="1:35" x14ac:dyDescent="0.2">
      <c r="A5" s="1" t="s">
        <v>79</v>
      </c>
      <c r="B5" s="7">
        <f>'IRA Calculations'!O72</f>
        <v>48103035365.321587</v>
      </c>
      <c r="C5" s="7">
        <f>'IRA Calculations'!P72</f>
        <v>48103035365.321587</v>
      </c>
      <c r="D5" s="7">
        <f>'IRA Calculations'!Q72</f>
        <v>48103035365.321587</v>
      </c>
      <c r="E5" s="7">
        <f>'IRA Calculations'!R72</f>
        <v>48405775136.963257</v>
      </c>
      <c r="F5" s="7">
        <f>'IRA Calculations'!S72</f>
        <v>48630036865.343506</v>
      </c>
      <c r="G5" s="7">
        <f>'IRA Calculations'!T72</f>
        <v>48751322766.422638</v>
      </c>
      <c r="H5" s="7">
        <f>'IRA Calculations'!U72</f>
        <v>48789179251.45166</v>
      </c>
      <c r="I5" s="7">
        <f>'IRA Calculations'!V72</f>
        <v>48705019137.348557</v>
      </c>
      <c r="J5" s="7">
        <f>'IRA Calculations'!W72</f>
        <v>48454801074.201622</v>
      </c>
      <c r="K5" s="7">
        <f>'IRA Calculations'!X72</f>
        <v>47983969513.580078</v>
      </c>
      <c r="L5" s="7">
        <f>'IRA Calculations'!Y72</f>
        <v>47215775479.194511</v>
      </c>
      <c r="M5" s="7">
        <f>'IRA Calculations'!Z72</f>
        <v>46192837575.305153</v>
      </c>
      <c r="N5" s="7">
        <f>'IRA Calculations'!AA72</f>
        <v>44900963291.514008</v>
      </c>
      <c r="O5" s="7">
        <f>'IRA Calculations'!AB72</f>
        <v>43380026034.086731</v>
      </c>
      <c r="P5" s="7">
        <f>'IRA Calculations'!AC72</f>
        <v>41640062333.486671</v>
      </c>
      <c r="Q5" s="7">
        <f>'IRA Calculations'!AD72</f>
        <v>39709855915.82383</v>
      </c>
      <c r="R5" s="7">
        <f>'IRA Calculations'!AE72</f>
        <v>37609562131.571129</v>
      </c>
      <c r="S5" s="7">
        <f>'IRA Calculations'!AF72</f>
        <v>35431236271.735107</v>
      </c>
      <c r="T5" s="7">
        <f>'IRA Calculations'!AG72</f>
        <v>33183057646.10677</v>
      </c>
      <c r="U5" s="7">
        <f>'IRA Calculations'!AH72</f>
        <v>30913919305.366386</v>
      </c>
      <c r="V5" s="7">
        <f>'IRA Calculations'!AI72</f>
        <v>28646701026.886044</v>
      </c>
      <c r="W5" s="7">
        <f>'IRA Calculations'!AJ72</f>
        <v>26423374375.769783</v>
      </c>
      <c r="X5" s="7">
        <f>'IRA Calculations'!AK72</f>
        <v>24162188433.10601</v>
      </c>
      <c r="Y5" s="7">
        <f>'IRA Calculations'!AL72</f>
        <v>22034496094.635014</v>
      </c>
      <c r="Z5" s="7">
        <f>'IRA Calculations'!AM72</f>
        <v>20047231171.446751</v>
      </c>
      <c r="AA5" s="7">
        <f>'IRA Calculations'!AN72</f>
        <v>18227856266.292633</v>
      </c>
      <c r="AB5" s="7">
        <f>'IRA Calculations'!AO72</f>
        <v>16585447726.72316</v>
      </c>
      <c r="AC5" s="7">
        <f>'IRA Calculations'!AP72</f>
        <v>15140695592.235029</v>
      </c>
      <c r="AD5" s="7">
        <f>'IRA Calculations'!AQ72</f>
        <v>13893207854.136065</v>
      </c>
      <c r="AE5" s="7">
        <f>'IRA Calculations'!AR72</f>
        <v>12848947389.275755</v>
      </c>
      <c r="AF5" s="7">
        <f>'IRA Calculations'!AS72</f>
        <v>11993550531.966137</v>
      </c>
      <c r="AG5" s="7">
        <f>'IRA Calculations'!AT72</f>
        <v>11318044187.580538</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1431551074714.2676</v>
      </c>
      <c r="C7" s="7">
        <f>'IRA Calculations'!P74</f>
        <v>1431551074714.2676</v>
      </c>
      <c r="D7" s="7">
        <f>'IRA Calculations'!Q74</f>
        <v>1431551074714.2676</v>
      </c>
      <c r="E7" s="7">
        <f>'IRA Calculations'!R74</f>
        <v>1438212505978.1682</v>
      </c>
      <c r="F7" s="7">
        <f>'IRA Calculations'!S74</f>
        <v>1443800694022.9143</v>
      </c>
      <c r="G7" s="7">
        <f>'IRA Calculations'!T74</f>
        <v>1448543727803.0078</v>
      </c>
      <c r="H7" s="7">
        <f>'IRA Calculations'!U74</f>
        <v>1453699301079.7375</v>
      </c>
      <c r="I7" s="7">
        <f>'IRA Calculations'!V74</f>
        <v>1459134157656.6965</v>
      </c>
      <c r="J7" s="7">
        <f>'IRA Calculations'!W74</f>
        <v>1464968422159.5537</v>
      </c>
      <c r="K7" s="7">
        <f>'IRA Calculations'!X74</f>
        <v>1471059489682.3743</v>
      </c>
      <c r="L7" s="7">
        <f>'IRA Calculations'!Y74</f>
        <v>1476496783721.8745</v>
      </c>
      <c r="M7" s="7">
        <f>'IRA Calculations'!Z74</f>
        <v>1482890065895.2947</v>
      </c>
      <c r="N7" s="7">
        <f>'IRA Calculations'!AA74</f>
        <v>1489670234152.1409</v>
      </c>
      <c r="O7" s="7">
        <f>'IRA Calculations'!AB74</f>
        <v>1497152901792.1172</v>
      </c>
      <c r="P7" s="7">
        <f>'IRA Calculations'!AC74</f>
        <v>1505083281677.5046</v>
      </c>
      <c r="Q7" s="7">
        <f>'IRA Calculations'!AD74</f>
        <v>1513818352443.9868</v>
      </c>
      <c r="R7" s="7">
        <f>'IRA Calculations'!AE74</f>
        <v>1523082881654.9468</v>
      </c>
      <c r="S7" s="7">
        <f>'IRA Calculations'!AF74</f>
        <v>1534565809269.7556</v>
      </c>
      <c r="T7" s="7">
        <f>'IRA Calculations'!AG74</f>
        <v>1547073998048.4744</v>
      </c>
      <c r="U7" s="7">
        <f>'IRA Calculations'!AH74</f>
        <v>1560960168500.5471</v>
      </c>
      <c r="V7" s="7">
        <f>'IRA Calculations'!AI74</f>
        <v>1575213654386.1985</v>
      </c>
      <c r="W7" s="7">
        <f>'IRA Calculations'!AJ74</f>
        <v>1589987638879.6348</v>
      </c>
      <c r="X7" s="7">
        <f>'IRA Calculations'!AK74</f>
        <v>1598344217573.5674</v>
      </c>
      <c r="Y7" s="7">
        <f>'IRA Calculations'!AL74</f>
        <v>1606629572859.7676</v>
      </c>
      <c r="Z7" s="7">
        <f>'IRA Calculations'!AM74</f>
        <v>1613808725817.188</v>
      </c>
      <c r="AA7" s="7">
        <f>'IRA Calculations'!AN74</f>
        <v>1620534246860.6919</v>
      </c>
      <c r="AB7" s="7">
        <f>'IRA Calculations'!AO74</f>
        <v>1626355483374.3218</v>
      </c>
      <c r="AC7" s="7">
        <f>'IRA Calculations'!AP74</f>
        <v>1632356965421.7295</v>
      </c>
      <c r="AD7" s="7">
        <f>'IRA Calculations'!AQ74</f>
        <v>1638118459153.7429</v>
      </c>
      <c r="AE7" s="7">
        <f>'IRA Calculations'!AR74</f>
        <v>1644508598038.3928</v>
      </c>
      <c r="AF7" s="7">
        <f>'IRA Calculations'!AS74</f>
        <v>1650788749504.5215</v>
      </c>
      <c r="AG7" s="7">
        <f>'IRA Calculations'!AT74</f>
        <v>1657671008422.7209</v>
      </c>
    </row>
    <row r="8" spans="1:35" x14ac:dyDescent="0.2">
      <c r="A8" s="1" t="s">
        <v>344</v>
      </c>
      <c r="B8" s="7">
        <f>'IRA Calculations'!O75</f>
        <v>0</v>
      </c>
      <c r="C8" s="7">
        <f>'IRA Calculations'!P75</f>
        <v>0</v>
      </c>
      <c r="D8" s="7">
        <f>'IRA Calculations'!Q75</f>
        <v>0</v>
      </c>
      <c r="E8" s="7">
        <f>'IRA Calculations'!R75</f>
        <v>0</v>
      </c>
      <c r="F8" s="7">
        <f>'IRA Calculations'!S75</f>
        <v>0</v>
      </c>
      <c r="G8" s="7">
        <f>'IRA Calculations'!T75</f>
        <v>0</v>
      </c>
      <c r="H8" s="7">
        <f>'IRA Calculations'!U75</f>
        <v>0</v>
      </c>
      <c r="I8" s="7">
        <f>'IRA Calculations'!V75</f>
        <v>0</v>
      </c>
      <c r="J8" s="7">
        <f>'IRA Calculations'!W75</f>
        <v>0</v>
      </c>
      <c r="K8" s="7">
        <f>'IRA Calculations'!X75</f>
        <v>0</v>
      </c>
      <c r="L8" s="7">
        <f>'IRA Calculations'!Y75</f>
        <v>0</v>
      </c>
      <c r="M8" s="7">
        <f>'IRA Calculations'!Z75</f>
        <v>0</v>
      </c>
      <c r="N8" s="7">
        <f>'IRA Calculations'!AA75</f>
        <v>0</v>
      </c>
      <c r="O8" s="7">
        <f>'IRA Calculations'!AB75</f>
        <v>0</v>
      </c>
      <c r="P8" s="7">
        <f>'IRA Calculations'!AC75</f>
        <v>0</v>
      </c>
      <c r="Q8" s="7">
        <f>'IRA Calculations'!AD75</f>
        <v>0</v>
      </c>
      <c r="R8" s="7">
        <f>'IRA Calculations'!AE75</f>
        <v>0</v>
      </c>
      <c r="S8" s="7">
        <f>'IRA Calculations'!AF75</f>
        <v>0</v>
      </c>
      <c r="T8" s="7">
        <f>'IRA Calculations'!AG75</f>
        <v>0</v>
      </c>
      <c r="U8" s="7">
        <f>'IRA Calculations'!AH75</f>
        <v>0</v>
      </c>
      <c r="V8" s="7">
        <f>'IRA Calculations'!AI75</f>
        <v>0</v>
      </c>
      <c r="W8" s="7">
        <f>'IRA Calculations'!AJ75</f>
        <v>0</v>
      </c>
      <c r="X8" s="7">
        <f>'IRA Calculations'!AK75</f>
        <v>0</v>
      </c>
      <c r="Y8" s="7">
        <f>'IRA Calculations'!AL75</f>
        <v>0</v>
      </c>
      <c r="Z8" s="7">
        <f>'IRA Calculations'!AM75</f>
        <v>0</v>
      </c>
      <c r="AA8" s="7">
        <f>'IRA Calculations'!AN75</f>
        <v>0</v>
      </c>
      <c r="AB8" s="7">
        <f>'IRA Calculations'!AO75</f>
        <v>0</v>
      </c>
      <c r="AC8" s="7">
        <f>'IRA Calculations'!AP75</f>
        <v>0</v>
      </c>
      <c r="AD8" s="7">
        <f>'IRA Calculations'!AQ75</f>
        <v>0</v>
      </c>
      <c r="AE8" s="7">
        <f>'IRA Calculations'!AR75</f>
        <v>0</v>
      </c>
      <c r="AF8" s="7">
        <f>'IRA Calculations'!AS75</f>
        <v>0</v>
      </c>
      <c r="AG8" s="7">
        <f>'IRA Calculations'!AT75</f>
        <v>0</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1048366373330.5121</v>
      </c>
      <c r="C10" s="7">
        <f>'IRA Calculations'!P77</f>
        <v>1048366373330.5121</v>
      </c>
      <c r="D10" s="7">
        <f>'IRA Calculations'!Q77</f>
        <v>1048366373330.5121</v>
      </c>
      <c r="E10" s="7">
        <f>'IRA Calculations'!R77</f>
        <v>1057771502261.4565</v>
      </c>
      <c r="F10" s="7">
        <f>'IRA Calculations'!S77</f>
        <v>1066829534636.266</v>
      </c>
      <c r="G10" s="7">
        <f>'IRA Calculations'!T77</f>
        <v>1075553399146.5417</v>
      </c>
      <c r="H10" s="7">
        <f>'IRA Calculations'!U77</f>
        <v>1085166448898.2153</v>
      </c>
      <c r="I10" s="7">
        <f>'IRA Calculations'!V77</f>
        <v>1095585674838.1771</v>
      </c>
      <c r="J10" s="7">
        <f>'IRA Calculations'!W77</f>
        <v>1106747761489.5698</v>
      </c>
      <c r="K10" s="7">
        <f>'IRA Calculations'!X77</f>
        <v>1118743083283.2249</v>
      </c>
      <c r="L10" s="7">
        <f>'IRA Calculations'!Y77</f>
        <v>1130755981745.8342</v>
      </c>
      <c r="M10" s="7">
        <f>'IRA Calculations'!Z77</f>
        <v>1144028312106.5222</v>
      </c>
      <c r="N10" s="7">
        <f>'IRA Calculations'!AA77</f>
        <v>1157539815652.5176</v>
      </c>
      <c r="O10" s="7">
        <f>'IRA Calculations'!AB77</f>
        <v>1171197722306.3906</v>
      </c>
      <c r="P10" s="7">
        <f>'IRA Calculations'!AC77</f>
        <v>1184426901433.5764</v>
      </c>
      <c r="Q10" s="7">
        <f>'IRA Calculations'!AD77</f>
        <v>1197148099037.0139</v>
      </c>
      <c r="R10" s="7">
        <f>'IRA Calculations'!AE77</f>
        <v>1208843174741.2258</v>
      </c>
      <c r="S10" s="7">
        <f>'IRA Calculations'!AF77</f>
        <v>1220784087968.3545</v>
      </c>
      <c r="T10" s="7">
        <f>'IRA Calculations'!AG77</f>
        <v>1231949186510.7324</v>
      </c>
      <c r="U10" s="7">
        <f>'IRA Calculations'!AH77</f>
        <v>1242913110983.6248</v>
      </c>
      <c r="V10" s="7">
        <f>'IRA Calculations'!AI77</f>
        <v>1253520729196.3855</v>
      </c>
      <c r="W10" s="7">
        <f>'IRA Calculations'!AJ77</f>
        <v>1264261892973.8945</v>
      </c>
      <c r="X10" s="7">
        <f>'IRA Calculations'!AK77</f>
        <v>1268783947614.103</v>
      </c>
      <c r="Y10" s="7">
        <f>'IRA Calculations'!AL77</f>
        <v>1273942259954.6086</v>
      </c>
      <c r="Z10" s="7">
        <f>'IRA Calculations'!AM77</f>
        <v>1279219804822.0916</v>
      </c>
      <c r="AA10" s="7">
        <f>'IRA Calculations'!AN77</f>
        <v>1285194124244.1321</v>
      </c>
      <c r="AB10" s="7">
        <f>'IRA Calculations'!AO77</f>
        <v>1291278083176.9446</v>
      </c>
      <c r="AC10" s="7">
        <f>'IRA Calculations'!AP77</f>
        <v>1297933498361.6904</v>
      </c>
      <c r="AD10" s="7">
        <f>'IRA Calculations'!AQ77</f>
        <v>1304486502936.2764</v>
      </c>
      <c r="AE10" s="7">
        <f>'IRA Calculations'!AR77</f>
        <v>1311420099489.2266</v>
      </c>
      <c r="AF10" s="7">
        <f>'IRA Calculations'!AS77</f>
        <v>1318050879508.834</v>
      </c>
      <c r="AG10" s="7">
        <f>'IRA Calculations'!AT77</f>
        <v>1324912248605.6279</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120001045395.31863</v>
      </c>
      <c r="C2" s="7">
        <f>'IRA Calculations'!P82</f>
        <v>120001045395.31863</v>
      </c>
      <c r="D2" s="7">
        <f>'IRA Calculations'!Q82</f>
        <v>120001045395.31863</v>
      </c>
      <c r="E2" s="7">
        <f>'IRA Calculations'!R82</f>
        <v>117599739857.16107</v>
      </c>
      <c r="F2" s="7">
        <f>'IRA Calculations'!S82</f>
        <v>137409669412.74318</v>
      </c>
      <c r="G2" s="7">
        <f>'IRA Calculations'!T82</f>
        <v>157411720700.95673</v>
      </c>
      <c r="H2" s="7">
        <f>'IRA Calculations'!U82</f>
        <v>177708052475.35693</v>
      </c>
      <c r="I2" s="7">
        <f>'IRA Calculations'!V82</f>
        <v>198188714185.20563</v>
      </c>
      <c r="J2" s="7">
        <f>'IRA Calculations'!W82</f>
        <v>219000961578.15759</v>
      </c>
      <c r="K2" s="7">
        <f>'IRA Calculations'!X82</f>
        <v>240005053160.1734</v>
      </c>
      <c r="L2" s="7">
        <f>'IRA Calculations'!Y82</f>
        <v>261303293132.91022</v>
      </c>
      <c r="M2" s="7">
        <f>'IRA Calculations'!Z82</f>
        <v>282804195741.57812</v>
      </c>
      <c r="N2" s="7">
        <f>'IRA Calculations'!AA82</f>
        <v>304481315331.82593</v>
      </c>
      <c r="O2" s="7">
        <f>'IRA Calculations'!AB82</f>
        <v>326307996268.57208</v>
      </c>
      <c r="P2" s="7">
        <f>'IRA Calculations'!AC82</f>
        <v>326192945408.91217</v>
      </c>
      <c r="Q2" s="7">
        <f>'IRA Calculations'!AD82</f>
        <v>326229768426.59119</v>
      </c>
      <c r="R2" s="7">
        <f>'IRA Calculations'!AE82</f>
        <v>326285639973.17773</v>
      </c>
      <c r="S2" s="7">
        <f>'IRA Calculations'!AF82</f>
        <v>326456623342.68408</v>
      </c>
      <c r="T2" s="7">
        <f>'IRA Calculations'!AG82</f>
        <v>326621945539.40924</v>
      </c>
      <c r="U2" s="7">
        <f>'IRA Calculations'!AH82</f>
        <v>326897606024.8526</v>
      </c>
      <c r="V2" s="7">
        <f>'IRA Calculations'!AI82</f>
        <v>327147201666.42548</v>
      </c>
      <c r="W2" s="7">
        <f>'IRA Calculations'!AJ82</f>
        <v>327494843178.09381</v>
      </c>
      <c r="X2" s="7">
        <f>'IRA Calculations'!AK82</f>
        <v>327814744776.29193</v>
      </c>
      <c r="Y2" s="7">
        <f>'IRA Calculations'!AL82</f>
        <v>328223222834.92816</v>
      </c>
      <c r="Z2" s="7">
        <f>'IRA Calculations'!AM82</f>
        <v>328657659109.32941</v>
      </c>
      <c r="AA2" s="7">
        <f>'IRA Calculations'!AN82</f>
        <v>329065917426.8764</v>
      </c>
      <c r="AB2" s="7">
        <f>'IRA Calculations'!AO82</f>
        <v>329546423228.72491</v>
      </c>
      <c r="AC2" s="7">
        <f>'IRA Calculations'!AP82</f>
        <v>330038003376.96545</v>
      </c>
      <c r="AD2" s="7">
        <f>'IRA Calculations'!AQ82</f>
        <v>330495544340.40613</v>
      </c>
      <c r="AE2" s="7">
        <f>'IRA Calculations'!AR82</f>
        <v>331013442663.54553</v>
      </c>
      <c r="AF2" s="7">
        <f>'IRA Calculations'!AS82</f>
        <v>331540552187.31256</v>
      </c>
      <c r="AG2" s="7">
        <f>'IRA Calculations'!AT82</f>
        <v>332030275116.1991</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254333248493.64514</v>
      </c>
      <c r="C2" s="7">
        <f>'IRA Calculations'!P95</f>
        <v>254333248493.64514</v>
      </c>
      <c r="D2" s="7">
        <f>'IRA Calculations'!Q95</f>
        <v>254333248493.64514</v>
      </c>
      <c r="E2" s="7">
        <f>'IRA Calculations'!R95</f>
        <v>255590639232.95438</v>
      </c>
      <c r="F2" s="7">
        <f>'IRA Calculations'!S95</f>
        <v>257039336676.94693</v>
      </c>
      <c r="G2" s="7">
        <f>'IRA Calculations'!T95</f>
        <v>258648870202.86917</v>
      </c>
      <c r="H2" s="7">
        <f>'IRA Calculations'!U95</f>
        <v>261128367720.23373</v>
      </c>
      <c r="I2" s="7">
        <f>'IRA Calculations'!V95</f>
        <v>264266823054.8324</v>
      </c>
      <c r="J2" s="7">
        <f>'IRA Calculations'!W95</f>
        <v>267834701984.17542</v>
      </c>
      <c r="K2" s="7">
        <f>'IRA Calculations'!X95</f>
        <v>271307648966.13083</v>
      </c>
      <c r="L2" s="7">
        <f>'IRA Calculations'!Y95</f>
        <v>274870257409.11609</v>
      </c>
      <c r="M2" s="7">
        <f>'IRA Calculations'!Z95</f>
        <v>278587148829.62457</v>
      </c>
      <c r="N2" s="7">
        <f>'IRA Calculations'!AA95</f>
        <v>282744659164.70471</v>
      </c>
      <c r="O2" s="7">
        <f>'IRA Calculations'!AB95</f>
        <v>287236988489.91309</v>
      </c>
      <c r="P2" s="7">
        <f>'IRA Calculations'!AC95</f>
        <v>292041286147.12872</v>
      </c>
      <c r="Q2" s="7">
        <f>'IRA Calculations'!AD95</f>
        <v>296888679915.9469</v>
      </c>
      <c r="R2" s="7">
        <f>'IRA Calculations'!AE95</f>
        <v>301727474304.7525</v>
      </c>
      <c r="S2" s="7">
        <f>'IRA Calculations'!AF95</f>
        <v>305481451638.42017</v>
      </c>
      <c r="T2" s="7">
        <f>'IRA Calculations'!AG95</f>
        <v>309185416734.64569</v>
      </c>
      <c r="U2" s="7">
        <f>'IRA Calculations'!AH95</f>
        <v>312867679958.83948</v>
      </c>
      <c r="V2" s="7">
        <f>'IRA Calculations'!AI95</f>
        <v>316520116794.34644</v>
      </c>
      <c r="W2" s="7">
        <f>'IRA Calculations'!AJ95</f>
        <v>320169430573.39459</v>
      </c>
      <c r="X2" s="7">
        <f>'IRA Calculations'!AK95</f>
        <v>323664938796.41388</v>
      </c>
      <c r="Y2" s="7">
        <f>'IRA Calculations'!AL95</f>
        <v>327277346181.81085</v>
      </c>
      <c r="Z2" s="7">
        <f>'IRA Calculations'!AM95</f>
        <v>331036691507.36914</v>
      </c>
      <c r="AA2" s="7">
        <f>'IRA Calculations'!AN95</f>
        <v>334987338953.67358</v>
      </c>
      <c r="AB2" s="7">
        <f>'IRA Calculations'!AO95</f>
        <v>339088442567.55786</v>
      </c>
      <c r="AC2" s="7">
        <f>'IRA Calculations'!AP95</f>
        <v>343334092540.35437</v>
      </c>
      <c r="AD2" s="7">
        <f>'IRA Calculations'!AQ95</f>
        <v>347743176995.93823</v>
      </c>
      <c r="AE2" s="7">
        <f>'IRA Calculations'!AR95</f>
        <v>352251002536.94257</v>
      </c>
      <c r="AF2" s="7">
        <f>'IRA Calculations'!AS95</f>
        <v>356871822221.28229</v>
      </c>
      <c r="AG2" s="7">
        <f>'IRA Calculations'!AT95</f>
        <v>361633284447.35291</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1110418176543.5688</v>
      </c>
      <c r="C2" s="7">
        <f>'IRA Calculations'!P108</f>
        <v>1110418176543.5688</v>
      </c>
      <c r="D2" s="7">
        <f>'IRA Calculations'!Q108</f>
        <v>1110418176543.5688</v>
      </c>
      <c r="E2" s="7">
        <f>'IRA Calculations'!R108</f>
        <v>1108825015935.592</v>
      </c>
      <c r="F2" s="7">
        <f>'IRA Calculations'!S108</f>
        <v>1107332966908.6638</v>
      </c>
      <c r="G2" s="7">
        <f>'IRA Calculations'!T108</f>
        <v>1106285372275.3032</v>
      </c>
      <c r="H2" s="7">
        <f>'IRA Calculations'!U108</f>
        <v>1105989828391.5769</v>
      </c>
      <c r="I2" s="7">
        <f>'IRA Calculations'!V108</f>
        <v>1106692344025.5325</v>
      </c>
      <c r="J2" s="7">
        <f>'IRA Calculations'!W108</f>
        <v>1108523711310.0342</v>
      </c>
      <c r="K2" s="7">
        <f>'IRA Calculations'!X108</f>
        <v>1111541891821.5881</v>
      </c>
      <c r="L2" s="7">
        <f>'IRA Calculations'!Y108</f>
        <v>1115501227136.4443</v>
      </c>
      <c r="M2" s="7">
        <f>'IRA Calculations'!Z108</f>
        <v>1120642169398.6694</v>
      </c>
      <c r="N2" s="7">
        <f>'IRA Calculations'!AA108</f>
        <v>1127020295336.5195</v>
      </c>
      <c r="O2" s="7">
        <f>'IRA Calculations'!AB108</f>
        <v>1134484760753.3569</v>
      </c>
      <c r="P2" s="7">
        <f>'IRA Calculations'!AC108</f>
        <v>1142694559906.7693</v>
      </c>
      <c r="Q2" s="7">
        <f>'IRA Calculations'!AD108</f>
        <v>1151807891430.4109</v>
      </c>
      <c r="R2" s="7">
        <f>'IRA Calculations'!AE108</f>
        <v>1161821692666.1885</v>
      </c>
      <c r="S2" s="7">
        <f>'IRA Calculations'!AF108</f>
        <v>1172477501496.0437</v>
      </c>
      <c r="T2" s="7">
        <f>'IRA Calculations'!AG108</f>
        <v>1183507213232.25</v>
      </c>
      <c r="U2" s="7">
        <f>'IRA Calculations'!AH108</f>
        <v>1194735351929.7532</v>
      </c>
      <c r="V2" s="7">
        <f>'IRA Calculations'!AI108</f>
        <v>1205982510631.8689</v>
      </c>
      <c r="W2" s="7">
        <f>'IRA Calculations'!AJ108</f>
        <v>1217284030385.4783</v>
      </c>
      <c r="X2" s="7">
        <f>'IRA Calculations'!AK108</f>
        <v>1227420916171.6438</v>
      </c>
      <c r="Y2" s="7">
        <f>'IRA Calculations'!AL108</f>
        <v>1237645324976.5879</v>
      </c>
      <c r="Z2" s="7">
        <f>'IRA Calculations'!AM108</f>
        <v>1247955909608.1453</v>
      </c>
      <c r="AA2" s="7">
        <f>'IRA Calculations'!AN108</f>
        <v>1258447495347.7751</v>
      </c>
      <c r="AB2" s="7">
        <f>'IRA Calculations'!AO108</f>
        <v>1268965488294.5989</v>
      </c>
      <c r="AC2" s="7">
        <f>'IRA Calculations'!AP108</f>
        <v>1279539715030.3184</v>
      </c>
      <c r="AD2" s="7">
        <f>'IRA Calculations'!AQ108</f>
        <v>1290334191511.97</v>
      </c>
      <c r="AE2" s="7">
        <f>'IRA Calculations'!AR108</f>
        <v>1301170243760.3337</v>
      </c>
      <c r="AF2" s="7">
        <f>'IRA Calculations'!AS108</f>
        <v>1312152368517.5283</v>
      </c>
      <c r="AG2" s="7">
        <f>'IRA Calculations'!AT108</f>
        <v>1323410786268.4397</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1387662335133.0686</v>
      </c>
      <c r="C4" s="7">
        <f>'IRA Calculations'!P110</f>
        <v>1387662335133.0686</v>
      </c>
      <c r="D4" s="7">
        <f>'IRA Calculations'!Q110</f>
        <v>1387662335133.0686</v>
      </c>
      <c r="E4" s="7">
        <f>'IRA Calculations'!R110</f>
        <v>1396379065399.5803</v>
      </c>
      <c r="F4" s="7">
        <f>'IRA Calculations'!S110</f>
        <v>1405277345572.5547</v>
      </c>
      <c r="G4" s="7">
        <f>'IRA Calculations'!T110</f>
        <v>1414639543784.8809</v>
      </c>
      <c r="H4" s="7">
        <f>'IRA Calculations'!U110</f>
        <v>1424651707504.6152</v>
      </c>
      <c r="I4" s="7">
        <f>'IRA Calculations'!V110</f>
        <v>1435627499038.0442</v>
      </c>
      <c r="J4" s="7">
        <f>'IRA Calculations'!W110</f>
        <v>1447469405511.5376</v>
      </c>
      <c r="K4" s="7">
        <f>'IRA Calculations'!X110</f>
        <v>1459962004566.2224</v>
      </c>
      <c r="L4" s="7">
        <f>'IRA Calculations'!Y110</f>
        <v>1472715787755.7876</v>
      </c>
      <c r="M4" s="7">
        <f>'IRA Calculations'!Z110</f>
        <v>1485886834726.5073</v>
      </c>
      <c r="N4" s="7">
        <f>'IRA Calculations'!AA110</f>
        <v>1499450207816.6206</v>
      </c>
      <c r="O4" s="7">
        <f>'IRA Calculations'!AB110</f>
        <v>1513077238272.719</v>
      </c>
      <c r="P4" s="7">
        <f>'IRA Calculations'!AC110</f>
        <v>1526664018747.4519</v>
      </c>
      <c r="Q4" s="7">
        <f>'IRA Calculations'!AD110</f>
        <v>1540615188913.4819</v>
      </c>
      <c r="R4" s="7">
        <f>'IRA Calculations'!AE110</f>
        <v>1555050650461.0132</v>
      </c>
      <c r="S4" s="7">
        <f>'IRA Calculations'!AF110</f>
        <v>1569951367416.699</v>
      </c>
      <c r="T4" s="7">
        <f>'IRA Calculations'!AG110</f>
        <v>1584980325192.7312</v>
      </c>
      <c r="U4" s="7">
        <f>'IRA Calculations'!AH110</f>
        <v>1600043334235.3079</v>
      </c>
      <c r="V4" s="7">
        <f>'IRA Calculations'!AI110</f>
        <v>1615038083167.6716</v>
      </c>
      <c r="W4" s="7">
        <f>'IRA Calculations'!AJ110</f>
        <v>1629938283366.1716</v>
      </c>
      <c r="X4" s="7">
        <f>'IRA Calculations'!AK110</f>
        <v>1643178023095.9534</v>
      </c>
      <c r="Y4" s="7">
        <f>'IRA Calculations'!AL110</f>
        <v>1656470507942.3853</v>
      </c>
      <c r="Z4" s="7">
        <f>'IRA Calculations'!AM110</f>
        <v>1669863707014.8508</v>
      </c>
      <c r="AA4" s="7">
        <f>'IRA Calculations'!AN110</f>
        <v>1683396166160.3364</v>
      </c>
      <c r="AB4" s="7">
        <f>'IRA Calculations'!AO110</f>
        <v>1697086209566.8127</v>
      </c>
      <c r="AC4" s="7">
        <f>'IRA Calculations'!AP110</f>
        <v>1710937158798.8748</v>
      </c>
      <c r="AD4" s="7">
        <f>'IRA Calculations'!AQ110</f>
        <v>1724967223549.3604</v>
      </c>
      <c r="AE4" s="7">
        <f>'IRA Calculations'!AR110</f>
        <v>1739163498514.1782</v>
      </c>
      <c r="AF4" s="7">
        <f>'IRA Calculations'!AS110</f>
        <v>1753543573389.8159</v>
      </c>
      <c r="AG4" s="7">
        <f>'IRA Calculations'!AT110</f>
        <v>1768119077071.3257</v>
      </c>
    </row>
    <row r="5" spans="1:35" x14ac:dyDescent="0.2">
      <c r="A5" s="1" t="s">
        <v>79</v>
      </c>
      <c r="B5" s="7">
        <f>'IRA Calculations'!O111</f>
        <v>514247087.16614419</v>
      </c>
      <c r="C5" s="7">
        <f>'IRA Calculations'!P111</f>
        <v>514247087.16614419</v>
      </c>
      <c r="D5" s="7">
        <f>'IRA Calculations'!Q111</f>
        <v>514247087.16614419</v>
      </c>
      <c r="E5" s="7">
        <f>'IRA Calculations'!R111</f>
        <v>494679733.61217737</v>
      </c>
      <c r="F5" s="7">
        <f>'IRA Calculations'!S111</f>
        <v>470731092.20460522</v>
      </c>
      <c r="G5" s="7">
        <f>'IRA Calculations'!T111</f>
        <v>444723745.82407099</v>
      </c>
      <c r="H5" s="7">
        <f>'IRA Calculations'!U111</f>
        <v>419007316.25170404</v>
      </c>
      <c r="I5" s="7">
        <f>'IRA Calculations'!V111</f>
        <v>395688584.16611809</v>
      </c>
      <c r="J5" s="7">
        <f>'IRA Calculations'!W111</f>
        <v>376174046.24758291</v>
      </c>
      <c r="K5" s="7">
        <f>'IRA Calculations'!X111</f>
        <v>361128268.62657666</v>
      </c>
      <c r="L5" s="7">
        <f>'IRA Calculations'!Y111</f>
        <v>350522589.33204311</v>
      </c>
      <c r="M5" s="7">
        <f>'IRA Calculations'!Z111</f>
        <v>343986575.86967993</v>
      </c>
      <c r="N5" s="7">
        <f>'IRA Calculations'!AA111</f>
        <v>340795565.56051177</v>
      </c>
      <c r="O5" s="7">
        <f>'IRA Calculations'!AB111</f>
        <v>340029339.72558725</v>
      </c>
      <c r="P5" s="7">
        <f>'IRA Calculations'!AC111</f>
        <v>340870677.41346186</v>
      </c>
      <c r="Q5" s="7">
        <f>'IRA Calculations'!AD111</f>
        <v>342796787.5997721</v>
      </c>
      <c r="R5" s="7">
        <f>'IRA Calculations'!AE111</f>
        <v>345393280.10890287</v>
      </c>
      <c r="S5" s="7">
        <f>'IRA Calculations'!AF111</f>
        <v>348376333.02668709</v>
      </c>
      <c r="T5" s="7">
        <f>'IRA Calculations'!AG111</f>
        <v>351517348.55099392</v>
      </c>
      <c r="U5" s="7">
        <f>'IRA Calculations'!AH111</f>
        <v>354723836.40575856</v>
      </c>
      <c r="V5" s="7">
        <f>'IRA Calculations'!AI111</f>
        <v>357935722.08903527</v>
      </c>
      <c r="W5" s="7">
        <f>'IRA Calculations'!AJ111</f>
        <v>361128402.83605558</v>
      </c>
      <c r="X5" s="7">
        <f>'IRA Calculations'!AK111</f>
        <v>363997349.80981177</v>
      </c>
      <c r="Y5" s="7">
        <f>'IRA Calculations'!AL111</f>
        <v>366884617.57226861</v>
      </c>
      <c r="Z5" s="7">
        <f>'IRA Calculations'!AM111</f>
        <v>369802274.90689886</v>
      </c>
      <c r="AA5" s="7">
        <f>'IRA Calculations'!AN111</f>
        <v>372759939.470384</v>
      </c>
      <c r="AB5" s="7">
        <f>'IRA Calculations'!AO111</f>
        <v>375762295.73768252</v>
      </c>
      <c r="AC5" s="7">
        <f>'IRA Calculations'!AP111</f>
        <v>378807079.27090114</v>
      </c>
      <c r="AD5" s="7">
        <f>'IRA Calculations'!AQ111</f>
        <v>381896786.56937456</v>
      </c>
      <c r="AE5" s="7">
        <f>'IRA Calculations'!AR111</f>
        <v>385027102.60374767</v>
      </c>
      <c r="AF5" s="7">
        <f>'IRA Calculations'!AS111</f>
        <v>388200179.15895957</v>
      </c>
      <c r="AG5" s="7">
        <f>'IRA Calculations'!AT111</f>
        <v>391418865.7527945</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224418888374.85019</v>
      </c>
      <c r="C10" s="7">
        <f>'IRA Calculations'!P116</f>
        <v>224418888374.85019</v>
      </c>
      <c r="D10" s="7">
        <f>'IRA Calculations'!Q116</f>
        <v>224418888374.85019</v>
      </c>
      <c r="E10" s="7">
        <f>'IRA Calculations'!R116</f>
        <v>221830230629.59384</v>
      </c>
      <c r="F10" s="7">
        <f>'IRA Calculations'!S116</f>
        <v>220199027320.50732</v>
      </c>
      <c r="G10" s="7">
        <f>'IRA Calculations'!T116</f>
        <v>219385498300.7601</v>
      </c>
      <c r="H10" s="7">
        <f>'IRA Calculations'!U116</f>
        <v>219225988558.30255</v>
      </c>
      <c r="I10" s="7">
        <f>'IRA Calculations'!V116</f>
        <v>219592680722.04922</v>
      </c>
      <c r="J10" s="7">
        <f>'IRA Calculations'!W116</f>
        <v>220354975445.50183</v>
      </c>
      <c r="K10" s="7">
        <f>'IRA Calculations'!X116</f>
        <v>221409017928.01205</v>
      </c>
      <c r="L10" s="7">
        <f>'IRA Calculations'!Y116</f>
        <v>222646230464.04535</v>
      </c>
      <c r="M10" s="7">
        <f>'IRA Calculations'!Z116</f>
        <v>224058357305.61664</v>
      </c>
      <c r="N10" s="7">
        <f>'IRA Calculations'!AA116</f>
        <v>225614884440.56503</v>
      </c>
      <c r="O10" s="7">
        <f>'IRA Calculations'!AB116</f>
        <v>227243048869.86121</v>
      </c>
      <c r="P10" s="7">
        <f>'IRA Calculations'!AC116</f>
        <v>228903707346.4216</v>
      </c>
      <c r="Q10" s="7">
        <f>'IRA Calculations'!AD116</f>
        <v>230626909847.36832</v>
      </c>
      <c r="R10" s="7">
        <f>'IRA Calculations'!AE116</f>
        <v>232419126332.74213</v>
      </c>
      <c r="S10" s="7">
        <f>'IRA Calculations'!AF116</f>
        <v>234278965812.56885</v>
      </c>
      <c r="T10" s="7">
        <f>'IRA Calculations'!AG116</f>
        <v>236161704382.86844</v>
      </c>
      <c r="U10" s="7">
        <f>'IRA Calculations'!AH116</f>
        <v>238056587620.25742</v>
      </c>
      <c r="V10" s="7">
        <f>'IRA Calculations'!AI116</f>
        <v>239950963618.46603</v>
      </c>
      <c r="W10" s="7">
        <f>'IRA Calculations'!AJ116</f>
        <v>241842607001.10074</v>
      </c>
      <c r="X10" s="7">
        <f>'IRA Calculations'!AK116</f>
        <v>243887290241.97537</v>
      </c>
      <c r="Y10" s="7">
        <f>'IRA Calculations'!AL116</f>
        <v>245934371893.7355</v>
      </c>
      <c r="Z10" s="7">
        <f>'IRA Calculations'!AM116</f>
        <v>247989277305.05582</v>
      </c>
      <c r="AA10" s="7">
        <f>'IRA Calculations'!AN116</f>
        <v>250056708395.98135</v>
      </c>
      <c r="AB10" s="7">
        <f>'IRA Calculations'!AO116</f>
        <v>252139125030.71979</v>
      </c>
      <c r="AC10" s="7">
        <f>'IRA Calculations'!AP116</f>
        <v>254238470807.00653</v>
      </c>
      <c r="AD10" s="7">
        <f>'IRA Calculations'!AQ116</f>
        <v>256357660655.56558</v>
      </c>
      <c r="AE10" s="7">
        <f>'IRA Calculations'!AR116</f>
        <v>258496187015.7594</v>
      </c>
      <c r="AF10" s="7">
        <f>'IRA Calculations'!AS116</f>
        <v>260657326876.43124</v>
      </c>
      <c r="AG10" s="7">
        <f>'IRA Calculations'!AT116</f>
        <v>262843250579.08829</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1598323107182.4126</v>
      </c>
      <c r="C2" s="7">
        <f>'IRA Calculations'!P121</f>
        <v>1598323107182.4126</v>
      </c>
      <c r="D2" s="7">
        <f>'IRA Calculations'!Q121</f>
        <v>1598323107182.4126</v>
      </c>
      <c r="E2" s="7">
        <f>'IRA Calculations'!R121</f>
        <v>1599095530765.5371</v>
      </c>
      <c r="F2" s="7">
        <f>'IRA Calculations'!S121</f>
        <v>1600258616512.875</v>
      </c>
      <c r="G2" s="7">
        <f>'IRA Calculations'!T121</f>
        <v>1602373833069.9216</v>
      </c>
      <c r="H2" s="7">
        <f>'IRA Calculations'!U121</f>
        <v>1603646342068.1658</v>
      </c>
      <c r="I2" s="7">
        <f>'IRA Calculations'!V121</f>
        <v>1603521854072.1174</v>
      </c>
      <c r="J2" s="7">
        <f>'IRA Calculations'!W121</f>
        <v>1603790615981.5972</v>
      </c>
      <c r="K2" s="7">
        <f>'IRA Calculations'!X121</f>
        <v>1604374449113.0039</v>
      </c>
      <c r="L2" s="7">
        <f>'IRA Calculations'!Y121</f>
        <v>1603672581312.4419</v>
      </c>
      <c r="M2" s="7">
        <f>'IRA Calculations'!Z121</f>
        <v>1601165185916.1123</v>
      </c>
      <c r="N2" s="7">
        <f>'IRA Calculations'!AA121</f>
        <v>1597170963639.9341</v>
      </c>
      <c r="O2" s="7">
        <f>'IRA Calculations'!AB121</f>
        <v>1591075108613.926</v>
      </c>
      <c r="P2" s="7">
        <f>'IRA Calculations'!AC121</f>
        <v>1585000308002.3096</v>
      </c>
      <c r="Q2" s="7">
        <f>'IRA Calculations'!AD121</f>
        <v>1580364866550.9153</v>
      </c>
      <c r="R2" s="7">
        <f>'IRA Calculations'!AE121</f>
        <v>1576256858713.2488</v>
      </c>
      <c r="S2" s="7">
        <f>'IRA Calculations'!AF121</f>
        <v>1571156083129.1663</v>
      </c>
      <c r="T2" s="7">
        <f>'IRA Calculations'!AG121</f>
        <v>1563977339906.147</v>
      </c>
      <c r="U2" s="7">
        <f>'IRA Calculations'!AH121</f>
        <v>1555202057732.0742</v>
      </c>
      <c r="V2" s="7">
        <f>'IRA Calculations'!AI121</f>
        <v>1543164986773.0706</v>
      </c>
      <c r="W2" s="7">
        <f>'IRA Calculations'!AJ121</f>
        <v>1526861930857.0063</v>
      </c>
      <c r="X2" s="7">
        <f>'IRA Calculations'!AK121</f>
        <v>1501681035019.0898</v>
      </c>
      <c r="Y2" s="7">
        <f>'IRA Calculations'!AL121</f>
        <v>1472853594115.4414</v>
      </c>
      <c r="Z2" s="7">
        <f>'IRA Calculations'!AM121</f>
        <v>1441430465096.356</v>
      </c>
      <c r="AA2" s="7">
        <f>'IRA Calculations'!AN121</f>
        <v>1407656266735.7942</v>
      </c>
      <c r="AB2" s="7">
        <f>'IRA Calculations'!AO121</f>
        <v>1370355861277.2852</v>
      </c>
      <c r="AC2" s="7">
        <f>'IRA Calculations'!AP121</f>
        <v>1328462892850.7954</v>
      </c>
      <c r="AD2" s="7">
        <f>'IRA Calculations'!AQ121</f>
        <v>1281210857574.3826</v>
      </c>
      <c r="AE2" s="7">
        <f>'IRA Calculations'!AR121</f>
        <v>1228343352169.9399</v>
      </c>
      <c r="AF2" s="7">
        <f>'IRA Calculations'!AS121</f>
        <v>1171260354910.0725</v>
      </c>
      <c r="AG2" s="7">
        <f>'IRA Calculations'!AT121</f>
        <v>1110751476286.5537</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440754334106.67822</v>
      </c>
      <c r="C2" s="7">
        <f>'IRA Calculations'!P134</f>
        <v>440754334106.67822</v>
      </c>
      <c r="D2" s="7">
        <f>'IRA Calculations'!Q134</f>
        <v>440754334106.67822</v>
      </c>
      <c r="E2" s="7">
        <f>'IRA Calculations'!R134</f>
        <v>445015840113.20892</v>
      </c>
      <c r="F2" s="7">
        <f>'IRA Calculations'!S134</f>
        <v>448911362901.42328</v>
      </c>
      <c r="G2" s="7">
        <f>'IRA Calculations'!T134</f>
        <v>452528181123.09485</v>
      </c>
      <c r="H2" s="7">
        <f>'IRA Calculations'!U134</f>
        <v>455845290218.30188</v>
      </c>
      <c r="I2" s="7">
        <f>'IRA Calculations'!V134</f>
        <v>458983225173.93005</v>
      </c>
      <c r="J2" s="7">
        <f>'IRA Calculations'!W134</f>
        <v>461955640229.24774</v>
      </c>
      <c r="K2" s="7">
        <f>'IRA Calculations'!X134</f>
        <v>464776332360.63989</v>
      </c>
      <c r="L2" s="7">
        <f>'IRA Calculations'!Y134</f>
        <v>467474455652.10474</v>
      </c>
      <c r="M2" s="7">
        <f>'IRA Calculations'!Z134</f>
        <v>469870245473.67114</v>
      </c>
      <c r="N2" s="7">
        <f>'IRA Calculations'!AA134</f>
        <v>471995506342.51782</v>
      </c>
      <c r="O2" s="7">
        <f>'IRA Calculations'!AB134</f>
        <v>473731848175.02203</v>
      </c>
      <c r="P2" s="7">
        <f>'IRA Calculations'!AC134</f>
        <v>475126900550.1308</v>
      </c>
      <c r="Q2" s="7">
        <f>'IRA Calculations'!AD134</f>
        <v>476187919177.07611</v>
      </c>
      <c r="R2" s="7">
        <f>'IRA Calculations'!AE134</f>
        <v>476810835127.87482</v>
      </c>
      <c r="S2" s="7">
        <f>'IRA Calculations'!AF134</f>
        <v>477164226961.69757</v>
      </c>
      <c r="T2" s="7">
        <f>'IRA Calculations'!AG134</f>
        <v>477213870558.92731</v>
      </c>
      <c r="U2" s="7">
        <f>'IRA Calculations'!AH134</f>
        <v>477106654735.12823</v>
      </c>
      <c r="V2" s="7">
        <f>'IRA Calculations'!AI134</f>
        <v>476804860630.03955</v>
      </c>
      <c r="W2" s="7">
        <f>'IRA Calculations'!AJ134</f>
        <v>476449968245.89551</v>
      </c>
      <c r="X2" s="7">
        <f>'IRA Calculations'!AK134</f>
        <v>476143390563.0426</v>
      </c>
      <c r="Y2" s="7">
        <f>'IRA Calculations'!AL134</f>
        <v>475980421271.84631</v>
      </c>
      <c r="Z2" s="7">
        <f>'IRA Calculations'!AM134</f>
        <v>475888184485.43719</v>
      </c>
      <c r="AA2" s="7">
        <f>'IRA Calculations'!AN134</f>
        <v>475970069195.38922</v>
      </c>
      <c r="AB2" s="7">
        <f>'IRA Calculations'!AO134</f>
        <v>476177194103.72156</v>
      </c>
      <c r="AC2" s="7">
        <f>'IRA Calculations'!AP134</f>
        <v>476478455203.2785</v>
      </c>
      <c r="AD2" s="7">
        <f>'IRA Calculations'!AQ134</f>
        <v>476896595936.56299</v>
      </c>
      <c r="AE2" s="7">
        <f>'IRA Calculations'!AR134</f>
        <v>477372900968.51794</v>
      </c>
      <c r="AF2" s="7">
        <f>'IRA Calculations'!AS134</f>
        <v>477995735217.10767</v>
      </c>
      <c r="AG2" s="7">
        <f>'IRA Calculations'!AT134</f>
        <v>478713803309.16785</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7858946046488.0508</v>
      </c>
      <c r="C4" s="7">
        <f>'IRA Calculations'!P136</f>
        <v>7858946046488.0508</v>
      </c>
      <c r="D4" s="7">
        <f>'IRA Calculations'!Q136</f>
        <v>7858946046488.0508</v>
      </c>
      <c r="E4" s="7">
        <f>'IRA Calculations'!R136</f>
        <v>7886327650496.7725</v>
      </c>
      <c r="F4" s="7">
        <f>'IRA Calculations'!S136</f>
        <v>7902838049823.418</v>
      </c>
      <c r="G4" s="7">
        <f>'IRA Calculations'!T136</f>
        <v>7916875560672.25</v>
      </c>
      <c r="H4" s="7">
        <f>'IRA Calculations'!U136</f>
        <v>7928084703306.1494</v>
      </c>
      <c r="I4" s="7">
        <f>'IRA Calculations'!V136</f>
        <v>7938783949592.2275</v>
      </c>
      <c r="J4" s="7">
        <f>'IRA Calculations'!W136</f>
        <v>7949673332847.5547</v>
      </c>
      <c r="K4" s="7">
        <f>'IRA Calculations'!X136</f>
        <v>7961772042040.5039</v>
      </c>
      <c r="L4" s="7">
        <f>'IRA Calculations'!Y136</f>
        <v>7976645201907.3271</v>
      </c>
      <c r="M4" s="7">
        <f>'IRA Calculations'!Z136</f>
        <v>7992333260277.0361</v>
      </c>
      <c r="N4" s="7">
        <f>'IRA Calculations'!AA136</f>
        <v>8009427779242.167</v>
      </c>
      <c r="O4" s="7">
        <f>'IRA Calculations'!AB136</f>
        <v>8026879778532.6982</v>
      </c>
      <c r="P4" s="7">
        <f>'IRA Calculations'!AC136</f>
        <v>8053345656980.8408</v>
      </c>
      <c r="Q4" s="7">
        <f>'IRA Calculations'!AD136</f>
        <v>8081969474234.9883</v>
      </c>
      <c r="R4" s="7">
        <f>'IRA Calculations'!AE136</f>
        <v>8110360627428.373</v>
      </c>
      <c r="S4" s="7">
        <f>'IRA Calculations'!AF136</f>
        <v>8140475975618.1777</v>
      </c>
      <c r="T4" s="7">
        <f>'IRA Calculations'!AG136</f>
        <v>8170325684633.3896</v>
      </c>
      <c r="U4" s="7">
        <f>'IRA Calculations'!AH136</f>
        <v>8201217635228.3779</v>
      </c>
      <c r="V4" s="7">
        <f>'IRA Calculations'!AI136</f>
        <v>8231297197176.8965</v>
      </c>
      <c r="W4" s="7">
        <f>'IRA Calculations'!AJ136</f>
        <v>8262245933616.085</v>
      </c>
      <c r="X4" s="7">
        <f>'IRA Calculations'!AK136</f>
        <v>8292581839303.5693</v>
      </c>
      <c r="Y4" s="7">
        <f>'IRA Calculations'!AL136</f>
        <v>8323528318284.3633</v>
      </c>
      <c r="Z4" s="7">
        <f>'IRA Calculations'!AM136</f>
        <v>8353225617909.0791</v>
      </c>
      <c r="AA4" s="7">
        <f>'IRA Calculations'!AN136</f>
        <v>8383463523036.2246</v>
      </c>
      <c r="AB4" s="7">
        <f>'IRA Calculations'!AO136</f>
        <v>8413096112522.0342</v>
      </c>
      <c r="AC4" s="7">
        <f>'IRA Calculations'!AP136</f>
        <v>8441694783143.8164</v>
      </c>
      <c r="AD4" s="7">
        <f>'IRA Calculations'!AQ136</f>
        <v>8469738564895.8926</v>
      </c>
      <c r="AE4" s="7">
        <f>'IRA Calculations'!AR136</f>
        <v>8496396466419.3418</v>
      </c>
      <c r="AF4" s="7">
        <f>'IRA Calculations'!AS136</f>
        <v>8523505975147.4316</v>
      </c>
      <c r="AG4" s="7">
        <f>'IRA Calculations'!AT136</f>
        <v>8550315215660.875</v>
      </c>
    </row>
    <row r="5" spans="1:35" x14ac:dyDescent="0.2">
      <c r="A5" s="1" t="s">
        <v>79</v>
      </c>
      <c r="B5" s="7">
        <f>'IRA Calculations'!O137</f>
        <v>103553292040.54179</v>
      </c>
      <c r="C5" s="7">
        <f>'IRA Calculations'!P137</f>
        <v>103553292040.54179</v>
      </c>
      <c r="D5" s="7">
        <f>'IRA Calculations'!Q137</f>
        <v>103553292040.54179</v>
      </c>
      <c r="E5" s="7">
        <f>'IRA Calculations'!R137</f>
        <v>104053191016.3156</v>
      </c>
      <c r="F5" s="7">
        <f>'IRA Calculations'!S137</f>
        <v>104432045956.63425</v>
      </c>
      <c r="G5" s="7">
        <f>'IRA Calculations'!T137</f>
        <v>104672849680.27394</v>
      </c>
      <c r="H5" s="7">
        <f>'IRA Calculations'!U137</f>
        <v>104721549065.55267</v>
      </c>
      <c r="I5" s="7">
        <f>'IRA Calculations'!V137</f>
        <v>104544760732.53706</v>
      </c>
      <c r="J5" s="7">
        <f>'IRA Calculations'!W137</f>
        <v>104077806493.07564</v>
      </c>
      <c r="K5" s="7">
        <f>'IRA Calculations'!X137</f>
        <v>103261979968.36058</v>
      </c>
      <c r="L5" s="7">
        <f>'IRA Calculations'!Y137</f>
        <v>102067570828.72099</v>
      </c>
      <c r="M5" s="7">
        <f>'IRA Calculations'!Z137</f>
        <v>100467915824.36357</v>
      </c>
      <c r="N5" s="7">
        <f>'IRA Calculations'!AA137</f>
        <v>98504256449.844986</v>
      </c>
      <c r="O5" s="7">
        <f>'IRA Calculations'!AB137</f>
        <v>96235598796.559601</v>
      </c>
      <c r="P5" s="7">
        <f>'IRA Calculations'!AC137</f>
        <v>93746509979.208893</v>
      </c>
      <c r="Q5" s="7">
        <f>'IRA Calculations'!AD137</f>
        <v>91113438512.634552</v>
      </c>
      <c r="R5" s="7">
        <f>'IRA Calculations'!AE137</f>
        <v>88372859460.935379</v>
      </c>
      <c r="S5" s="7">
        <f>'IRA Calculations'!AF137</f>
        <v>85586919794.217407</v>
      </c>
      <c r="T5" s="7">
        <f>'IRA Calculations'!AG137</f>
        <v>82823417706.05336</v>
      </c>
      <c r="U5" s="7">
        <f>'IRA Calculations'!AH137</f>
        <v>80121743580.731186</v>
      </c>
      <c r="V5" s="7">
        <f>'IRA Calculations'!AI137</f>
        <v>77491847189.736176</v>
      </c>
      <c r="W5" s="7">
        <f>'IRA Calculations'!AJ137</f>
        <v>74977371771.809692</v>
      </c>
      <c r="X5" s="7">
        <f>'IRA Calculations'!AK137</f>
        <v>72605290427.001938</v>
      </c>
      <c r="Y5" s="7">
        <f>'IRA Calculations'!AL137</f>
        <v>70421571950.511215</v>
      </c>
      <c r="Z5" s="7">
        <f>'IRA Calculations'!AM137</f>
        <v>68451710744.138885</v>
      </c>
      <c r="AA5" s="7">
        <f>'IRA Calculations'!AN137</f>
        <v>66732482726.866356</v>
      </c>
      <c r="AB5" s="7">
        <f>'IRA Calculations'!AO137</f>
        <v>65278645159.297127</v>
      </c>
      <c r="AC5" s="7">
        <f>'IRA Calculations'!AP137</f>
        <v>64090638236.873611</v>
      </c>
      <c r="AD5" s="7">
        <f>'IRA Calculations'!AQ137</f>
        <v>63166850333.233734</v>
      </c>
      <c r="AE5" s="7">
        <f>'IRA Calculations'!AR137</f>
        <v>62480995680.109863</v>
      </c>
      <c r="AF5" s="7">
        <f>'IRA Calculations'!AS137</f>
        <v>62016235356.07029</v>
      </c>
      <c r="AG5" s="7">
        <f>'IRA Calculations'!AT137</f>
        <v>61732106354.459793</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676000000000</v>
      </c>
      <c r="C7" s="7">
        <f>'IRA Calculations'!P139</f>
        <v>676000000000</v>
      </c>
      <c r="D7" s="7">
        <f>'IRA Calculations'!Q139</f>
        <v>676000000000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1000000000</v>
      </c>
      <c r="C8" s="7">
        <f>'IRA Calculations'!P140</f>
        <v>1000000000</v>
      </c>
      <c r="D8" s="7">
        <f>'IRA Calculations'!Q140</f>
        <v>1000000000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984000000000</v>
      </c>
      <c r="C10" s="7">
        <f>'IRA Calculations'!P142</f>
        <v>984000000000</v>
      </c>
      <c r="D10" s="7">
        <f>'IRA Calculations'!Q142</f>
        <v>984000000000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1477680046640.875</v>
      </c>
      <c r="C2" s="7">
        <f>'IRA Calculations'!P147</f>
        <v>1477680046640.875</v>
      </c>
      <c r="D2" s="7">
        <f>'IRA Calculations'!Q147</f>
        <v>1477680046640.875</v>
      </c>
      <c r="E2" s="7">
        <f>'IRA Calculations'!R147</f>
        <v>1493430568245.0103</v>
      </c>
      <c r="F2" s="7">
        <f>'IRA Calculations'!S147</f>
        <v>1497158179611.97</v>
      </c>
      <c r="G2" s="7">
        <f>'IRA Calculations'!T147</f>
        <v>1498767836706.5063</v>
      </c>
      <c r="H2" s="7">
        <f>'IRA Calculations'!U147</f>
        <v>1498849116838.4341</v>
      </c>
      <c r="I2" s="7">
        <f>'IRA Calculations'!V147</f>
        <v>1496866340826.2939</v>
      </c>
      <c r="J2" s="7">
        <f>'IRA Calculations'!W147</f>
        <v>1493376999433.6965</v>
      </c>
      <c r="K2" s="7">
        <f>'IRA Calculations'!X147</f>
        <v>1488337804683.728</v>
      </c>
      <c r="L2" s="7">
        <f>'IRA Calculations'!Y147</f>
        <v>1480967905259.8335</v>
      </c>
      <c r="M2" s="7">
        <f>'IRA Calculations'!Z147</f>
        <v>1472401374909.2839</v>
      </c>
      <c r="N2" s="7">
        <f>'IRA Calculations'!AA147</f>
        <v>1463288210717.9832</v>
      </c>
      <c r="O2" s="7">
        <f>'IRA Calculations'!AB147</f>
        <v>1455096756983.6072</v>
      </c>
      <c r="P2" s="7">
        <f>'IRA Calculations'!AC147</f>
        <v>1457218757387.8787</v>
      </c>
      <c r="Q2" s="7">
        <f>'IRA Calculations'!AD147</f>
        <v>1459807787878.9121</v>
      </c>
      <c r="R2" s="7">
        <f>'IRA Calculations'!AE147</f>
        <v>1463132648699.8879</v>
      </c>
      <c r="S2" s="7">
        <f>'IRA Calculations'!AF147</f>
        <v>1467261699423.6499</v>
      </c>
      <c r="T2" s="7">
        <f>'IRA Calculations'!AG147</f>
        <v>1471477280056.176</v>
      </c>
      <c r="U2" s="7">
        <f>'IRA Calculations'!AH147</f>
        <v>1477588570598.7554</v>
      </c>
      <c r="V2" s="7">
        <f>'IRA Calculations'!AI147</f>
        <v>1485211724590.6638</v>
      </c>
      <c r="W2" s="7">
        <f>'IRA Calculations'!AJ147</f>
        <v>1493588685440.1482</v>
      </c>
      <c r="X2" s="7">
        <f>'IRA Calculations'!AK147</f>
        <v>1503188377113.165</v>
      </c>
      <c r="Y2" s="7">
        <f>'IRA Calculations'!AL147</f>
        <v>1514533509661.5732</v>
      </c>
      <c r="Z2" s="7">
        <f>'IRA Calculations'!AM147</f>
        <v>1527018939518.1621</v>
      </c>
      <c r="AA2" s="7">
        <f>'IRA Calculations'!AN147</f>
        <v>1540703404183.3167</v>
      </c>
      <c r="AB2" s="7">
        <f>'IRA Calculations'!AO147</f>
        <v>1556198640790.1555</v>
      </c>
      <c r="AC2" s="7">
        <f>'IRA Calculations'!AP147</f>
        <v>1572916751677.5325</v>
      </c>
      <c r="AD2" s="7">
        <f>'IRA Calculations'!AQ147</f>
        <v>1590814963387.5618</v>
      </c>
      <c r="AE2" s="7">
        <f>'IRA Calculations'!AR147</f>
        <v>1609771998962.2969</v>
      </c>
      <c r="AF2" s="7">
        <f>'IRA Calculations'!AS147</f>
        <v>1630188352270.9487</v>
      </c>
      <c r="AG2" s="7">
        <f>'IRA Calculations'!AT147</f>
        <v>1651910093247.147</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2716269721.772665</v>
      </c>
      <c r="C4" s="7">
        <f>'IRA Calculations'!P149</f>
        <v>2716269721.772665</v>
      </c>
      <c r="D4" s="7">
        <f>'IRA Calculations'!Q149</f>
        <v>2716269721.772665</v>
      </c>
      <c r="E4" s="7">
        <f>'IRA Calculations'!R149</f>
        <v>2652511021.6243234</v>
      </c>
      <c r="F4" s="7">
        <f>'IRA Calculations'!S149</f>
        <v>2589636547.8878403</v>
      </c>
      <c r="G4" s="7">
        <f>'IRA Calculations'!T149</f>
        <v>2526818108.0703135</v>
      </c>
      <c r="H4" s="7">
        <f>'IRA Calculations'!U149</f>
        <v>2463388047.9863729</v>
      </c>
      <c r="I4" s="7">
        <f>'IRA Calculations'!V149</f>
        <v>2398579501.9141316</v>
      </c>
      <c r="J4" s="7">
        <f>'IRA Calculations'!W149</f>
        <v>2332663214.490562</v>
      </c>
      <c r="K4" s="7">
        <f>'IRA Calculations'!X149</f>
        <v>2265990581.6789932</v>
      </c>
      <c r="L4" s="7">
        <f>'IRA Calculations'!Y149</f>
        <v>2198710830.6080189</v>
      </c>
      <c r="M4" s="7">
        <f>'IRA Calculations'!Z149</f>
        <v>2132070013.8363667</v>
      </c>
      <c r="N4" s="7">
        <f>'IRA Calculations'!AA149</f>
        <v>2066193331.056525</v>
      </c>
      <c r="O4" s="7">
        <f>'IRA Calculations'!AB149</f>
        <v>2000923458.489296</v>
      </c>
      <c r="P4" s="7">
        <f>'IRA Calculations'!AC149</f>
        <v>1934811321.417449</v>
      </c>
      <c r="Q4" s="7">
        <f>'IRA Calculations'!AD149</f>
        <v>1870012625.6946464</v>
      </c>
      <c r="R4" s="7">
        <f>'IRA Calculations'!AE149</f>
        <v>1805494782.1165304</v>
      </c>
      <c r="S4" s="7">
        <f>'IRA Calculations'!AF149</f>
        <v>1740720336.9677024</v>
      </c>
      <c r="T4" s="7">
        <f>'IRA Calculations'!AG149</f>
        <v>1677202796.6031778</v>
      </c>
      <c r="U4" s="7">
        <f>'IRA Calculations'!AH149</f>
        <v>1616031763.5819585</v>
      </c>
      <c r="V4" s="7">
        <f>'IRA Calculations'!AI149</f>
        <v>1557773815.2360203</v>
      </c>
      <c r="W4" s="7">
        <f>'IRA Calculations'!AJ149</f>
        <v>1502385943.1084311</v>
      </c>
      <c r="X4" s="7">
        <f>'IRA Calculations'!AK149</f>
        <v>1451895284.1967807</v>
      </c>
      <c r="Y4" s="7">
        <f>'IRA Calculations'!AL149</f>
        <v>1405827255.3824539</v>
      </c>
      <c r="Z4" s="7">
        <f>'IRA Calculations'!AM149</f>
        <v>1366161953.0743372</v>
      </c>
      <c r="AA4" s="7">
        <f>'IRA Calculations'!AN149</f>
        <v>1331844106.9589648</v>
      </c>
      <c r="AB4" s="7">
        <f>'IRA Calculations'!AO149</f>
        <v>1303882163.5694191</v>
      </c>
      <c r="AC4" s="7">
        <f>'IRA Calculations'!AP149</f>
        <v>1281433590.2424092</v>
      </c>
      <c r="AD4" s="7">
        <f>'IRA Calculations'!AQ149</f>
        <v>1264559420.464041</v>
      </c>
      <c r="AE4" s="7">
        <f>'IRA Calculations'!AR149</f>
        <v>1253008270.1970026</v>
      </c>
      <c r="AF4" s="7">
        <f>'IRA Calculations'!AS149</f>
        <v>1245281076.9576943</v>
      </c>
      <c r="AG4" s="7">
        <f>'IRA Calculations'!AT149</f>
        <v>1241120089.1088445</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1087161178408.7174</v>
      </c>
      <c r="C2" s="7">
        <f>'IRA Calculations'!P160</f>
        <v>1087161178408.7174</v>
      </c>
      <c r="D2" s="7">
        <f>'IRA Calculations'!Q160</f>
        <v>1087161178408.7174</v>
      </c>
      <c r="E2" s="7">
        <f>'IRA Calculations'!R160</f>
        <v>1072406472173.7777</v>
      </c>
      <c r="F2" s="7">
        <f>'IRA Calculations'!S160</f>
        <v>1046980830816.6581</v>
      </c>
      <c r="G2" s="7">
        <f>'IRA Calculations'!T160</f>
        <v>1019149939819.5938</v>
      </c>
      <c r="H2" s="7">
        <f>'IRA Calculations'!U160</f>
        <v>992603150848.2113</v>
      </c>
      <c r="I2" s="7">
        <f>'IRA Calculations'!V160</f>
        <v>966488611126.97021</v>
      </c>
      <c r="J2" s="7">
        <f>'IRA Calculations'!W160</f>
        <v>941366571542.2699</v>
      </c>
      <c r="K2" s="7">
        <f>'IRA Calculations'!X160</f>
        <v>917960848416.42517</v>
      </c>
      <c r="L2" s="7">
        <f>'IRA Calculations'!Y160</f>
        <v>896865227618.04773</v>
      </c>
      <c r="M2" s="7">
        <f>'IRA Calculations'!Z160</f>
        <v>878279658083.38477</v>
      </c>
      <c r="N2" s="7">
        <f>'IRA Calculations'!AA160</f>
        <v>862944357826.02563</v>
      </c>
      <c r="O2" s="7">
        <f>'IRA Calculations'!AB160</f>
        <v>850438138923.70032</v>
      </c>
      <c r="P2" s="7">
        <f>'IRA Calculations'!AC160</f>
        <v>839913185705.94702</v>
      </c>
      <c r="Q2" s="7">
        <f>'IRA Calculations'!AD160</f>
        <v>830932192711.80933</v>
      </c>
      <c r="R2" s="7">
        <f>'IRA Calculations'!AE160</f>
        <v>822837532027.48291</v>
      </c>
      <c r="S2" s="7">
        <f>'IRA Calculations'!AF160</f>
        <v>815278898126.49634</v>
      </c>
      <c r="T2" s="7">
        <f>'IRA Calculations'!AG160</f>
        <v>808394806978.51428</v>
      </c>
      <c r="U2" s="7">
        <f>'IRA Calculations'!AH160</f>
        <v>802666535419.005</v>
      </c>
      <c r="V2" s="7">
        <f>'IRA Calculations'!AI160</f>
        <v>797688235575.2887</v>
      </c>
      <c r="W2" s="7">
        <f>'IRA Calculations'!AJ160</f>
        <v>793029353305.7511</v>
      </c>
      <c r="X2" s="7">
        <f>'IRA Calculations'!AK160</f>
        <v>789445460813.98669</v>
      </c>
      <c r="Y2" s="7">
        <f>'IRA Calculations'!AL160</f>
        <v>786925972825.90076</v>
      </c>
      <c r="Z2" s="7">
        <f>'IRA Calculations'!AM160</f>
        <v>785645101976.3645</v>
      </c>
      <c r="AA2" s="7">
        <f>'IRA Calculations'!AN160</f>
        <v>785291049285.97119</v>
      </c>
      <c r="AB2" s="7">
        <f>'IRA Calculations'!AO160</f>
        <v>785874328913.65222</v>
      </c>
      <c r="AC2" s="7">
        <f>'IRA Calculations'!AP160</f>
        <v>787528680082.07373</v>
      </c>
      <c r="AD2" s="7">
        <f>'IRA Calculations'!AQ160</f>
        <v>789853313809.16675</v>
      </c>
      <c r="AE2" s="7">
        <f>'IRA Calculations'!AR160</f>
        <v>793164221045.99036</v>
      </c>
      <c r="AF2" s="7">
        <f>'IRA Calculations'!AS160</f>
        <v>797519141138.32495</v>
      </c>
      <c r="AG2" s="7">
        <f>'IRA Calculations'!AT160</f>
        <v>802871857014.32129</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1746862831782.062</v>
      </c>
      <c r="C2" s="7">
        <f>'IRA Calculations'!P173</f>
        <v>1746862831782.062</v>
      </c>
      <c r="D2" s="7">
        <f>'IRA Calculations'!Q173</f>
        <v>1746862831782.062</v>
      </c>
      <c r="E2" s="7">
        <f>'IRA Calculations'!R173</f>
        <v>1773461928108.4658</v>
      </c>
      <c r="F2" s="7">
        <f>'IRA Calculations'!S173</f>
        <v>1797762564871.5542</v>
      </c>
      <c r="G2" s="7">
        <f>'IRA Calculations'!T173</f>
        <v>1818408717561.9473</v>
      </c>
      <c r="H2" s="7">
        <f>'IRA Calculations'!U173</f>
        <v>1834153561651.0315</v>
      </c>
      <c r="I2" s="7">
        <f>'IRA Calculations'!V173</f>
        <v>1844607842538.0935</v>
      </c>
      <c r="J2" s="7">
        <f>'IRA Calculations'!W173</f>
        <v>1851119514783.6147</v>
      </c>
      <c r="K2" s="7">
        <f>'IRA Calculations'!X173</f>
        <v>1854736463027.5867</v>
      </c>
      <c r="L2" s="7">
        <f>'IRA Calculations'!Y173</f>
        <v>1857142445383.6013</v>
      </c>
      <c r="M2" s="7">
        <f>'IRA Calculations'!Z173</f>
        <v>1859646224073.5159</v>
      </c>
      <c r="N2" s="7">
        <f>'IRA Calculations'!AA173</f>
        <v>1863743275694.4258</v>
      </c>
      <c r="O2" s="7">
        <f>'IRA Calculations'!AB173</f>
        <v>1869588532693.3987</v>
      </c>
      <c r="P2" s="7">
        <f>'IRA Calculations'!AC173</f>
        <v>1877165015722.3892</v>
      </c>
      <c r="Q2" s="7">
        <f>'IRA Calculations'!AD173</f>
        <v>1886653850982.4382</v>
      </c>
      <c r="R2" s="7">
        <f>'IRA Calculations'!AE173</f>
        <v>1897347438431.9829</v>
      </c>
      <c r="S2" s="7">
        <f>'IRA Calculations'!AF173</f>
        <v>1909075523229.9688</v>
      </c>
      <c r="T2" s="7">
        <f>'IRA Calculations'!AG173</f>
        <v>1921727633769.21</v>
      </c>
      <c r="U2" s="7">
        <f>'IRA Calculations'!AH173</f>
        <v>1935194783309.0198</v>
      </c>
      <c r="V2" s="7">
        <f>'IRA Calculations'!AI173</f>
        <v>1949161897629.4922</v>
      </c>
      <c r="W2" s="7">
        <f>'IRA Calculations'!AJ173</f>
        <v>1963366377186.7842</v>
      </c>
      <c r="X2" s="7">
        <f>'IRA Calculations'!AK173</f>
        <v>1978273366383.2244</v>
      </c>
      <c r="Y2" s="7">
        <f>'IRA Calculations'!AL173</f>
        <v>1993988286270.269</v>
      </c>
      <c r="Z2" s="7">
        <f>'IRA Calculations'!AM173</f>
        <v>2009928252635.1438</v>
      </c>
      <c r="AA2" s="7">
        <f>'IRA Calculations'!AN173</f>
        <v>2026750352472.0396</v>
      </c>
      <c r="AB2" s="7">
        <f>'IRA Calculations'!AO173</f>
        <v>2044358589545.3362</v>
      </c>
      <c r="AC2" s="7">
        <f>'IRA Calculations'!AP173</f>
        <v>2062413465017.7483</v>
      </c>
      <c r="AD2" s="7">
        <f>'IRA Calculations'!AQ173</f>
        <v>2081107999228.5332</v>
      </c>
      <c r="AE2" s="7">
        <f>'IRA Calculations'!AR173</f>
        <v>2100101128200.5745</v>
      </c>
      <c r="AF2" s="7">
        <f>'IRA Calculations'!AS173</f>
        <v>2119374727492.9458</v>
      </c>
      <c r="AG2" s="7">
        <f>'IRA Calculations'!AT173</f>
        <v>2139221640571.8499</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2714810413110.8452</v>
      </c>
      <c r="C4" s="7">
        <f>'IRA Calculations'!P175</f>
        <v>2714810413110.8452</v>
      </c>
      <c r="D4" s="7">
        <f>'IRA Calculations'!Q175</f>
        <v>2714810413110.8452</v>
      </c>
      <c r="E4" s="7">
        <f>'IRA Calculations'!R175</f>
        <v>2745253872486.7378</v>
      </c>
      <c r="F4" s="7">
        <f>'IRA Calculations'!S175</f>
        <v>2774305870925.8457</v>
      </c>
      <c r="G4" s="7">
        <f>'IRA Calculations'!T175</f>
        <v>2802630653487.8184</v>
      </c>
      <c r="H4" s="7">
        <f>'IRA Calculations'!U175</f>
        <v>2831573403187.4282</v>
      </c>
      <c r="I4" s="7">
        <f>'IRA Calculations'!V175</f>
        <v>2860278564961.5454</v>
      </c>
      <c r="J4" s="7">
        <f>'IRA Calculations'!W175</f>
        <v>2890895829913.0967</v>
      </c>
      <c r="K4" s="7">
        <f>'IRA Calculations'!X175</f>
        <v>2923855835358.8774</v>
      </c>
      <c r="L4" s="7">
        <f>'IRA Calculations'!Y175</f>
        <v>2958402408496.3252</v>
      </c>
      <c r="M4" s="7">
        <f>'IRA Calculations'!Z175</f>
        <v>2995257659232.0811</v>
      </c>
      <c r="N4" s="7">
        <f>'IRA Calculations'!AA175</f>
        <v>3032357445476.8047</v>
      </c>
      <c r="O4" s="7">
        <f>'IRA Calculations'!AB175</f>
        <v>3069559662182.7344</v>
      </c>
      <c r="P4" s="7">
        <f>'IRA Calculations'!AC175</f>
        <v>3107300979452.6338</v>
      </c>
      <c r="Q4" s="7">
        <f>'IRA Calculations'!AD175</f>
        <v>3145060146164.3232</v>
      </c>
      <c r="R4" s="7">
        <f>'IRA Calculations'!AE175</f>
        <v>3182338442023.3877</v>
      </c>
      <c r="S4" s="7">
        <f>'IRA Calculations'!AF175</f>
        <v>3220047840750.4185</v>
      </c>
      <c r="T4" s="7">
        <f>'IRA Calculations'!AG175</f>
        <v>3256847010449.4712</v>
      </c>
      <c r="U4" s="7">
        <f>'IRA Calculations'!AH175</f>
        <v>3294786774459.2134</v>
      </c>
      <c r="V4" s="7">
        <f>'IRA Calculations'!AI175</f>
        <v>3331879141568.5645</v>
      </c>
      <c r="W4" s="7">
        <f>'IRA Calculations'!AJ175</f>
        <v>3369540551754.6265</v>
      </c>
      <c r="X4" s="7">
        <f>'IRA Calculations'!AK175</f>
        <v>3407387989195.6787</v>
      </c>
      <c r="Y4" s="7">
        <f>'IRA Calculations'!AL175</f>
        <v>3445215318409.7266</v>
      </c>
      <c r="Z4" s="7">
        <f>'IRA Calculations'!AM175</f>
        <v>3483307754159.5771</v>
      </c>
      <c r="AA4" s="7">
        <f>'IRA Calculations'!AN175</f>
        <v>3521798639492.1348</v>
      </c>
      <c r="AB4" s="7">
        <f>'IRA Calculations'!AO175</f>
        <v>3560372495652.0327</v>
      </c>
      <c r="AC4" s="7">
        <f>'IRA Calculations'!AP175</f>
        <v>3599447275199.6729</v>
      </c>
      <c r="AD4" s="7">
        <f>'IRA Calculations'!AQ175</f>
        <v>3638628471205.7705</v>
      </c>
      <c r="AE4" s="7">
        <f>'IRA Calculations'!AR175</f>
        <v>3677772584833.604</v>
      </c>
      <c r="AF4" s="7">
        <f>'IRA Calculations'!AS175</f>
        <v>3717233398977.1182</v>
      </c>
      <c r="AG4" s="7">
        <f>'IRA Calculations'!AT175</f>
        <v>3757308663400.6812</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6996541609061.6689</v>
      </c>
      <c r="C2" s="7">
        <f>'IRA Calculations'!P186</f>
        <v>6996541609061.6689</v>
      </c>
      <c r="D2" s="7">
        <f>'IRA Calculations'!Q186</f>
        <v>6996541609061.6689</v>
      </c>
      <c r="E2" s="7">
        <f>'IRA Calculations'!R186</f>
        <v>7065718729160.6357</v>
      </c>
      <c r="F2" s="7">
        <f>'IRA Calculations'!S186</f>
        <v>7146008135716.8457</v>
      </c>
      <c r="G2" s="7">
        <f>'IRA Calculations'!T186</f>
        <v>7239331755443.3555</v>
      </c>
      <c r="H2" s="7">
        <f>'IRA Calculations'!U186</f>
        <v>7335146534954.0049</v>
      </c>
      <c r="I2" s="7">
        <f>'IRA Calculations'!V186</f>
        <v>7437623789710.4316</v>
      </c>
      <c r="J2" s="7">
        <f>'IRA Calculations'!W186</f>
        <v>7544578399214.0078</v>
      </c>
      <c r="K2" s="7">
        <f>'IRA Calculations'!X186</f>
        <v>7654308785037.2646</v>
      </c>
      <c r="L2" s="7">
        <f>'IRA Calculations'!Y186</f>
        <v>7768715451143.2607</v>
      </c>
      <c r="M2" s="7">
        <f>'IRA Calculations'!Z186</f>
        <v>7886154966568.7637</v>
      </c>
      <c r="N2" s="7">
        <f>'IRA Calculations'!AA186</f>
        <v>8006045856671.2783</v>
      </c>
      <c r="O2" s="7">
        <f>'IRA Calculations'!AB186</f>
        <v>8131592352770.2021</v>
      </c>
      <c r="P2" s="7">
        <f>'IRA Calculations'!AC186</f>
        <v>8259963591474.4785</v>
      </c>
      <c r="Q2" s="7">
        <f>'IRA Calculations'!AD186</f>
        <v>8392907057104.4346</v>
      </c>
      <c r="R2" s="7">
        <f>'IRA Calculations'!AE186</f>
        <v>8529721919696.2109</v>
      </c>
      <c r="S2" s="7">
        <f>'IRA Calculations'!AF186</f>
        <v>8667984348108.5088</v>
      </c>
      <c r="T2" s="7">
        <f>'IRA Calculations'!AG186</f>
        <v>8812327777124.0801</v>
      </c>
      <c r="U2" s="7">
        <f>'IRA Calculations'!AH186</f>
        <v>8957616867531.9219</v>
      </c>
      <c r="V2" s="7">
        <f>'IRA Calculations'!AI186</f>
        <v>9107407795829.7656</v>
      </c>
      <c r="W2" s="7">
        <f>'IRA Calculations'!AJ186</f>
        <v>9261336375267.8301</v>
      </c>
      <c r="X2" s="7">
        <f>'IRA Calculations'!AK186</f>
        <v>9419953476560.0586</v>
      </c>
      <c r="Y2" s="7">
        <f>'IRA Calculations'!AL186</f>
        <v>9581832956635.9453</v>
      </c>
      <c r="Z2" s="7">
        <f>'IRA Calculations'!AM186</f>
        <v>9748789628458.5996</v>
      </c>
      <c r="AA2" s="7">
        <f>'IRA Calculations'!AN186</f>
        <v>9918555740922.3477</v>
      </c>
      <c r="AB2" s="7">
        <f>'IRA Calculations'!AO186</f>
        <v>10090032612992.141</v>
      </c>
      <c r="AC2" s="7">
        <f>'IRA Calculations'!AP186</f>
        <v>10267844498272.193</v>
      </c>
      <c r="AD2" s="7">
        <f>'IRA Calculations'!AQ186</f>
        <v>10445423793695.258</v>
      </c>
      <c r="AE2" s="7">
        <f>'IRA Calculations'!AR186</f>
        <v>10628625030793.334</v>
      </c>
      <c r="AF2" s="7">
        <f>'IRA Calculations'!AS186</f>
        <v>10816006764531.607</v>
      </c>
      <c r="AG2" s="7">
        <f>'IRA Calculations'!AT186</f>
        <v>11008612588873.713</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2407527270679.3306</v>
      </c>
      <c r="C4" s="7">
        <f>'IRA Calculations'!P188</f>
        <v>2407527270679.3306</v>
      </c>
      <c r="D4" s="7">
        <f>'IRA Calculations'!Q188</f>
        <v>2407527270679.3306</v>
      </c>
      <c r="E4" s="7">
        <f>'IRA Calculations'!R188</f>
        <v>2399225261653.7959</v>
      </c>
      <c r="F4" s="7">
        <f>'IRA Calculations'!S188</f>
        <v>2396565159595.1943</v>
      </c>
      <c r="G4" s="7">
        <f>'IRA Calculations'!T188</f>
        <v>2393022969077.6255</v>
      </c>
      <c r="H4" s="7">
        <f>'IRA Calculations'!U188</f>
        <v>2388173212138.5459</v>
      </c>
      <c r="I4" s="7">
        <f>'IRA Calculations'!V188</f>
        <v>2383257730961.3457</v>
      </c>
      <c r="J4" s="7">
        <f>'IRA Calculations'!W188</f>
        <v>2372247191491.2241</v>
      </c>
      <c r="K4" s="7">
        <f>'IRA Calculations'!X188</f>
        <v>2362931645530.48</v>
      </c>
      <c r="L4" s="7">
        <f>'IRA Calculations'!Y188</f>
        <v>2356210477390.2168</v>
      </c>
      <c r="M4" s="7">
        <f>'IRA Calculations'!Z188</f>
        <v>2353200999118.4556</v>
      </c>
      <c r="N4" s="7">
        <f>'IRA Calculations'!AA188</f>
        <v>2351339965428.5654</v>
      </c>
      <c r="O4" s="7">
        <f>'IRA Calculations'!AB188</f>
        <v>2350772661478.4873</v>
      </c>
      <c r="P4" s="7">
        <f>'IRA Calculations'!AC188</f>
        <v>2351758525050.2832</v>
      </c>
      <c r="Q4" s="7">
        <f>'IRA Calculations'!AD188</f>
        <v>2351575189017.6353</v>
      </c>
      <c r="R4" s="7">
        <f>'IRA Calculations'!AE188</f>
        <v>2347451857868.2734</v>
      </c>
      <c r="S4" s="7">
        <f>'IRA Calculations'!AF188</f>
        <v>2344048034167.8037</v>
      </c>
      <c r="T4" s="7">
        <f>'IRA Calculations'!AG188</f>
        <v>2341609319016.5571</v>
      </c>
      <c r="U4" s="7">
        <f>'IRA Calculations'!AH188</f>
        <v>2340910566590.2378</v>
      </c>
      <c r="V4" s="7">
        <f>'IRA Calculations'!AI188</f>
        <v>2340294834254.1738</v>
      </c>
      <c r="W4" s="7">
        <f>'IRA Calculations'!AJ188</f>
        <v>2341616237357.4146</v>
      </c>
      <c r="X4" s="7">
        <f>'IRA Calculations'!AK188</f>
        <v>2342716253553.3003</v>
      </c>
      <c r="Y4" s="7">
        <f>'IRA Calculations'!AL188</f>
        <v>2342225051352.6211</v>
      </c>
      <c r="Z4" s="7">
        <f>'IRA Calculations'!AM188</f>
        <v>2339966213063.5859</v>
      </c>
      <c r="AA4" s="7">
        <f>'IRA Calculations'!AN188</f>
        <v>2337022459029.9453</v>
      </c>
      <c r="AB4" s="7">
        <f>'IRA Calculations'!AO188</f>
        <v>2333694737078.874</v>
      </c>
      <c r="AC4" s="7">
        <f>'IRA Calculations'!AP188</f>
        <v>2330671422125.4141</v>
      </c>
      <c r="AD4" s="7">
        <f>'IRA Calculations'!AQ188</f>
        <v>2328412583836.3789</v>
      </c>
      <c r="AE4" s="7">
        <f>'IRA Calculations'!AR188</f>
        <v>2325320085474.3613</v>
      </c>
      <c r="AF4" s="7">
        <f>'IRA Calculations'!AS188</f>
        <v>2323171940639.0117</v>
      </c>
      <c r="AG4" s="7">
        <f>'IRA Calculations'!AT188</f>
        <v>2320788572214.5918</v>
      </c>
    </row>
    <row r="5" spans="1:35" x14ac:dyDescent="0.2">
      <c r="A5" s="1" t="s">
        <v>79</v>
      </c>
      <c r="B5" s="7">
        <f>'IRA Calculations'!O189</f>
        <v>2002446707959.458</v>
      </c>
      <c r="C5" s="7">
        <f>'IRA Calculations'!P189</f>
        <v>2002446707959.458</v>
      </c>
      <c r="D5" s="7">
        <f>'IRA Calculations'!Q189</f>
        <v>2002446707959.458</v>
      </c>
      <c r="E5" s="7">
        <f>'IRA Calculations'!R189</f>
        <v>2004677105966.3018</v>
      </c>
      <c r="F5" s="7">
        <f>'IRA Calculations'!S189</f>
        <v>2004122395581.1799</v>
      </c>
      <c r="G5" s="7">
        <f>'IRA Calculations'!T189</f>
        <v>2001811102309.8337</v>
      </c>
      <c r="H5" s="7">
        <f>'IRA Calculations'!U189</f>
        <v>1995512828145.425</v>
      </c>
      <c r="I5" s="7">
        <f>'IRA Calculations'!V189</f>
        <v>1989549691505.365</v>
      </c>
      <c r="J5" s="7">
        <f>'IRA Calculations'!W189</f>
        <v>1985863178737.5728</v>
      </c>
      <c r="K5" s="7">
        <f>'IRA Calculations'!X189</f>
        <v>1986325437391.8418</v>
      </c>
      <c r="L5" s="7">
        <f>'IRA Calculations'!Y189</f>
        <v>1986267655060.0569</v>
      </c>
      <c r="M5" s="7">
        <f>'IRA Calculations'!Z189</f>
        <v>1982950949215.6812</v>
      </c>
      <c r="N5" s="7">
        <f>'IRA Calculations'!AA189</f>
        <v>1978374588538.4233</v>
      </c>
      <c r="O5" s="7">
        <f>'IRA Calculations'!AB189</f>
        <v>1973231961009.6824</v>
      </c>
      <c r="P5" s="7">
        <f>'IRA Calculations'!AC189</f>
        <v>1973116396346.1177</v>
      </c>
      <c r="Q5" s="7">
        <f>'IRA Calculations'!AD189</f>
        <v>1972954605817.124</v>
      </c>
      <c r="R5" s="7">
        <f>'IRA Calculations'!AE189</f>
        <v>1973555542067.6694</v>
      </c>
      <c r="S5" s="7">
        <f>'IRA Calculations'!AF189</f>
        <v>1970550860814.9248</v>
      </c>
      <c r="T5" s="7">
        <f>'IRA Calculations'!AG189</f>
        <v>1970377513819.5752</v>
      </c>
      <c r="U5" s="7">
        <f>'IRA Calculations'!AH189</f>
        <v>1971706507450.5977</v>
      </c>
      <c r="V5" s="7">
        <f>'IRA Calculations'!AI189</f>
        <v>1972110983773.0818</v>
      </c>
      <c r="W5" s="7">
        <f>'IRA Calculations'!AJ189</f>
        <v>1972654137691.8477</v>
      </c>
      <c r="X5" s="7">
        <f>'IRA Calculations'!AK189</f>
        <v>1974699632236.9858</v>
      </c>
      <c r="Y5" s="7">
        <f>'IRA Calculations'!AL189</f>
        <v>1978559492000.1282</v>
      </c>
      <c r="Z5" s="7">
        <f>'IRA Calculations'!AM189</f>
        <v>1982893166883.8955</v>
      </c>
      <c r="AA5" s="7">
        <f>'IRA Calculations'!AN189</f>
        <v>1986914817176.0308</v>
      </c>
      <c r="AB5" s="7">
        <f>'IRA Calculations'!AO189</f>
        <v>1990023506625.9893</v>
      </c>
      <c r="AC5" s="7">
        <f>'IRA Calculations'!AP189</f>
        <v>1991780089512.208</v>
      </c>
      <c r="AD5" s="7">
        <f>'IRA Calculations'!AQ189</f>
        <v>1992219235233.7654</v>
      </c>
      <c r="AE5" s="7">
        <f>'IRA Calculations'!AR189</f>
        <v>1993548228864.7881</v>
      </c>
      <c r="AF5" s="7">
        <f>'IRA Calculations'!AS189</f>
        <v>1995200803553.7979</v>
      </c>
      <c r="AG5" s="7">
        <f>'IRA Calculations'!AT189</f>
        <v>1995824852737.0557</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2023-12-15T19:17:09Z</dcterms:modified>
</cp:coreProperties>
</file>