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WY\elec\SoTCCbIC\"/>
    </mc:Choice>
  </mc:AlternateContent>
  <xr:revisionPtr revIDLastSave="0" documentId="8_{19B2743C-761C-459E-B1A0-4FBDD77DCC9D}" xr6:coauthVersionLast="46" xr6:coauthVersionMax="46" xr10:uidLastSave="{00000000-0000-0000-0000-000000000000}"/>
  <bookViews>
    <workbookView xWindow="1845" yWindow="1770" windowWidth="20490" windowHeight="15075" xr2:uid="{00000000-000D-0000-FFFF-FFFF00000000}"/>
  </bookViews>
  <sheets>
    <sheet name="About" sheetId="4" r:id="rId1"/>
    <sheet name="OECD Mapping" sheetId="2" r:id="rId2"/>
    <sheet name="Cost Breakdowns" sheetId="1" r:id="rId3"/>
    <sheet name="SoTCCbIC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E23" i="1"/>
  <c r="D24" i="1"/>
  <c r="E24" i="1"/>
  <c r="D25" i="1"/>
  <c r="E25" i="1"/>
  <c r="D26" i="1"/>
  <c r="E26" i="1"/>
  <c r="E22" i="1"/>
  <c r="D22" i="1"/>
  <c r="E11" i="1"/>
  <c r="D11" i="1" l="1"/>
  <c r="D47" i="1" l="1"/>
  <c r="D48" i="1"/>
  <c r="D46" i="1"/>
  <c r="D30" i="1"/>
  <c r="D31" i="1"/>
  <c r="D32" i="1"/>
  <c r="D33" i="1"/>
  <c r="D29" i="1"/>
  <c r="C5" i="1" l="1"/>
  <c r="C6" i="1"/>
  <c r="C7" i="1"/>
  <c r="C11" i="1"/>
  <c r="C12" i="1"/>
  <c r="C13" i="1"/>
  <c r="C16" i="1"/>
  <c r="C17" i="1"/>
  <c r="C22" i="1"/>
  <c r="C23" i="1"/>
  <c r="C24" i="1"/>
  <c r="C25" i="1"/>
  <c r="C26" i="1"/>
  <c r="C28" i="1"/>
  <c r="C29" i="1"/>
  <c r="C30" i="1"/>
  <c r="C31" i="1"/>
  <c r="C32" i="1"/>
  <c r="C33" i="1"/>
  <c r="C38" i="1"/>
  <c r="C39" i="1"/>
  <c r="C42" i="1"/>
  <c r="C43" i="1"/>
  <c r="C46" i="1"/>
  <c r="C47" i="1"/>
  <c r="C48" i="1"/>
  <c r="C49" i="1"/>
  <c r="C4" i="1"/>
  <c r="D38" i="1"/>
  <c r="D39" i="1"/>
  <c r="D42" i="1"/>
  <c r="D43" i="1"/>
  <c r="D49" i="1"/>
  <c r="E49" i="1"/>
  <c r="E47" i="1"/>
  <c r="E48" i="1"/>
  <c r="E46" i="1"/>
  <c r="E43" i="1"/>
  <c r="E42" i="1"/>
  <c r="E39" i="1"/>
  <c r="E38" i="1"/>
  <c r="E33" i="1"/>
  <c r="D4" i="1"/>
  <c r="D5" i="1"/>
  <c r="D6" i="1"/>
  <c r="D7" i="1"/>
  <c r="D12" i="1"/>
  <c r="D13" i="1"/>
  <c r="D16" i="1"/>
  <c r="D17" i="1"/>
  <c r="E30" i="1"/>
  <c r="E31" i="1"/>
  <c r="E32" i="1"/>
  <c r="E29" i="1"/>
  <c r="E17" i="1"/>
  <c r="E16" i="1"/>
  <c r="E13" i="1"/>
  <c r="E12" i="1"/>
  <c r="E7" i="1"/>
  <c r="E6" i="1"/>
  <c r="E5" i="1"/>
  <c r="E4" i="1"/>
  <c r="AA2" i="3" l="1"/>
  <c r="AB2" i="3"/>
  <c r="P2" i="3"/>
  <c r="Q2" i="3"/>
  <c r="R2" i="3"/>
  <c r="K2" i="3"/>
  <c r="D2" i="3"/>
  <c r="AD2" i="3"/>
  <c r="S2" i="3"/>
  <c r="B2" i="3"/>
  <c r="AJ2" i="3"/>
  <c r="Z2" i="3"/>
  <c r="H2" i="3"/>
  <c r="T2" i="3"/>
  <c r="AQ2" i="3"/>
  <c r="AI2" i="3"/>
  <c r="Y2" i="3"/>
  <c r="O2" i="3"/>
  <c r="G2" i="3"/>
  <c r="AL2" i="3"/>
  <c r="AC2" i="3"/>
  <c r="AP2" i="3"/>
  <c r="AH2" i="3"/>
  <c r="X2" i="3"/>
  <c r="N2" i="3"/>
  <c r="F2" i="3"/>
  <c r="I2" i="3"/>
  <c r="AO2" i="3"/>
  <c r="AG2" i="3"/>
  <c r="W2" i="3"/>
  <c r="M2" i="3"/>
  <c r="E2" i="3"/>
  <c r="AK2" i="3"/>
  <c r="AN2" i="3"/>
  <c r="AF2" i="3"/>
  <c r="V2" i="3"/>
  <c r="L2" i="3"/>
  <c r="C2" i="3"/>
  <c r="J2" i="3"/>
  <c r="AM2" i="3"/>
  <c r="AE2" i="3"/>
  <c r="U2" i="3"/>
</calcChain>
</file>

<file path=xl/sharedStrings.xml><?xml version="1.0" encoding="utf-8"?>
<sst xmlns="http://schemas.openxmlformats.org/spreadsheetml/2006/main" count="247" uniqueCount="149">
  <si>
    <t>Capital Costs</t>
  </si>
  <si>
    <t>Notes</t>
  </si>
  <si>
    <t>Subtotal All Costs (without sales tax)</t>
  </si>
  <si>
    <t>Sales Tax (Materials &amp; Equipment Purchases)</t>
  </si>
  <si>
    <t xml:space="preserve"> Subtotal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</si>
  <si>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</si>
  <si>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</si>
  <si>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</si>
  <si>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</si>
  <si>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</si>
  <si>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</si>
  <si>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</si>
  <si>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</si>
  <si>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</si>
  <si>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</si>
  <si>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</si>
  <si>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</si>
  <si>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</si>
  <si>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</si>
  <si>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</si>
  <si>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</si>
  <si>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</si>
  <si>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</si>
  <si>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</si>
  <si>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</si>
  <si>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</si>
  <si>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</si>
  <si>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</si>
  <si>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</si>
  <si>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</si>
  <si>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</si>
  <si>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</si>
  <si>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</si>
  <si>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</si>
  <si>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</si>
  <si>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</si>
  <si>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</si>
  <si>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</si>
  <si>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</si>
  <si>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</si>
  <si>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</si>
  <si>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</si>
  <si>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</si>
  <si>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</si>
  <si>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</si>
  <si>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</si>
  <si>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</si>
  <si>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</si>
  <si>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</si>
  <si>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</si>
  <si>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</si>
  <si>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</si>
  <si>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</si>
  <si>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</si>
  <si>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</si>
  <si>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</si>
  <si>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</si>
  <si>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</si>
  <si>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</si>
  <si>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</si>
  <si>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</si>
  <si>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</si>
  <si>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</si>
  <si>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</si>
  <si>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</si>
  <si>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</si>
  <si>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</si>
  <si>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</si>
  <si>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</si>
  <si>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</si>
  <si>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</si>
  <si>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NREL</t>
  </si>
  <si>
    <t xml:space="preserve">  Labor</t>
  </si>
  <si>
    <t>"DefaultData" and "Calculations" tabs</t>
  </si>
  <si>
    <t>ISIC 20</t>
  </si>
  <si>
    <t>ISIC 21</t>
  </si>
  <si>
    <t>D21: Pharmaceuticals</t>
  </si>
  <si>
    <t>D20: Chemicals</t>
  </si>
  <si>
    <t>Transmission</t>
  </si>
  <si>
    <t xml:space="preserve">  Development and Preconstruction Activites</t>
  </si>
  <si>
    <t xml:space="preserve">     Land Acquisition Services</t>
  </si>
  <si>
    <t xml:space="preserve">     Private Land Acquisition Payment</t>
  </si>
  <si>
    <t xml:space="preserve">     Engineering/Surveying/Geotechnical Consulting Services</t>
  </si>
  <si>
    <t xml:space="preserve">     Environmental &amp; Permitting Services</t>
  </si>
  <si>
    <t xml:space="preserve">  Subtotal Development and Preconstruction</t>
  </si>
  <si>
    <t xml:space="preserve"> Construction Activities</t>
  </si>
  <si>
    <t xml:space="preserve">  Materials &amp; Equipment</t>
  </si>
  <si>
    <t xml:space="preserve">    Concrete, gravel, asphalt</t>
  </si>
  <si>
    <t xml:space="preserve">    Steel structures and poles</t>
  </si>
  <si>
    <t xml:space="preserve">    Overhead wires (conductor and insulators and shield wire)</t>
  </si>
  <si>
    <t xml:space="preserve">  Subtotal Materials &amp; Equipment</t>
  </si>
  <si>
    <t xml:space="preserve">  Labor/Installation</t>
  </si>
  <si>
    <t xml:space="preserve">    Civil (grading, roads, site prep, foundations, fencing)</t>
  </si>
  <si>
    <t xml:space="preserve">    Heavy Construction (Tower erection, Conductor stringing)</t>
  </si>
  <si>
    <t xml:space="preserve">  Subtotal Labor/Installation</t>
  </si>
  <si>
    <t xml:space="preserve">  Total Transmission Line Cost</t>
  </si>
  <si>
    <t xml:space="preserve"> Infrastructure Costs</t>
  </si>
  <si>
    <t xml:space="preserve">    Positions (new bays/circuits)</t>
  </si>
  <si>
    <t xml:space="preserve">    New Substation Facilities</t>
  </si>
  <si>
    <t xml:space="preserve">    Existing Substation Facilities (upgrades)</t>
  </si>
  <si>
    <t xml:space="preserve">    Transformers, Series Compensation, etc.</t>
  </si>
  <si>
    <t xml:space="preserve">    Converter Station (includes ground electrode)</t>
  </si>
  <si>
    <t xml:space="preserve">    New Substation</t>
  </si>
  <si>
    <t xml:space="preserve">    Converter Station</t>
  </si>
  <si>
    <t xml:space="preserve">  Subtotal Labor</t>
  </si>
  <si>
    <t xml:space="preserve">  Total Infrastructure Costs</t>
  </si>
  <si>
    <t>Services/Other Costs</t>
  </si>
  <si>
    <t xml:space="preserve"> Transmission Line Services</t>
  </si>
  <si>
    <t xml:space="preserve">  T-Line Management Services (Site mgmt, legal, lands, ins, PR, etc.)</t>
  </si>
  <si>
    <t xml:space="preserve">  T-Line Engineering, Const Mgmt, &amp; Environmental Monitoring</t>
  </si>
  <si>
    <t xml:space="preserve"> Infrastructure Services</t>
  </si>
  <si>
    <t xml:space="preserve">  Substation Management Services (Site mgmt, legal, lands, PR, etc.)</t>
  </si>
  <si>
    <t xml:space="preserve">  Substation Engineering, Const Mgmt, &amp; Environmental Monitoring</t>
  </si>
  <si>
    <t xml:space="preserve"> Other Costs</t>
  </si>
  <si>
    <t xml:space="preserve">  Environmental Mitigation</t>
  </si>
  <si>
    <t xml:space="preserve">  System Operator and Regulator Fees</t>
  </si>
  <si>
    <t xml:space="preserve">  Miscellanous Business Services and Utilities</t>
  </si>
  <si>
    <t xml:space="preserve">  Construction Insurance (Substation)</t>
  </si>
  <si>
    <t xml:space="preserve"> Subtotal Other Costs</t>
  </si>
  <si>
    <t xml:space="preserve"> Total Services/Other Costs</t>
  </si>
  <si>
    <t>Total Project Cost</t>
  </si>
  <si>
    <t>Cost</t>
  </si>
  <si>
    <t>Percent of Cost</t>
  </si>
  <si>
    <t>https://www.nrel.gov/analysis/jedi/transmission-line.html</t>
  </si>
  <si>
    <t>transmission costs</t>
  </si>
  <si>
    <t>Source:</t>
  </si>
  <si>
    <t>JEDI Transmission Model</t>
  </si>
  <si>
    <t>Unit: dimensionless (% of costs)</t>
  </si>
  <si>
    <t>SoTCCbIC Share of Transmission Capital Costs by ISIC Code</t>
  </si>
  <si>
    <t>D06: Oil and gas extraction</t>
  </si>
  <si>
    <t>D05: Coal mining</t>
  </si>
  <si>
    <t>ISIC 05</t>
  </si>
  <si>
    <t>ISIC 06</t>
  </si>
  <si>
    <t>D07T08: Mining and quarrying of uranium and non-energy-producing products</t>
  </si>
  <si>
    <t>D231: Glass</t>
  </si>
  <si>
    <t>ISIC 231</t>
  </si>
  <si>
    <t>D239: Cement and other nometallic minerals</t>
  </si>
  <si>
    <t>ISIC 239</t>
  </si>
  <si>
    <t>D241: Iron and steel</t>
  </si>
  <si>
    <t>ISIC 241</t>
  </si>
  <si>
    <t>D242: Other metals</t>
  </si>
  <si>
    <t>ISIC 242</t>
  </si>
  <si>
    <t>D351: Electricity generation and distribution</t>
  </si>
  <si>
    <t>ISIC 351</t>
  </si>
  <si>
    <t>D352T353: Energy pipelines and gas processing</t>
  </si>
  <si>
    <t>ISIC 352T353</t>
  </si>
  <si>
    <t>D36T39: Water and waste</t>
  </si>
  <si>
    <t>ISIC 36T39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</si>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</sst>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&quot;$&quot;#,##0"/>
    <numFmt numFmtId="165" formatCode="0.0000"/>
    <numFmt numFmtId="166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1" fillId="0" borderId="0"/>
  </cellStyleXfs>
  <cellXfs count="58">
    <xf numFmtId="0" fontId="0" fillId="0" borderId="0" xfId="0"/>
    <xf numFmtId="1" fontId="5" fillId="0" borderId="3" xfId="0" applyNumberFormat="1" applyFont="1" applyBorder="1" applyAlignment="1"/>
    <xf numFmtId="1" fontId="6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9" fillId="0" borderId="0" xfId="3"/>
    <xf numFmtId="0" fontId="3" fillId="0" borderId="0" xfId="0" applyFont="1"/>
    <xf numFmtId="0" fontId="0" fillId="0" borderId="0" xfId="0" applyBorder="1"/>
    <xf numFmtId="0" fontId="10" fillId="0" borderId="4" xfId="0" applyFont="1" applyFill="1" applyBorder="1" applyAlignment="1">
      <alignment horizontal="center" vertical="center"/>
    </xf>
    <xf numFmtId="0" fontId="10" fillId="0" borderId="4" xfId="2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" fontId="7" fillId="0" borderId="0" xfId="0" applyNumberFormat="1" applyFont="1" applyAlignment="1"/>
    <xf numFmtId="1" fontId="8" fillId="0" borderId="0" xfId="0" applyNumberFormat="1" applyFont="1" applyAlignment="1"/>
    <xf numFmtId="1" fontId="6" fillId="0" borderId="0" xfId="0" applyNumberFormat="1" applyFont="1" applyAlignment="1" applyProtection="1"/>
    <xf numFmtId="0" fontId="12" fillId="0" borderId="0" xfId="5" applyFont="1" applyFill="1" applyBorder="1" applyAlignment="1"/>
    <xf numFmtId="1" fontId="8" fillId="0" borderId="0" xfId="0" applyNumberFormat="1" applyFont="1" applyBorder="1" applyAlignment="1" applyProtection="1"/>
    <xf numFmtId="1" fontId="7" fillId="0" borderId="0" xfId="0" applyNumberFormat="1" applyFont="1" applyBorder="1" applyAlignment="1" applyProtection="1"/>
    <xf numFmtId="0" fontId="13" fillId="0" borderId="0" xfId="5" applyFont="1" applyFill="1" applyBorder="1" applyAlignment="1">
      <alignment horizontal="left"/>
    </xf>
    <xf numFmtId="1" fontId="6" fillId="0" borderId="0" xfId="0" applyNumberFormat="1" applyFont="1" applyBorder="1" applyAlignment="1" applyProtection="1"/>
    <xf numFmtId="0" fontId="8" fillId="0" borderId="0" xfId="0" applyFont="1" applyBorder="1" applyAlignment="1" applyProtection="1">
      <alignment horizontal="left" wrapText="1"/>
    </xf>
    <xf numFmtId="1" fontId="12" fillId="0" borderId="0" xfId="5" applyNumberFormat="1" applyFont="1" applyFill="1" applyBorder="1" applyAlignment="1"/>
    <xf numFmtId="0" fontId="13" fillId="0" borderId="0" xfId="5" applyFont="1" applyFill="1" applyBorder="1" applyAlignment="1"/>
    <xf numFmtId="1" fontId="7" fillId="0" borderId="0" xfId="0" applyNumberFormat="1" applyFont="1" applyAlignment="1" applyProtection="1"/>
    <xf numFmtId="1" fontId="6" fillId="0" borderId="0" xfId="0" applyNumberFormat="1" applyFont="1" applyFill="1" applyAlignment="1" applyProtection="1">
      <alignment horizontal="left" wrapText="1"/>
    </xf>
    <xf numFmtId="1" fontId="6" fillId="0" borderId="0" xfId="0" applyNumberFormat="1" applyFont="1" applyFill="1" applyAlignment="1"/>
    <xf numFmtId="166" fontId="5" fillId="0" borderId="10" xfId="4" applyNumberFormat="1" applyFont="1" applyBorder="1" applyAlignment="1"/>
    <xf numFmtId="166" fontId="7" fillId="0" borderId="0" xfId="4" applyNumberFormat="1" applyFont="1" applyAlignment="1"/>
    <xf numFmtId="166" fontId="8" fillId="0" borderId="0" xfId="4" applyNumberFormat="1" applyFont="1" applyAlignment="1"/>
    <xf numFmtId="166" fontId="6" fillId="0" borderId="0" xfId="4" applyNumberFormat="1" applyFont="1" applyAlignment="1" applyProtection="1"/>
    <xf numFmtId="166" fontId="12" fillId="0" borderId="0" xfId="4" applyNumberFormat="1" applyFont="1" applyFill="1" applyBorder="1" applyAlignment="1"/>
    <xf numFmtId="166" fontId="8" fillId="0" borderId="0" xfId="4" applyNumberFormat="1" applyFont="1" applyBorder="1" applyAlignment="1" applyProtection="1"/>
    <xf numFmtId="166" fontId="7" fillId="0" borderId="0" xfId="4" applyNumberFormat="1" applyFont="1" applyBorder="1" applyAlignment="1" applyProtection="1"/>
    <xf numFmtId="166" fontId="13" fillId="0" borderId="0" xfId="4" applyNumberFormat="1" applyFont="1" applyFill="1" applyBorder="1" applyAlignment="1">
      <alignment horizontal="left"/>
    </xf>
    <xf numFmtId="166" fontId="6" fillId="0" borderId="0" xfId="4" applyNumberFormat="1" applyFont="1" applyBorder="1" applyAlignment="1" applyProtection="1"/>
    <xf numFmtId="166" fontId="8" fillId="0" borderId="0" xfId="4" applyNumberFormat="1" applyFont="1" applyBorder="1" applyAlignment="1" applyProtection="1">
      <alignment horizontal="left" wrapText="1"/>
    </xf>
    <xf numFmtId="166" fontId="13" fillId="0" borderId="0" xfId="4" applyNumberFormat="1" applyFont="1" applyFill="1" applyBorder="1" applyAlignment="1"/>
    <xf numFmtId="166" fontId="7" fillId="0" borderId="0" xfId="4" applyNumberFormat="1" applyFont="1" applyAlignment="1" applyProtection="1"/>
    <xf numFmtId="166" fontId="6" fillId="0" borderId="0" xfId="4" applyNumberFormat="1" applyFont="1" applyFill="1" applyAlignment="1" applyProtection="1">
      <alignment horizontal="left" wrapText="1"/>
    </xf>
    <xf numFmtId="9" fontId="6" fillId="0" borderId="4" xfId="1" applyFont="1" applyBorder="1" applyAlignment="1">
      <alignment horizontal="center"/>
    </xf>
    <xf numFmtId="9" fontId="0" fillId="0" borderId="0" xfId="0" applyNumberFormat="1"/>
    <xf numFmtId="1" fontId="6" fillId="0" borderId="4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4" fillId="0" borderId="0" xfId="0" applyFont="1"/>
    <xf numFmtId="0" fontId="0" fillId="0" borderId="5" xfId="0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4" fontId="0" fillId="0" borderId="0" xfId="0" applyNumberFormat="1"/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6">
    <cellStyle name="Bad" xfId="2" builtinId="27"/>
    <cellStyle name="Currency" xfId="4" builtinId="4"/>
    <cellStyle name="Hyperlink" xfId="3" builtinId="8"/>
    <cellStyle name="Normal" xfId="0" builtinId="0"/>
    <cellStyle name="Normal_DefaultData" xfId="5" xr:uid="{00000000-0005-0000-0000-000004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/>
  </sheetViews>
  <sheetFormatPr defaultRowHeight="15" x14ac:dyDescent="0.25"/>
  <cols>
    <col min="2" max="2" width="61.85546875" customWidth="1"/>
  </cols>
  <sheetData>
    <row r="1" spans="1:3" x14ac:dyDescent="0.25">
      <c r="A1" s="6" t="s">
        <v>128</v>
      </c>
      <c r="B1" t="s">
        <v>148</v>
      </c>
      <c r="C1" s="54">
        <v>44336</v>
      </c>
    </row>
    <row r="3" spans="1:3" x14ac:dyDescent="0.25">
      <c r="A3" s="6" t="s">
        <v>125</v>
      </c>
      <c r="B3" t="s">
        <v>71</v>
      </c>
    </row>
    <row r="4" spans="1:3" x14ac:dyDescent="0.25">
      <c r="B4" s="12">
        <v>2016</v>
      </c>
    </row>
    <row r="5" spans="1:3" x14ac:dyDescent="0.25">
      <c r="B5" t="s">
        <v>126</v>
      </c>
    </row>
    <row r="6" spans="1:3" x14ac:dyDescent="0.25">
      <c r="B6" s="5" t="s">
        <v>123</v>
      </c>
    </row>
    <row r="7" spans="1:3" x14ac:dyDescent="0.25">
      <c r="B7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/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20.42578125" customWidth="1"/>
    <col min="5" max="5" width="16" bestFit="1" customWidth="1"/>
    <col min="6" max="6" width="17.7109375" bestFit="1" customWidth="1"/>
    <col min="7" max="7" width="17.7109375" customWidth="1"/>
    <col min="8" max="8" width="14" bestFit="1" customWidth="1"/>
    <col min="9" max="9" width="21.5703125" bestFit="1" customWidth="1"/>
    <col min="10" max="11" width="12" bestFit="1" customWidth="1"/>
  </cols>
  <sheetData>
    <row r="1" spans="1:2" s="6" customFormat="1" x14ac:dyDescent="0.25">
      <c r="A1" s="6" t="s">
        <v>66</v>
      </c>
      <c r="B1" s="6" t="s">
        <v>67</v>
      </c>
    </row>
    <row r="2" spans="1:2" x14ac:dyDescent="0.25">
      <c r="A2" t="s">
        <v>5</v>
      </c>
      <c r="B2" t="s">
        <v>35</v>
      </c>
    </row>
    <row r="3" spans="1:2" x14ac:dyDescent="0.25">
      <c r="A3" t="s">
        <v>130</v>
      </c>
      <c r="B3" t="s">
        <v>131</v>
      </c>
    </row>
    <row r="4" spans="1:2" x14ac:dyDescent="0.25">
      <c r="A4" t="s">
        <v>129</v>
      </c>
      <c r="B4" t="s">
        <v>132</v>
      </c>
    </row>
    <row r="5" spans="1:2" x14ac:dyDescent="0.25">
      <c r="A5" t="s">
        <v>133</v>
      </c>
      <c r="B5" t="s">
        <v>36</v>
      </c>
    </row>
    <row r="6" spans="1:2" x14ac:dyDescent="0.25">
      <c r="A6" t="s">
        <v>6</v>
      </c>
      <c r="B6" t="s">
        <v>37</v>
      </c>
    </row>
    <row r="7" spans="1:2" x14ac:dyDescent="0.25">
      <c r="A7" t="s">
        <v>7</v>
      </c>
      <c r="B7" t="s">
        <v>38</v>
      </c>
    </row>
    <row r="8" spans="1:2" x14ac:dyDescent="0.25">
      <c r="A8" t="s">
        <v>8</v>
      </c>
      <c r="B8" t="s">
        <v>39</v>
      </c>
    </row>
    <row r="9" spans="1:2" x14ac:dyDescent="0.25">
      <c r="A9" t="s">
        <v>9</v>
      </c>
      <c r="B9" t="s">
        <v>40</v>
      </c>
    </row>
    <row r="10" spans="1:2" x14ac:dyDescent="0.25">
      <c r="A10" t="s">
        <v>10</v>
      </c>
      <c r="B10" t="s">
        <v>41</v>
      </c>
    </row>
    <row r="11" spans="1:2" x14ac:dyDescent="0.25">
      <c r="A11" t="s">
        <v>11</v>
      </c>
      <c r="B11" t="s">
        <v>42</v>
      </c>
    </row>
    <row r="12" spans="1:2" x14ac:dyDescent="0.25">
      <c r="A12" t="s">
        <v>77</v>
      </c>
      <c r="B12" t="s">
        <v>74</v>
      </c>
    </row>
    <row r="13" spans="1:2" x14ac:dyDescent="0.25">
      <c r="A13" t="s">
        <v>76</v>
      </c>
      <c r="B13" t="s">
        <v>75</v>
      </c>
    </row>
    <row r="14" spans="1:2" x14ac:dyDescent="0.25">
      <c r="A14" t="s">
        <v>12</v>
      </c>
      <c r="B14" t="s">
        <v>43</v>
      </c>
    </row>
    <row r="15" spans="1:2" x14ac:dyDescent="0.25">
      <c r="A15" t="s">
        <v>134</v>
      </c>
      <c r="B15" t="s">
        <v>135</v>
      </c>
    </row>
    <row r="16" spans="1:2" x14ac:dyDescent="0.25">
      <c r="A16" t="s">
        <v>136</v>
      </c>
      <c r="B16" t="s">
        <v>137</v>
      </c>
    </row>
    <row r="17" spans="1:2" x14ac:dyDescent="0.25">
      <c r="A17" t="s">
        <v>138</v>
      </c>
      <c r="B17" t="s">
        <v>139</v>
      </c>
    </row>
    <row r="18" spans="1:2" x14ac:dyDescent="0.25">
      <c r="A18" t="s">
        <v>140</v>
      </c>
      <c r="B18" t="s">
        <v>141</v>
      </c>
    </row>
    <row r="19" spans="1:2" x14ac:dyDescent="0.25">
      <c r="A19" t="s">
        <v>13</v>
      </c>
      <c r="B19" t="s">
        <v>44</v>
      </c>
    </row>
    <row r="20" spans="1:2" x14ac:dyDescent="0.25">
      <c r="A20" t="s">
        <v>14</v>
      </c>
      <c r="B20" t="s">
        <v>45</v>
      </c>
    </row>
    <row r="21" spans="1:2" x14ac:dyDescent="0.25">
      <c r="A21" t="s">
        <v>15</v>
      </c>
      <c r="B21" t="s">
        <v>46</v>
      </c>
    </row>
    <row r="22" spans="1:2" x14ac:dyDescent="0.25">
      <c r="A22" t="s">
        <v>16</v>
      </c>
      <c r="B22" t="s">
        <v>47</v>
      </c>
    </row>
    <row r="23" spans="1:2" x14ac:dyDescent="0.25">
      <c r="A23" t="s">
        <v>17</v>
      </c>
      <c r="B23" t="s">
        <v>48</v>
      </c>
    </row>
    <row r="24" spans="1:2" x14ac:dyDescent="0.25">
      <c r="A24" t="s">
        <v>18</v>
      </c>
      <c r="B24" t="s">
        <v>49</v>
      </c>
    </row>
    <row r="25" spans="1:2" x14ac:dyDescent="0.25">
      <c r="A25" t="s">
        <v>19</v>
      </c>
      <c r="B25" t="s">
        <v>50</v>
      </c>
    </row>
    <row r="26" spans="1:2" x14ac:dyDescent="0.25">
      <c r="A26" t="s">
        <v>142</v>
      </c>
      <c r="B26" t="s">
        <v>143</v>
      </c>
    </row>
    <row r="27" spans="1:2" x14ac:dyDescent="0.25">
      <c r="A27" t="s">
        <v>144</v>
      </c>
      <c r="B27" t="s">
        <v>145</v>
      </c>
    </row>
    <row r="28" spans="1:2" x14ac:dyDescent="0.25">
      <c r="A28" t="s">
        <v>146</v>
      </c>
      <c r="B28" t="s">
        <v>147</v>
      </c>
    </row>
    <row r="29" spans="1:2" x14ac:dyDescent="0.25">
      <c r="A29" t="s">
        <v>20</v>
      </c>
      <c r="B29" t="s">
        <v>51</v>
      </c>
    </row>
    <row r="30" spans="1:2" x14ac:dyDescent="0.25">
      <c r="A30" t="s">
        <v>21</v>
      </c>
      <c r="B30" t="s">
        <v>52</v>
      </c>
    </row>
    <row r="31" spans="1:2" x14ac:dyDescent="0.25">
      <c r="A31" t="s">
        <v>22</v>
      </c>
      <c r="B31" t="s">
        <v>53</v>
      </c>
    </row>
    <row r="32" spans="1:2" x14ac:dyDescent="0.25">
      <c r="A32" t="s">
        <v>23</v>
      </c>
      <c r="B32" t="s">
        <v>54</v>
      </c>
    </row>
    <row r="33" spans="1:2" x14ac:dyDescent="0.25">
      <c r="A33" t="s">
        <v>24</v>
      </c>
      <c r="B33" t="s">
        <v>55</v>
      </c>
    </row>
    <row r="34" spans="1:2" x14ac:dyDescent="0.25">
      <c r="A34" t="s">
        <v>25</v>
      </c>
      <c r="B34" t="s">
        <v>56</v>
      </c>
    </row>
    <row r="35" spans="1:2" x14ac:dyDescent="0.25">
      <c r="A35" t="s">
        <v>26</v>
      </c>
      <c r="B35" t="s">
        <v>57</v>
      </c>
    </row>
    <row r="36" spans="1:2" x14ac:dyDescent="0.25">
      <c r="A36" t="s">
        <v>27</v>
      </c>
      <c r="B36" t="s">
        <v>58</v>
      </c>
    </row>
    <row r="37" spans="1:2" x14ac:dyDescent="0.25">
      <c r="A37" t="s">
        <v>28</v>
      </c>
      <c r="B37" t="s">
        <v>59</v>
      </c>
    </row>
    <row r="38" spans="1:2" x14ac:dyDescent="0.25">
      <c r="A38" t="s">
        <v>29</v>
      </c>
      <c r="B38" t="s">
        <v>60</v>
      </c>
    </row>
    <row r="39" spans="1:2" x14ac:dyDescent="0.25">
      <c r="A39" t="s">
        <v>30</v>
      </c>
      <c r="B39" t="s">
        <v>61</v>
      </c>
    </row>
    <row r="40" spans="1:2" x14ac:dyDescent="0.25">
      <c r="A40" t="s">
        <v>31</v>
      </c>
      <c r="B40" t="s">
        <v>62</v>
      </c>
    </row>
    <row r="41" spans="1:2" x14ac:dyDescent="0.25">
      <c r="A41" t="s">
        <v>32</v>
      </c>
      <c r="B41" t="s">
        <v>63</v>
      </c>
    </row>
    <row r="42" spans="1:2" x14ac:dyDescent="0.25">
      <c r="A42" t="s">
        <v>33</v>
      </c>
      <c r="B42" t="s">
        <v>64</v>
      </c>
    </row>
    <row r="43" spans="1:2" x14ac:dyDescent="0.25">
      <c r="A43" t="s">
        <v>34</v>
      </c>
      <c r="B43" t="s">
        <v>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6"/>
  <sheetViews>
    <sheetView topLeftCell="A10" zoomScale="85" zoomScaleNormal="85" workbookViewId="0">
      <selection activeCell="B48" sqref="B48"/>
    </sheetView>
  </sheetViews>
  <sheetFormatPr defaultRowHeight="15" x14ac:dyDescent="0.25"/>
  <cols>
    <col min="1" max="1" width="65.7109375" bestFit="1" customWidth="1"/>
    <col min="2" max="2" width="65.7109375" customWidth="1"/>
    <col min="3" max="3" width="11.5703125" bestFit="1" customWidth="1"/>
    <col min="4" max="4" width="74" bestFit="1" customWidth="1"/>
    <col min="5" max="5" width="23.5703125" bestFit="1" customWidth="1"/>
    <col min="6" max="6" width="48.5703125" customWidth="1"/>
    <col min="7" max="7" width="19.28515625" bestFit="1" customWidth="1"/>
    <col min="8" max="8" width="23.140625" bestFit="1" customWidth="1"/>
    <col min="9" max="10" width="23.140625" customWidth="1"/>
    <col min="11" max="11" width="74.28515625" bestFit="1" customWidth="1"/>
  </cols>
  <sheetData>
    <row r="1" spans="1:6" ht="18.75" x14ac:dyDescent="0.3">
      <c r="A1" s="55" t="s">
        <v>78</v>
      </c>
      <c r="B1" s="56"/>
      <c r="C1" s="57"/>
      <c r="D1" s="57"/>
      <c r="E1" s="57"/>
      <c r="F1" s="57"/>
    </row>
    <row r="2" spans="1:6" ht="26.25" x14ac:dyDescent="0.25">
      <c r="A2" s="1" t="s">
        <v>0</v>
      </c>
      <c r="B2" s="32" t="s">
        <v>121</v>
      </c>
      <c r="C2" s="47" t="s">
        <v>122</v>
      </c>
      <c r="D2" s="2" t="s">
        <v>69</v>
      </c>
      <c r="E2" s="2" t="s">
        <v>68</v>
      </c>
      <c r="F2" s="2" t="s">
        <v>1</v>
      </c>
    </row>
    <row r="3" spans="1:6" x14ac:dyDescent="0.25">
      <c r="A3" s="18" t="s">
        <v>79</v>
      </c>
      <c r="B3" s="33"/>
      <c r="C3" s="45"/>
      <c r="D3" s="4"/>
      <c r="E3" s="4"/>
      <c r="F3" s="4"/>
    </row>
    <row r="4" spans="1:6" x14ac:dyDescent="0.25">
      <c r="A4" s="19" t="s">
        <v>80</v>
      </c>
      <c r="B4" s="34">
        <v>375000</v>
      </c>
      <c r="C4" s="45">
        <f>B4/$B$52</f>
        <v>1.2997394453391755E-2</v>
      </c>
      <c r="D4" s="8" t="str">
        <f>'OECD Mapping'!A37</f>
        <v>D68: Real estate activities</v>
      </c>
      <c r="E4" s="8" t="str">
        <f>'OECD Mapping'!B37</f>
        <v>ISIC 68</v>
      </c>
      <c r="F4" s="15" t="s">
        <v>70</v>
      </c>
    </row>
    <row r="5" spans="1:6" x14ac:dyDescent="0.25">
      <c r="A5" s="19" t="s">
        <v>81</v>
      </c>
      <c r="B5" s="34">
        <v>363636.36363636365</v>
      </c>
      <c r="C5" s="45">
        <f t="shared" ref="C5:C49" si="0">B5/$B$52</f>
        <v>1.2603534015410187E-2</v>
      </c>
      <c r="D5" s="9" t="str">
        <f>'OECD Mapping'!A37</f>
        <v>D68: Real estate activities</v>
      </c>
      <c r="E5" s="9" t="str">
        <f>'OECD Mapping'!B37</f>
        <v>ISIC 68</v>
      </c>
      <c r="F5" s="15" t="s">
        <v>70</v>
      </c>
    </row>
    <row r="6" spans="1:6" x14ac:dyDescent="0.25">
      <c r="A6" s="19" t="s">
        <v>82</v>
      </c>
      <c r="B6" s="34">
        <v>900000</v>
      </c>
      <c r="C6" s="45">
        <f t="shared" si="0"/>
        <v>3.1193746688140213E-2</v>
      </c>
      <c r="D6" s="8" t="str">
        <f>'OECD Mapping'!A38</f>
        <v>D69T82: Other business sector services</v>
      </c>
      <c r="E6" s="8" t="str">
        <f>'OECD Mapping'!B38</f>
        <v>ISIC 69T82</v>
      </c>
      <c r="F6" s="15" t="s">
        <v>70</v>
      </c>
    </row>
    <row r="7" spans="1:6" x14ac:dyDescent="0.25">
      <c r="A7" s="19" t="s">
        <v>83</v>
      </c>
      <c r="B7" s="34">
        <v>675000</v>
      </c>
      <c r="C7" s="45">
        <f t="shared" si="0"/>
        <v>2.3395310016105158E-2</v>
      </c>
      <c r="D7" s="8" t="str">
        <f>'OECD Mapping'!A38</f>
        <v>D69T82: Other business sector services</v>
      </c>
      <c r="E7" s="8" t="str">
        <f>'OECD Mapping'!B38</f>
        <v>ISIC 69T82</v>
      </c>
      <c r="F7" s="15" t="s">
        <v>70</v>
      </c>
    </row>
    <row r="8" spans="1:6" x14ac:dyDescent="0.25">
      <c r="A8" s="19" t="s">
        <v>84</v>
      </c>
      <c r="B8" s="34">
        <v>2313636.3636363638</v>
      </c>
      <c r="C8" s="45"/>
      <c r="D8" s="8"/>
      <c r="E8" s="8"/>
      <c r="F8" s="15" t="s">
        <v>70</v>
      </c>
    </row>
    <row r="9" spans="1:6" x14ac:dyDescent="0.25">
      <c r="A9" s="18" t="s">
        <v>85</v>
      </c>
      <c r="B9" s="33"/>
      <c r="C9" s="45"/>
      <c r="D9" s="8"/>
      <c r="E9" s="8"/>
      <c r="F9" s="15" t="s">
        <v>70</v>
      </c>
    </row>
    <row r="10" spans="1:6" x14ac:dyDescent="0.25">
      <c r="A10" s="20" t="s">
        <v>86</v>
      </c>
      <c r="B10" s="35"/>
      <c r="C10" s="45"/>
      <c r="D10" s="8"/>
      <c r="E10" s="8"/>
      <c r="F10" s="15" t="s">
        <v>70</v>
      </c>
    </row>
    <row r="11" spans="1:6" x14ac:dyDescent="0.25">
      <c r="A11" s="21" t="s">
        <v>87</v>
      </c>
      <c r="B11" s="36">
        <v>600000</v>
      </c>
      <c r="C11" s="45">
        <f t="shared" si="0"/>
        <v>2.0795831125426809E-2</v>
      </c>
      <c r="D11" s="8" t="str">
        <f>'OECD Mapping'!A16</f>
        <v>D239: Cement and other nometallic minerals</v>
      </c>
      <c r="E11" s="8" t="str">
        <f>'OECD Mapping'!B16</f>
        <v>ISIC 239</v>
      </c>
      <c r="F11" s="15" t="s">
        <v>70</v>
      </c>
    </row>
    <row r="12" spans="1:6" x14ac:dyDescent="0.25">
      <c r="A12" s="21" t="s">
        <v>88</v>
      </c>
      <c r="B12" s="36">
        <v>4950000</v>
      </c>
      <c r="C12" s="45">
        <f t="shared" si="0"/>
        <v>0.17156560678477117</v>
      </c>
      <c r="D12" s="8" t="str">
        <f>'OECD Mapping'!A19</f>
        <v>D25: Fabricated metal products</v>
      </c>
      <c r="E12" s="8" t="str">
        <f>'OECD Mapping'!B19</f>
        <v>ISIC 25</v>
      </c>
      <c r="F12" s="15" t="s">
        <v>70</v>
      </c>
    </row>
    <row r="13" spans="1:6" ht="15.75" thickBot="1" x14ac:dyDescent="0.3">
      <c r="A13" s="21" t="s">
        <v>89</v>
      </c>
      <c r="B13" s="36">
        <v>3300000</v>
      </c>
      <c r="C13" s="45">
        <f t="shared" si="0"/>
        <v>0.11437707118984744</v>
      </c>
      <c r="D13" s="10" t="str">
        <f>'OECD Mapping'!A21</f>
        <v>D27: Electrical equipment</v>
      </c>
      <c r="E13" s="10" t="str">
        <f>'OECD Mapping'!B21</f>
        <v>ISIC 27</v>
      </c>
      <c r="F13" s="17" t="s">
        <v>70</v>
      </c>
    </row>
    <row r="14" spans="1:6" s="14" customFormat="1" x14ac:dyDescent="0.25">
      <c r="A14" s="22" t="s">
        <v>90</v>
      </c>
      <c r="B14" s="37">
        <v>8850000</v>
      </c>
      <c r="C14" s="45"/>
      <c r="D14" s="52"/>
      <c r="E14" s="52"/>
      <c r="F14" s="17" t="s">
        <v>70</v>
      </c>
    </row>
    <row r="15" spans="1:6" s="7" customFormat="1" x14ac:dyDescent="0.25">
      <c r="A15" s="23" t="s">
        <v>91</v>
      </c>
      <c r="B15" s="38"/>
      <c r="C15" s="45"/>
      <c r="D15" s="53"/>
      <c r="E15" s="53"/>
      <c r="F15" s="17" t="s">
        <v>70</v>
      </c>
    </row>
    <row r="16" spans="1:6" s="13" customFormat="1" ht="15.75" thickBot="1" x14ac:dyDescent="0.3">
      <c r="A16" s="21" t="s">
        <v>92</v>
      </c>
      <c r="B16" s="36">
        <v>1765400.1798561153</v>
      </c>
      <c r="C16" s="45">
        <f t="shared" si="0"/>
        <v>6.1188273348476478E-2</v>
      </c>
      <c r="D16" s="51" t="str">
        <f>'OECD Mapping'!A29</f>
        <v>D41T43: Construction</v>
      </c>
      <c r="E16" s="51" t="str">
        <f>'OECD Mapping'!B29</f>
        <v>ISIC 41T43</v>
      </c>
      <c r="F16" s="16" t="s">
        <v>70</v>
      </c>
    </row>
    <row r="17" spans="1:6" ht="15.75" thickBot="1" x14ac:dyDescent="0.3">
      <c r="A17" s="21" t="s">
        <v>93</v>
      </c>
      <c r="B17" s="36">
        <v>3276000</v>
      </c>
      <c r="C17" s="45">
        <f t="shared" si="0"/>
        <v>0.11354523794483037</v>
      </c>
      <c r="D17" s="51" t="str">
        <f>'OECD Mapping'!A29</f>
        <v>D41T43: Construction</v>
      </c>
      <c r="E17" s="51" t="str">
        <f>'OECD Mapping'!B29</f>
        <v>ISIC 41T43</v>
      </c>
      <c r="F17" s="16" t="s">
        <v>70</v>
      </c>
    </row>
    <row r="18" spans="1:6" ht="15.75" thickBot="1" x14ac:dyDescent="0.3">
      <c r="A18" s="22" t="s">
        <v>94</v>
      </c>
      <c r="B18" s="37">
        <v>5041400.179856115</v>
      </c>
      <c r="C18" s="45"/>
      <c r="D18" s="51"/>
      <c r="E18" s="9"/>
      <c r="F18" s="16" t="s">
        <v>70</v>
      </c>
    </row>
    <row r="19" spans="1:6" ht="15.75" thickBot="1" x14ac:dyDescent="0.3">
      <c r="A19" s="24" t="s">
        <v>95</v>
      </c>
      <c r="B19" s="39">
        <v>16205036.543492477</v>
      </c>
      <c r="C19" s="45"/>
      <c r="D19" s="51"/>
      <c r="E19" s="8"/>
      <c r="F19" s="16" t="s">
        <v>70</v>
      </c>
    </row>
    <row r="20" spans="1:6" ht="15.75" thickBot="1" x14ac:dyDescent="0.3">
      <c r="A20" s="23" t="s">
        <v>96</v>
      </c>
      <c r="B20" s="38"/>
      <c r="C20" s="45"/>
      <c r="D20" s="51"/>
      <c r="E20" s="8"/>
      <c r="F20" s="16" t="s">
        <v>70</v>
      </c>
    </row>
    <row r="21" spans="1:6" ht="15.75" thickBot="1" x14ac:dyDescent="0.3">
      <c r="A21" s="25" t="s">
        <v>86</v>
      </c>
      <c r="B21" s="40"/>
      <c r="C21" s="45"/>
      <c r="D21" s="3"/>
      <c r="E21" s="9"/>
      <c r="F21" s="16" t="s">
        <v>70</v>
      </c>
    </row>
    <row r="22" spans="1:6" ht="15.75" thickBot="1" x14ac:dyDescent="0.3">
      <c r="A22" s="22" t="s">
        <v>97</v>
      </c>
      <c r="B22" s="37">
        <v>1800000</v>
      </c>
      <c r="C22" s="45">
        <f t="shared" si="0"/>
        <v>6.2387493376280426E-2</v>
      </c>
      <c r="D22" s="3" t="str">
        <f>'OECD Mapping'!$A$21</f>
        <v>D27: Electrical equipment</v>
      </c>
      <c r="E22" s="8" t="str">
        <f>'OECD Mapping'!$B$21</f>
        <v>ISIC 27</v>
      </c>
      <c r="F22" s="16" t="s">
        <v>70</v>
      </c>
    </row>
    <row r="23" spans="1:6" ht="15.75" thickBot="1" x14ac:dyDescent="0.3">
      <c r="A23" s="26" t="s">
        <v>98</v>
      </c>
      <c r="B23" s="41">
        <v>650000</v>
      </c>
      <c r="C23" s="45">
        <f t="shared" si="0"/>
        <v>2.2528817052545707E-2</v>
      </c>
      <c r="D23" s="3" t="str">
        <f>'OECD Mapping'!$A$21</f>
        <v>D27: Electrical equipment</v>
      </c>
      <c r="E23" s="8" t="str">
        <f>'OECD Mapping'!$B$21</f>
        <v>ISIC 27</v>
      </c>
      <c r="F23" s="16" t="s">
        <v>70</v>
      </c>
    </row>
    <row r="24" spans="1:6" ht="15.75" thickBot="1" x14ac:dyDescent="0.3">
      <c r="A24" s="26" t="s">
        <v>99</v>
      </c>
      <c r="B24" s="41">
        <v>20000</v>
      </c>
      <c r="C24" s="45">
        <f t="shared" si="0"/>
        <v>6.9319437084756029E-4</v>
      </c>
      <c r="D24" s="3" t="str">
        <f>'OECD Mapping'!$A$21</f>
        <v>D27: Electrical equipment</v>
      </c>
      <c r="E24" s="8" t="str">
        <f>'OECD Mapping'!$B$21</f>
        <v>ISIC 27</v>
      </c>
      <c r="F24" s="16" t="s">
        <v>70</v>
      </c>
    </row>
    <row r="25" spans="1:6" ht="15.75" thickBot="1" x14ac:dyDescent="0.3">
      <c r="A25" s="22" t="s">
        <v>100</v>
      </c>
      <c r="B25" s="37">
        <v>4800000</v>
      </c>
      <c r="C25" s="45">
        <f t="shared" si="0"/>
        <v>0.16636664900341447</v>
      </c>
      <c r="D25" s="3" t="str">
        <f>'OECD Mapping'!$A$21</f>
        <v>D27: Electrical equipment</v>
      </c>
      <c r="E25" s="8" t="str">
        <f>'OECD Mapping'!$B$21</f>
        <v>ISIC 27</v>
      </c>
      <c r="F25" s="16" t="s">
        <v>70</v>
      </c>
    </row>
    <row r="26" spans="1:6" ht="15.75" thickBot="1" x14ac:dyDescent="0.3">
      <c r="A26" s="26" t="s">
        <v>101</v>
      </c>
      <c r="B26" s="41">
        <v>0</v>
      </c>
      <c r="C26" s="45">
        <f t="shared" si="0"/>
        <v>0</v>
      </c>
      <c r="D26" s="3" t="str">
        <f>'OECD Mapping'!$A$21</f>
        <v>D27: Electrical equipment</v>
      </c>
      <c r="E26" s="8" t="str">
        <f>'OECD Mapping'!$B$21</f>
        <v>ISIC 27</v>
      </c>
      <c r="F26" s="16" t="s">
        <v>70</v>
      </c>
    </row>
    <row r="27" spans="1:6" ht="15.75" thickBot="1" x14ac:dyDescent="0.3">
      <c r="A27" s="22" t="s">
        <v>90</v>
      </c>
      <c r="B27" s="37">
        <v>7270000</v>
      </c>
      <c r="C27" s="45"/>
      <c r="D27" s="3"/>
      <c r="E27" s="9"/>
      <c r="F27" s="16" t="s">
        <v>70</v>
      </c>
    </row>
    <row r="28" spans="1:6" ht="15.75" thickBot="1" x14ac:dyDescent="0.3">
      <c r="A28" s="23" t="s">
        <v>72</v>
      </c>
      <c r="B28" s="38"/>
      <c r="C28" s="45">
        <f t="shared" si="0"/>
        <v>0</v>
      </c>
      <c r="D28" s="3"/>
      <c r="E28" s="8"/>
      <c r="F28" s="16" t="s">
        <v>70</v>
      </c>
    </row>
    <row r="29" spans="1:6" ht="15.75" thickBot="1" x14ac:dyDescent="0.3">
      <c r="A29" s="22" t="s">
        <v>97</v>
      </c>
      <c r="B29" s="37">
        <v>2092500</v>
      </c>
      <c r="C29" s="45">
        <f t="shared" si="0"/>
        <v>7.2525461049925993E-2</v>
      </c>
      <c r="D29" s="8" t="str">
        <f>'OECD Mapping'!$A$29</f>
        <v>D41T43: Construction</v>
      </c>
      <c r="E29" s="8" t="str">
        <f>'OECD Mapping'!$B$29</f>
        <v>ISIC 41T43</v>
      </c>
      <c r="F29" s="16" t="s">
        <v>70</v>
      </c>
    </row>
    <row r="30" spans="1:6" ht="15.75" thickBot="1" x14ac:dyDescent="0.3">
      <c r="A30" s="26" t="s">
        <v>102</v>
      </c>
      <c r="B30" s="41">
        <v>744000</v>
      </c>
      <c r="C30" s="45">
        <f t="shared" si="0"/>
        <v>2.5786830595529241E-2</v>
      </c>
      <c r="D30" s="8" t="str">
        <f>'OECD Mapping'!$A$29</f>
        <v>D41T43: Construction</v>
      </c>
      <c r="E30" s="9" t="str">
        <f>'OECD Mapping'!$B$29</f>
        <v>ISIC 41T43</v>
      </c>
      <c r="F30" s="16" t="s">
        <v>70</v>
      </c>
    </row>
    <row r="31" spans="1:6" ht="15.75" thickBot="1" x14ac:dyDescent="0.3">
      <c r="A31" s="26" t="s">
        <v>99</v>
      </c>
      <c r="B31" s="41">
        <v>27900</v>
      </c>
      <c r="C31" s="45">
        <f t="shared" si="0"/>
        <v>9.6700614733234659E-4</v>
      </c>
      <c r="D31" s="8" t="str">
        <f>'OECD Mapping'!$A$29</f>
        <v>D41T43: Construction</v>
      </c>
      <c r="E31" s="8" t="str">
        <f>'OECD Mapping'!$B$29</f>
        <v>ISIC 41T43</v>
      </c>
      <c r="F31" s="16" t="s">
        <v>70</v>
      </c>
    </row>
    <row r="32" spans="1:6" ht="15.75" thickBot="1" x14ac:dyDescent="0.3">
      <c r="A32" s="21" t="s">
        <v>100</v>
      </c>
      <c r="B32" s="36">
        <v>0</v>
      </c>
      <c r="C32" s="45">
        <f t="shared" si="0"/>
        <v>0</v>
      </c>
      <c r="D32" s="8" t="str">
        <f>'OECD Mapping'!$A$29</f>
        <v>D41T43: Construction</v>
      </c>
      <c r="E32" s="8" t="str">
        <f>'OECD Mapping'!$B$29</f>
        <v>ISIC 41T43</v>
      </c>
      <c r="F32" s="16" t="s">
        <v>70</v>
      </c>
    </row>
    <row r="33" spans="1:6" ht="15.75" thickBot="1" x14ac:dyDescent="0.3">
      <c r="A33" s="21" t="s">
        <v>103</v>
      </c>
      <c r="B33" s="36">
        <v>0</v>
      </c>
      <c r="C33" s="45">
        <f t="shared" si="0"/>
        <v>0</v>
      </c>
      <c r="D33" s="8" t="str">
        <f>'OECD Mapping'!$A$29</f>
        <v>D41T43: Construction</v>
      </c>
      <c r="E33" s="9" t="str">
        <f>'OECD Mapping'!$B$29</f>
        <v>ISIC 41T43</v>
      </c>
      <c r="F33" s="16" t="s">
        <v>70</v>
      </c>
    </row>
    <row r="34" spans="1:6" ht="15.75" thickBot="1" x14ac:dyDescent="0.3">
      <c r="A34" s="22" t="s">
        <v>104</v>
      </c>
      <c r="B34" s="37">
        <v>2864400</v>
      </c>
      <c r="C34" s="45"/>
      <c r="D34" s="3"/>
      <c r="E34" s="8"/>
      <c r="F34" s="16" t="s">
        <v>70</v>
      </c>
    </row>
    <row r="35" spans="1:6" ht="15.75" thickBot="1" x14ac:dyDescent="0.3">
      <c r="A35" s="25" t="s">
        <v>105</v>
      </c>
      <c r="B35" s="40">
        <v>10134400</v>
      </c>
      <c r="C35" s="45"/>
      <c r="D35" s="3"/>
      <c r="E35" s="8"/>
      <c r="F35" s="16" t="s">
        <v>70</v>
      </c>
    </row>
    <row r="36" spans="1:6" ht="15.75" thickBot="1" x14ac:dyDescent="0.3">
      <c r="A36" s="23" t="s">
        <v>106</v>
      </c>
      <c r="B36" s="38" t="s">
        <v>121</v>
      </c>
      <c r="C36" s="45"/>
      <c r="D36" s="3"/>
      <c r="E36" s="9"/>
      <c r="F36" s="16" t="s">
        <v>70</v>
      </c>
    </row>
    <row r="37" spans="1:6" ht="15.75" thickBot="1" x14ac:dyDescent="0.3">
      <c r="A37" s="23" t="s">
        <v>107</v>
      </c>
      <c r="B37" s="38"/>
      <c r="C37" s="45"/>
      <c r="D37" s="3"/>
      <c r="E37" s="8"/>
      <c r="F37" s="16" t="s">
        <v>70</v>
      </c>
    </row>
    <row r="38" spans="1:6" ht="15.75" thickBot="1" x14ac:dyDescent="0.3">
      <c r="A38" s="22" t="s">
        <v>108</v>
      </c>
      <c r="B38" s="37">
        <v>375000</v>
      </c>
      <c r="C38" s="45">
        <f t="shared" si="0"/>
        <v>1.2997394453391755E-2</v>
      </c>
      <c r="D38" s="3" t="str">
        <f>'OECD Mapping'!A38</f>
        <v>D69T82: Other business sector services</v>
      </c>
      <c r="E38" s="8" t="str">
        <f>'OECD Mapping'!B38</f>
        <v>ISIC 69T82</v>
      </c>
      <c r="F38" s="16" t="s">
        <v>70</v>
      </c>
    </row>
    <row r="39" spans="1:6" ht="15.75" thickBot="1" x14ac:dyDescent="0.3">
      <c r="A39" s="22" t="s">
        <v>109</v>
      </c>
      <c r="B39" s="37">
        <v>750000</v>
      </c>
      <c r="C39" s="45">
        <f t="shared" si="0"/>
        <v>2.5994788906783511E-2</v>
      </c>
      <c r="D39" s="48" t="str">
        <f>'OECD Mapping'!A38</f>
        <v>D69T82: Other business sector services</v>
      </c>
      <c r="E39" s="9" t="str">
        <f>'OECD Mapping'!B38</f>
        <v>ISIC 69T82</v>
      </c>
      <c r="F39" s="16" t="s">
        <v>70</v>
      </c>
    </row>
    <row r="40" spans="1:6" ht="15.75" thickBot="1" x14ac:dyDescent="0.3">
      <c r="A40" s="22" t="s">
        <v>4</v>
      </c>
      <c r="B40" s="37">
        <v>1125000</v>
      </c>
      <c r="C40" s="45"/>
      <c r="D40" s="3"/>
      <c r="E40" s="8"/>
      <c r="F40" s="16" t="s">
        <v>70</v>
      </c>
    </row>
    <row r="41" spans="1:6" ht="15.75" thickBot="1" x14ac:dyDescent="0.3">
      <c r="A41" s="25" t="s">
        <v>110</v>
      </c>
      <c r="B41" s="40"/>
      <c r="C41" s="45"/>
      <c r="D41" s="3"/>
      <c r="E41" s="8"/>
      <c r="F41" s="16" t="s">
        <v>70</v>
      </c>
    </row>
    <row r="42" spans="1:6" ht="15.75" thickBot="1" x14ac:dyDescent="0.3">
      <c r="A42" s="22" t="s">
        <v>111</v>
      </c>
      <c r="B42" s="37">
        <v>222000</v>
      </c>
      <c r="C42" s="45">
        <f t="shared" si="0"/>
        <v>7.6944575164079191E-3</v>
      </c>
      <c r="D42" s="48" t="str">
        <f>'OECD Mapping'!A38</f>
        <v>D69T82: Other business sector services</v>
      </c>
      <c r="E42" s="9" t="str">
        <f>'OECD Mapping'!B38</f>
        <v>ISIC 69T82</v>
      </c>
      <c r="F42" s="16" t="s">
        <v>70</v>
      </c>
    </row>
    <row r="43" spans="1:6" ht="15.75" thickBot="1" x14ac:dyDescent="0.3">
      <c r="A43" s="22" t="s">
        <v>112</v>
      </c>
      <c r="B43" s="37">
        <v>1110000</v>
      </c>
      <c r="C43" s="45">
        <f t="shared" si="0"/>
        <v>3.8472287582039591E-2</v>
      </c>
      <c r="D43" s="48" t="str">
        <f>'OECD Mapping'!A38</f>
        <v>D69T82: Other business sector services</v>
      </c>
      <c r="E43" s="8" t="str">
        <f>'OECD Mapping'!B38</f>
        <v>ISIC 69T82</v>
      </c>
      <c r="F43" s="16" t="s">
        <v>70</v>
      </c>
    </row>
    <row r="44" spans="1:6" ht="15.75" thickBot="1" x14ac:dyDescent="0.3">
      <c r="A44" s="22" t="s">
        <v>4</v>
      </c>
      <c r="B44" s="37">
        <v>1332000</v>
      </c>
      <c r="C44" s="45"/>
      <c r="D44" s="3"/>
      <c r="E44" s="8"/>
      <c r="F44" s="16" t="s">
        <v>70</v>
      </c>
    </row>
    <row r="45" spans="1:6" ht="15.75" thickBot="1" x14ac:dyDescent="0.3">
      <c r="A45" s="25" t="s">
        <v>113</v>
      </c>
      <c r="B45" s="40"/>
      <c r="C45" s="45"/>
      <c r="D45" s="3"/>
      <c r="E45" s="9"/>
      <c r="F45" s="16" t="s">
        <v>70</v>
      </c>
    </row>
    <row r="46" spans="1:6" ht="15.75" thickBot="1" x14ac:dyDescent="0.3">
      <c r="A46" s="21" t="s">
        <v>114</v>
      </c>
      <c r="B46" s="36">
        <v>0</v>
      </c>
      <c r="C46" s="45">
        <f t="shared" si="0"/>
        <v>0</v>
      </c>
      <c r="D46" s="48" t="str">
        <f>'OECD Mapping'!$A$38</f>
        <v>D69T82: Other business sector services</v>
      </c>
      <c r="E46" s="8" t="str">
        <f>'OECD Mapping'!$B$38</f>
        <v>ISIC 69T82</v>
      </c>
      <c r="F46" s="16" t="s">
        <v>70</v>
      </c>
    </row>
    <row r="47" spans="1:6" ht="15.75" thickBot="1" x14ac:dyDescent="0.3">
      <c r="A47" s="21" t="s">
        <v>115</v>
      </c>
      <c r="B47" s="36">
        <v>0</v>
      </c>
      <c r="C47" s="45">
        <f t="shared" si="0"/>
        <v>0</v>
      </c>
      <c r="D47" s="48" t="str">
        <f>'OECD Mapping'!$A$38</f>
        <v>D69T82: Other business sector services</v>
      </c>
      <c r="E47" s="8" t="str">
        <f>'OECD Mapping'!$B$38</f>
        <v>ISIC 69T82</v>
      </c>
      <c r="F47" s="16" t="s">
        <v>70</v>
      </c>
    </row>
    <row r="48" spans="1:6" ht="15.75" thickBot="1" x14ac:dyDescent="0.3">
      <c r="A48" s="21" t="s">
        <v>116</v>
      </c>
      <c r="B48" s="36">
        <v>0</v>
      </c>
      <c r="C48" s="45">
        <f t="shared" si="0"/>
        <v>0</v>
      </c>
      <c r="D48" s="48" t="str">
        <f>'OECD Mapping'!$A$38</f>
        <v>D69T82: Other business sector services</v>
      </c>
      <c r="E48" s="9" t="str">
        <f>'OECD Mapping'!$B$38</f>
        <v>ISIC 69T82</v>
      </c>
      <c r="F48" s="16" t="s">
        <v>70</v>
      </c>
    </row>
    <row r="49" spans="1:6" ht="15.75" thickBot="1" x14ac:dyDescent="0.3">
      <c r="A49" s="27" t="s">
        <v>117</v>
      </c>
      <c r="B49" s="36">
        <v>55500</v>
      </c>
      <c r="C49" s="45">
        <f t="shared" si="0"/>
        <v>1.9236143791019798E-3</v>
      </c>
      <c r="D49" s="48" t="str">
        <f>'OECD Mapping'!A36</f>
        <v>D64T66: Financial and insurance activities</v>
      </c>
      <c r="E49" s="8" t="str">
        <f>'OECD Mapping'!B36</f>
        <v>ISIC 64T66</v>
      </c>
      <c r="F49" s="16" t="s">
        <v>70</v>
      </c>
    </row>
    <row r="50" spans="1:6" ht="15.75" thickBot="1" x14ac:dyDescent="0.3">
      <c r="A50" s="21" t="s">
        <v>118</v>
      </c>
      <c r="B50" s="36">
        <v>55500</v>
      </c>
      <c r="C50" s="45"/>
      <c r="D50" s="3"/>
      <c r="E50" s="8"/>
      <c r="F50" s="16" t="s">
        <v>70</v>
      </c>
    </row>
    <row r="51" spans="1:6" ht="15.75" thickBot="1" x14ac:dyDescent="0.3">
      <c r="A51" s="28" t="s">
        <v>119</v>
      </c>
      <c r="B51" s="42">
        <v>2512500</v>
      </c>
      <c r="C51" s="45"/>
      <c r="D51" s="3"/>
      <c r="E51" s="9"/>
      <c r="F51" s="16" t="s">
        <v>70</v>
      </c>
    </row>
    <row r="52" spans="1:6" ht="15.75" thickBot="1" x14ac:dyDescent="0.3">
      <c r="A52" s="29" t="s">
        <v>2</v>
      </c>
      <c r="B52" s="43">
        <v>28851936.543492477</v>
      </c>
      <c r="C52" s="45"/>
      <c r="D52" s="3"/>
      <c r="E52" s="8"/>
      <c r="F52" s="16" t="s">
        <v>70</v>
      </c>
    </row>
    <row r="53" spans="1:6" ht="15.75" thickBot="1" x14ac:dyDescent="0.3">
      <c r="A53" s="30" t="s">
        <v>3</v>
      </c>
      <c r="B53" s="44">
        <v>1007500</v>
      </c>
      <c r="C53" s="45"/>
      <c r="D53" s="3"/>
      <c r="E53" s="8"/>
      <c r="F53" s="16" t="s">
        <v>70</v>
      </c>
    </row>
    <row r="54" spans="1:6" x14ac:dyDescent="0.25">
      <c r="A54" s="31" t="s">
        <v>120</v>
      </c>
      <c r="B54" s="31">
        <v>29859436.543492477</v>
      </c>
    </row>
    <row r="55" spans="1:6" x14ac:dyDescent="0.25">
      <c r="C55" s="46"/>
    </row>
    <row r="56" spans="1:6" x14ac:dyDescent="0.25">
      <c r="C56" s="46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0"/>
  <sheetViews>
    <sheetView workbookViewId="0"/>
  </sheetViews>
  <sheetFormatPr defaultRowHeight="15" x14ac:dyDescent="0.25"/>
  <cols>
    <col min="1" max="1" width="31" customWidth="1"/>
    <col min="2" max="26" width="10.42578125" customWidth="1"/>
    <col min="27" max="27" width="13.28515625" customWidth="1"/>
    <col min="28" max="28" width="11.28515625" customWidth="1"/>
    <col min="29" max="43" width="10.42578125" customWidth="1"/>
  </cols>
  <sheetData>
    <row r="1" spans="1:43" x14ac:dyDescent="0.25">
      <c r="A1" s="50" t="s">
        <v>127</v>
      </c>
      <c r="B1" s="49" t="s">
        <v>35</v>
      </c>
      <c r="C1" s="49" t="s">
        <v>131</v>
      </c>
      <c r="D1" s="49" t="s">
        <v>132</v>
      </c>
      <c r="E1" s="49" t="s">
        <v>36</v>
      </c>
      <c r="F1" s="49" t="s">
        <v>37</v>
      </c>
      <c r="G1" s="49" t="s">
        <v>38</v>
      </c>
      <c r="H1" s="49" t="s">
        <v>39</v>
      </c>
      <c r="I1" s="49" t="s">
        <v>40</v>
      </c>
      <c r="J1" s="49" t="s">
        <v>41</v>
      </c>
      <c r="K1" s="49" t="s">
        <v>42</v>
      </c>
      <c r="L1" s="49" t="s">
        <v>74</v>
      </c>
      <c r="M1" s="49" t="s">
        <v>75</v>
      </c>
      <c r="N1" s="49" t="s">
        <v>43</v>
      </c>
      <c r="O1" s="49" t="s">
        <v>135</v>
      </c>
      <c r="P1" s="49" t="s">
        <v>137</v>
      </c>
      <c r="Q1" s="49" t="s">
        <v>139</v>
      </c>
      <c r="R1" s="49" t="s">
        <v>141</v>
      </c>
      <c r="S1" s="49" t="s">
        <v>44</v>
      </c>
      <c r="T1" s="49" t="s">
        <v>45</v>
      </c>
      <c r="U1" s="49" t="s">
        <v>46</v>
      </c>
      <c r="V1" s="49" t="s">
        <v>47</v>
      </c>
      <c r="W1" s="49" t="s">
        <v>48</v>
      </c>
      <c r="X1" s="49" t="s">
        <v>49</v>
      </c>
      <c r="Y1" s="49" t="s">
        <v>50</v>
      </c>
      <c r="Z1" s="49" t="s">
        <v>143</v>
      </c>
      <c r="AA1" s="49" t="s">
        <v>145</v>
      </c>
      <c r="AB1" s="49" t="s">
        <v>147</v>
      </c>
      <c r="AC1" s="49" t="s">
        <v>51</v>
      </c>
      <c r="AD1" s="49" t="s">
        <v>52</v>
      </c>
      <c r="AE1" s="49" t="s">
        <v>53</v>
      </c>
      <c r="AF1" s="49" t="s">
        <v>54</v>
      </c>
      <c r="AG1" s="49" t="s">
        <v>55</v>
      </c>
      <c r="AH1" s="49" t="s">
        <v>56</v>
      </c>
      <c r="AI1" s="49" t="s">
        <v>57</v>
      </c>
      <c r="AJ1" s="49" t="s">
        <v>58</v>
      </c>
      <c r="AK1" s="49" t="s">
        <v>59</v>
      </c>
      <c r="AL1" s="49" t="s">
        <v>60</v>
      </c>
      <c r="AM1" s="49" t="s">
        <v>61</v>
      </c>
      <c r="AN1" s="49" t="s">
        <v>62</v>
      </c>
      <c r="AO1" s="49" t="s">
        <v>63</v>
      </c>
      <c r="AP1" s="49" t="s">
        <v>64</v>
      </c>
      <c r="AQ1" s="49" t="s">
        <v>65</v>
      </c>
    </row>
    <row r="2" spans="1:43" x14ac:dyDescent="0.25">
      <c r="A2" t="s">
        <v>124</v>
      </c>
      <c r="B2" s="11">
        <f>SUMIF('Cost Breakdowns'!$E$3:$E$49,SoTCCbIC!B$1,'Cost Breakdowns'!$C$3:$C$49)</f>
        <v>0</v>
      </c>
      <c r="C2" s="11">
        <f>SUMIF('Cost Breakdowns'!$E$3:$E$49,SoTCCbIC!C$1,'Cost Breakdowns'!$C$3:$C$49)</f>
        <v>0</v>
      </c>
      <c r="D2" s="11">
        <f>SUMIF('Cost Breakdowns'!$E$3:$E$49,SoTCCbIC!D$1,'Cost Breakdowns'!$C$3:$C$49)</f>
        <v>0</v>
      </c>
      <c r="E2" s="11">
        <f>SUMIF('Cost Breakdowns'!$E$3:$E$49,SoTCCbIC!E$1,'Cost Breakdowns'!$C$3:$C$49)</f>
        <v>0</v>
      </c>
      <c r="F2" s="11">
        <f>SUMIF('Cost Breakdowns'!$E$3:$E$49,SoTCCbIC!F$1,'Cost Breakdowns'!$C$3:$C$49)</f>
        <v>0</v>
      </c>
      <c r="G2" s="11">
        <f>SUMIF('Cost Breakdowns'!$E$3:$E$49,SoTCCbIC!G$1,'Cost Breakdowns'!$C$3:$C$49)</f>
        <v>0</v>
      </c>
      <c r="H2" s="11">
        <f>SUMIF('Cost Breakdowns'!$E$3:$E$49,SoTCCbIC!H$1,'Cost Breakdowns'!$C$3:$C$49)</f>
        <v>0</v>
      </c>
      <c r="I2" s="11">
        <f>SUMIF('Cost Breakdowns'!$E$3:$E$49,SoTCCbIC!I$1,'Cost Breakdowns'!$C$3:$C$49)</f>
        <v>0</v>
      </c>
      <c r="J2" s="11">
        <f>SUMIF('Cost Breakdowns'!$E$3:$E$49,SoTCCbIC!J$1,'Cost Breakdowns'!$C$3:$C$49)</f>
        <v>0</v>
      </c>
      <c r="K2" s="11">
        <f>SUMIF('Cost Breakdowns'!$E$3:$E$49,SoTCCbIC!K$1,'Cost Breakdowns'!$C$3:$C$49)</f>
        <v>0</v>
      </c>
      <c r="L2" s="11">
        <f>SUMIF('Cost Breakdowns'!$E$3:$E$49,SoTCCbIC!L$1,'Cost Breakdowns'!$C$3:$C$49)</f>
        <v>0</v>
      </c>
      <c r="M2" s="11">
        <f>SUMIF('Cost Breakdowns'!$E$3:$E$49,SoTCCbIC!M$1,'Cost Breakdowns'!$C$3:$C$49)</f>
        <v>0</v>
      </c>
      <c r="N2" s="11">
        <f>SUMIF('Cost Breakdowns'!$E$3:$E$49,SoTCCbIC!N$1,'Cost Breakdowns'!$C$3:$C$49)</f>
        <v>0</v>
      </c>
      <c r="O2" s="11">
        <f>SUMIF('Cost Breakdowns'!$E$3:$E$49,SoTCCbIC!O$1,'Cost Breakdowns'!$C$3:$C$49)</f>
        <v>0</v>
      </c>
      <c r="P2" s="11">
        <f>SUMIF('Cost Breakdowns'!$E$3:$E$49,SoTCCbIC!P$1,'Cost Breakdowns'!$C$3:$C$49)</f>
        <v>2.0795831125426809E-2</v>
      </c>
      <c r="Q2" s="11">
        <f>SUMIF('Cost Breakdowns'!$E$3:$E$49,SoTCCbIC!Q$1,'Cost Breakdowns'!$C$3:$C$49)</f>
        <v>0</v>
      </c>
      <c r="R2" s="11">
        <f>SUMIF('Cost Breakdowns'!$E$3:$E$49,SoTCCbIC!R$1,'Cost Breakdowns'!$C$3:$C$49)</f>
        <v>0</v>
      </c>
      <c r="S2" s="11">
        <f>SUMIF('Cost Breakdowns'!$E$3:$E$49,SoTCCbIC!S$1,'Cost Breakdowns'!$C$3:$C$49)</f>
        <v>0.17156560678477117</v>
      </c>
      <c r="T2" s="11">
        <f>SUMIF('Cost Breakdowns'!$E$3:$E$49,SoTCCbIC!T$1,'Cost Breakdowns'!$C$3:$C$49)</f>
        <v>0</v>
      </c>
      <c r="U2" s="11">
        <f>SUMIF('Cost Breakdowns'!$E$3:$E$49,SoTCCbIC!U$1,'Cost Breakdowns'!$C$3:$C$49)</f>
        <v>0.3663532249929356</v>
      </c>
      <c r="V2" s="11">
        <f>SUMIF('Cost Breakdowns'!$E$3:$E$49,SoTCCbIC!V$1,'Cost Breakdowns'!$C$3:$C$49)</f>
        <v>0</v>
      </c>
      <c r="W2" s="11">
        <f>SUMIF('Cost Breakdowns'!$E$3:$E$49,SoTCCbIC!W$1,'Cost Breakdowns'!$C$3:$C$49)</f>
        <v>0</v>
      </c>
      <c r="X2" s="11">
        <f>SUMIF('Cost Breakdowns'!$E$3:$E$49,SoTCCbIC!X$1,'Cost Breakdowns'!$C$3:$C$49)</f>
        <v>0</v>
      </c>
      <c r="Y2" s="11">
        <f>SUMIF('Cost Breakdowns'!$E$3:$E$49,SoTCCbIC!Y$1,'Cost Breakdowns'!$C$3:$C$49)</f>
        <v>0</v>
      </c>
      <c r="Z2" s="11">
        <f>SUMIF('Cost Breakdowns'!$E$3:$E$49,SoTCCbIC!Z$1,'Cost Breakdowns'!$C$3:$C$49)</f>
        <v>0</v>
      </c>
      <c r="AA2" s="11">
        <f>SUMIF('Cost Breakdowns'!$E$3:$E$49,SoTCCbIC!AA$1,'Cost Breakdowns'!$C$3:$C$49)</f>
        <v>0</v>
      </c>
      <c r="AB2" s="11">
        <f>SUMIF('Cost Breakdowns'!$E$3:$E$49,SoTCCbIC!AB$1,'Cost Breakdowns'!$C$3:$C$49)</f>
        <v>0</v>
      </c>
      <c r="AC2" s="11">
        <f>SUMIF('Cost Breakdowns'!$E$3:$E$49,SoTCCbIC!AC$1,'Cost Breakdowns'!$C$3:$C$49)</f>
        <v>0.27401280908609443</v>
      </c>
      <c r="AD2" s="11">
        <f>SUMIF('Cost Breakdowns'!$E$3:$E$49,SoTCCbIC!AD$1,'Cost Breakdowns'!$C$3:$C$49)</f>
        <v>0</v>
      </c>
      <c r="AE2" s="11">
        <f>SUMIF('Cost Breakdowns'!$E$3:$E$49,SoTCCbIC!AE$1,'Cost Breakdowns'!$C$3:$C$49)</f>
        <v>0</v>
      </c>
      <c r="AF2" s="11">
        <f>SUMIF('Cost Breakdowns'!$E$3:$E$49,SoTCCbIC!AF$1,'Cost Breakdowns'!$C$3:$C$49)</f>
        <v>0</v>
      </c>
      <c r="AG2" s="11">
        <f>SUMIF('Cost Breakdowns'!$E$3:$E$49,SoTCCbIC!AG$1,'Cost Breakdowns'!$C$3:$C$49)</f>
        <v>0</v>
      </c>
      <c r="AH2" s="11">
        <f>SUMIF('Cost Breakdowns'!$E$3:$E$49,SoTCCbIC!AH$1,'Cost Breakdowns'!$C$3:$C$49)</f>
        <v>0</v>
      </c>
      <c r="AI2" s="11">
        <f>SUMIF('Cost Breakdowns'!$E$3:$E$49,SoTCCbIC!AI$1,'Cost Breakdowns'!$C$3:$C$49)</f>
        <v>0</v>
      </c>
      <c r="AJ2" s="11">
        <f>SUMIF('Cost Breakdowns'!$E$3:$E$49,SoTCCbIC!AJ$1,'Cost Breakdowns'!$C$3:$C$49)</f>
        <v>1.9236143791019798E-3</v>
      </c>
      <c r="AK2" s="11">
        <f>SUMIF('Cost Breakdowns'!$E$3:$E$49,SoTCCbIC!AK$1,'Cost Breakdowns'!$C$3:$C$49)</f>
        <v>2.5600928468801944E-2</v>
      </c>
      <c r="AL2" s="11">
        <f>SUMIF('Cost Breakdowns'!$E$3:$E$49,SoTCCbIC!AL$1,'Cost Breakdowns'!$C$3:$C$49)</f>
        <v>0.13974798516286813</v>
      </c>
      <c r="AM2" s="11">
        <f>SUMIF('Cost Breakdowns'!$E$3:$E$49,SoTCCbIC!AM$1,'Cost Breakdowns'!$C$3:$C$49)</f>
        <v>0</v>
      </c>
      <c r="AN2" s="11">
        <f>SUMIF('Cost Breakdowns'!$E$3:$E$49,SoTCCbIC!AN$1,'Cost Breakdowns'!$C$3:$C$49)</f>
        <v>0</v>
      </c>
      <c r="AO2" s="11">
        <f>SUMIF('Cost Breakdowns'!$E$3:$E$49,SoTCCbIC!AO$1,'Cost Breakdowns'!$C$3:$C$49)</f>
        <v>0</v>
      </c>
      <c r="AP2" s="11">
        <f>SUMIF('Cost Breakdowns'!$E$3:$E$49,SoTCCbIC!AP$1,'Cost Breakdowns'!$C$3:$C$49)</f>
        <v>0</v>
      </c>
      <c r="AQ2" s="11">
        <f>SUMIF('Cost Breakdowns'!$E$3:$E$49,SoTCCbIC!AQ$1,'Cost Breakdowns'!$C$3:$C$49)</f>
        <v>0</v>
      </c>
    </row>
    <row r="10" spans="1:43" x14ac:dyDescent="0.25">
      <c r="F10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OECD Mapping</vt:lpstr>
      <vt:lpstr>Cost Breakdowns</vt:lpstr>
      <vt:lpstr>SoTCCbIC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2020-06-18T16:32:51Z</dcterms:created>
  <dcterms:modified xsi:type="dcterms:W3CDTF">2021-05-20T19:25:03Z</dcterms:modified>
</cp:coreProperties>
</file>