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08B0A7C4-E352-4CC4-968A-97778A6FC57F}"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G33" i="24"/>
  <c r="G49" i="24"/>
  <c r="J49" i="24" s="1"/>
  <c r="K49" i="24" s="1"/>
  <c r="O2" i="22"/>
  <c r="K6" i="22"/>
  <c r="L6" i="22" s="1"/>
  <c r="J33" i="19" s="1"/>
  <c r="K12" i="22"/>
  <c r="G22" i="24"/>
  <c r="J22" i="24" s="1"/>
  <c r="K22" i="24" s="1"/>
  <c r="G34" i="24"/>
  <c r="J34" i="24" s="1"/>
  <c r="K34" i="24" s="1"/>
  <c r="A1" i="26"/>
  <c r="W19" i="26" s="1"/>
  <c r="P2" i="22"/>
  <c r="M7" i="22"/>
  <c r="M12" i="22"/>
  <c r="L12" i="22" s="1"/>
  <c r="J34" i="19" s="1"/>
  <c r="G7" i="24"/>
  <c r="O7" i="24" s="1"/>
  <c r="P7" i="24" s="1"/>
  <c r="G23" i="24"/>
  <c r="O23" i="24" s="1"/>
  <c r="P23" i="24" s="1"/>
  <c r="E11" i="26"/>
  <c r="L13" i="22"/>
  <c r="J64" i="19" s="1"/>
  <c r="N8" i="26"/>
  <c r="V19" i="26"/>
  <c r="O10" i="24"/>
  <c r="P10" i="24" s="1"/>
  <c r="O17" i="26"/>
  <c r="AF47" i="26"/>
  <c r="O24" i="24"/>
  <c r="P24" i="24" s="1"/>
  <c r="P19" i="26"/>
  <c r="G48" i="26"/>
  <c r="O36" i="24"/>
  <c r="P36" i="24" s="1"/>
  <c r="Y14" i="26"/>
  <c r="AG21" i="26"/>
  <c r="H36" i="26"/>
  <c r="J39" i="24"/>
  <c r="K39" i="24" s="1"/>
  <c r="J82" i="26"/>
  <c r="Z81" i="26"/>
  <c r="J76" i="26"/>
  <c r="Z71" i="26"/>
  <c r="R71" i="26"/>
  <c r="I87" i="26"/>
  <c r="Y84" i="26"/>
  <c r="AG83" i="26"/>
  <c r="AG80" i="26"/>
  <c r="AG77" i="26"/>
  <c r="Y77" i="26"/>
  <c r="Y74" i="26"/>
  <c r="Y71" i="26"/>
  <c r="I71" i="26"/>
  <c r="AG67" i="26"/>
  <c r="P86" i="26"/>
  <c r="H86" i="26"/>
  <c r="AF82" i="26"/>
  <c r="H80" i="26"/>
  <c r="AF79" i="26"/>
  <c r="P76" i="26"/>
  <c r="AF73" i="26"/>
  <c r="H73" i="26"/>
  <c r="H70" i="26"/>
  <c r="H67" i="26"/>
  <c r="AF66" i="26"/>
  <c r="G85" i="26"/>
  <c r="G82" i="26"/>
  <c r="W81" i="26"/>
  <c r="O78" i="26"/>
  <c r="W75" i="26"/>
  <c r="O75" i="26"/>
  <c r="G72" i="26"/>
  <c r="O69" i="26"/>
  <c r="G69" i="26"/>
  <c r="AD86" i="26"/>
  <c r="N84" i="26"/>
  <c r="V83" i="26"/>
  <c r="V80" i="26"/>
  <c r="V77" i="26"/>
  <c r="N77" i="26"/>
  <c r="N74" i="26"/>
  <c r="N71" i="26"/>
  <c r="AD70" i="26"/>
  <c r="V67" i="26"/>
  <c r="K83" i="26"/>
  <c r="T82" i="26"/>
  <c r="AC73" i="26"/>
  <c r="Y66" i="26"/>
  <c r="AB87" i="26"/>
  <c r="S78" i="26"/>
  <c r="AB71" i="26"/>
  <c r="AB69" i="26"/>
  <c r="AF64" i="26"/>
  <c r="AF61" i="26"/>
  <c r="X61" i="26"/>
  <c r="X58" i="26"/>
  <c r="X55" i="26"/>
  <c r="H55" i="26"/>
  <c r="M84" i="26"/>
  <c r="D77" i="26"/>
  <c r="M76" i="26"/>
  <c r="AA67" i="26"/>
  <c r="K82" i="26"/>
  <c r="T81" i="26"/>
  <c r="K72" i="26"/>
  <c r="U66" i="26"/>
  <c r="M66" i="26"/>
  <c r="M64" i="26"/>
  <c r="U62" i="26"/>
  <c r="M62" i="26"/>
  <c r="M60" i="26"/>
  <c r="U58" i="26"/>
  <c r="M58" i="26"/>
  <c r="M56" i="26"/>
  <c r="U54" i="26"/>
  <c r="M54" i="26"/>
  <c r="S85" i="26"/>
  <c r="AB80" i="26"/>
  <c r="E80" i="26"/>
  <c r="AB74" i="26"/>
  <c r="E70" i="26"/>
  <c r="S69" i="26"/>
  <c r="AB65" i="26"/>
  <c r="D64" i="26"/>
  <c r="AB63" i="26"/>
  <c r="AB61" i="26"/>
  <c r="D60" i="26"/>
  <c r="AB59" i="26"/>
  <c r="AB57" i="26"/>
  <c r="D56" i="26"/>
  <c r="AB55" i="26"/>
  <c r="AB53" i="26"/>
  <c r="AA78" i="26"/>
  <c r="C77" i="26"/>
  <c r="I66" i="26"/>
  <c r="AA65" i="26"/>
  <c r="AH62" i="26"/>
  <c r="V62" i="26"/>
  <c r="AA59" i="26"/>
  <c r="O59" i="26"/>
  <c r="V56" i="26"/>
  <c r="I56" i="26"/>
  <c r="O53" i="26"/>
  <c r="F53" i="26"/>
  <c r="N51" i="26"/>
  <c r="F51" i="26"/>
  <c r="N49" i="26"/>
  <c r="F49" i="26"/>
  <c r="N47" i="26"/>
  <c r="F47" i="26"/>
  <c r="N45" i="26"/>
  <c r="F45" i="26"/>
  <c r="N43" i="26"/>
  <c r="F43" i="26"/>
  <c r="N41" i="26"/>
  <c r="F41" i="26"/>
  <c r="N39" i="26"/>
  <c r="F39" i="26"/>
  <c r="N37" i="26"/>
  <c r="F37" i="26"/>
  <c r="F36" i="26"/>
  <c r="N35" i="26"/>
  <c r="V34" i="26"/>
  <c r="N34" i="26"/>
  <c r="V33" i="26"/>
  <c r="N33" i="26"/>
  <c r="V32" i="26"/>
  <c r="N32" i="26"/>
  <c r="V31" i="26"/>
  <c r="N31" i="26"/>
  <c r="V30" i="26"/>
  <c r="N30" i="26"/>
  <c r="V29" i="26"/>
  <c r="N29" i="26"/>
  <c r="V28" i="26"/>
  <c r="N28" i="26"/>
  <c r="V27" i="26"/>
  <c r="N27" i="26"/>
  <c r="V26" i="26"/>
  <c r="N26" i="26"/>
  <c r="V25" i="26"/>
  <c r="N25" i="26"/>
  <c r="AD24" i="26"/>
  <c r="V24" i="26"/>
  <c r="N24" i="26"/>
  <c r="AD23" i="26"/>
  <c r="V23" i="26"/>
  <c r="N23" i="26"/>
  <c r="AD22" i="26"/>
  <c r="V22" i="26"/>
  <c r="N22" i="26"/>
  <c r="U85" i="26"/>
  <c r="C84" i="26"/>
  <c r="D82" i="26"/>
  <c r="U78" i="26"/>
  <c r="AA76" i="26"/>
  <c r="C75" i="26"/>
  <c r="M71" i="26"/>
  <c r="U69" i="26"/>
  <c r="C68" i="26"/>
  <c r="G66" i="26"/>
  <c r="Z65" i="26"/>
  <c r="N65" i="26"/>
  <c r="S64" i="26"/>
  <c r="G64" i="26"/>
  <c r="Z63" i="26"/>
  <c r="AG62" i="26"/>
  <c r="S62" i="26"/>
  <c r="G62" i="26"/>
  <c r="N61" i="26"/>
  <c r="AG60" i="26"/>
  <c r="S60" i="26"/>
  <c r="Z59" i="26"/>
  <c r="N59" i="26"/>
  <c r="AG58" i="26"/>
  <c r="G58" i="26"/>
  <c r="Z57" i="26"/>
  <c r="N57" i="26"/>
  <c r="S56" i="26"/>
  <c r="G56" i="26"/>
  <c r="Z55" i="26"/>
  <c r="AG54" i="26"/>
  <c r="S54" i="26"/>
  <c r="G54" i="26"/>
  <c r="N53" i="26"/>
  <c r="E53" i="26"/>
  <c r="AC52" i="26"/>
  <c r="M52" i="26"/>
  <c r="E52" i="26"/>
  <c r="AC51" i="26"/>
  <c r="M51" i="26"/>
  <c r="E51" i="26"/>
  <c r="AC50" i="26"/>
  <c r="M50" i="26"/>
  <c r="E50" i="26"/>
  <c r="AC49" i="26"/>
  <c r="M49" i="26"/>
  <c r="E49" i="26"/>
  <c r="AC48" i="26"/>
  <c r="M48" i="26"/>
  <c r="E48" i="26"/>
  <c r="AC47" i="26"/>
  <c r="M47" i="26"/>
  <c r="E47" i="26"/>
  <c r="AC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AD25" i="26" l="1"/>
  <c r="AD27" i="26"/>
  <c r="AD29" i="26"/>
  <c r="AD31" i="26"/>
  <c r="AD33" i="26"/>
  <c r="N36" i="26"/>
  <c r="F40" i="26"/>
  <c r="F44" i="26"/>
  <c r="F48" i="26"/>
  <c r="F52" i="26"/>
  <c r="AA57" i="26"/>
  <c r="I64" i="26"/>
  <c r="D84" i="26"/>
  <c r="AB56" i="26"/>
  <c r="AB60" i="26"/>
  <c r="AB64" i="26"/>
  <c r="E72" i="26"/>
  <c r="AB82" i="26"/>
  <c r="M55" i="26"/>
  <c r="M59" i="26"/>
  <c r="M63" i="26"/>
  <c r="K68" i="26"/>
  <c r="AC84" i="26"/>
  <c r="D81" i="26"/>
  <c r="AF56" i="26"/>
  <c r="H63" i="26"/>
  <c r="S74" i="26"/>
  <c r="K69" i="26"/>
  <c r="K87" i="26"/>
  <c r="V72" i="26"/>
  <c r="AD78" i="26"/>
  <c r="N85" i="26"/>
  <c r="O70" i="26"/>
  <c r="G77" i="26"/>
  <c r="O83" i="26"/>
  <c r="P68" i="26"/>
  <c r="AF74" i="26"/>
  <c r="H81" i="26"/>
  <c r="AF87" i="26"/>
  <c r="AG72" i="26"/>
  <c r="I79" i="26"/>
  <c r="Y85" i="26"/>
  <c r="R73" i="26"/>
  <c r="R85" i="26"/>
  <c r="Y20" i="26"/>
  <c r="G40" i="26"/>
  <c r="AF39" i="26"/>
  <c r="V5" i="26"/>
  <c r="U46" i="26"/>
  <c r="U48" i="26"/>
  <c r="U50" i="26"/>
  <c r="U52" i="26"/>
  <c r="N55" i="26"/>
  <c r="S58" i="26"/>
  <c r="Z61" i="26"/>
  <c r="AG64" i="26"/>
  <c r="L73" i="26"/>
  <c r="M87" i="26"/>
  <c r="F24" i="26"/>
  <c r="F26" i="26"/>
  <c r="F28" i="26"/>
  <c r="F30" i="26"/>
  <c r="F32" i="26"/>
  <c r="F34" i="26"/>
  <c r="AD36" i="26"/>
  <c r="N40" i="26"/>
  <c r="N44" i="26"/>
  <c r="N48" i="26"/>
  <c r="N52" i="26"/>
  <c r="I58" i="26"/>
  <c r="V64" i="26"/>
  <c r="C86" i="26"/>
  <c r="D57" i="26"/>
  <c r="D61" i="26"/>
  <c r="D65" i="26"/>
  <c r="AB72" i="26"/>
  <c r="S83" i="26"/>
  <c r="U55" i="26"/>
  <c r="U59" i="26"/>
  <c r="U63" i="26"/>
  <c r="AC68" i="26"/>
  <c r="AC86" i="26"/>
  <c r="AA81" i="26"/>
  <c r="H57" i="26"/>
  <c r="X63" i="26"/>
  <c r="E75" i="26"/>
  <c r="K71" i="26"/>
  <c r="AC87" i="26"/>
  <c r="AD72" i="26"/>
  <c r="N79" i="26"/>
  <c r="V85" i="26"/>
  <c r="G71" i="26"/>
  <c r="O77" i="26"/>
  <c r="W83" i="26"/>
  <c r="AF68" i="26"/>
  <c r="H75" i="26"/>
  <c r="AF81" i="26"/>
  <c r="AG66" i="26"/>
  <c r="I73" i="26"/>
  <c r="Y79" i="26"/>
  <c r="AG85" i="26"/>
  <c r="R74" i="26"/>
  <c r="J86" i="26"/>
  <c r="Q15" i="26"/>
  <c r="X19" i="26"/>
  <c r="U8" i="26"/>
  <c r="F65" i="26"/>
  <c r="AD61" i="26"/>
  <c r="N17" i="26"/>
  <c r="Q57" i="26"/>
  <c r="O15" i="26"/>
  <c r="AF31" i="26"/>
  <c r="X4" i="26"/>
  <c r="X13" i="26"/>
  <c r="G24" i="26"/>
  <c r="J64" i="26"/>
  <c r="Q10" i="26"/>
  <c r="Y17" i="26"/>
  <c r="H31" i="26"/>
  <c r="AE57" i="26"/>
  <c r="R84" i="26"/>
  <c r="R80" i="26"/>
  <c r="R77" i="26"/>
  <c r="J74" i="26"/>
  <c r="AH70" i="26"/>
  <c r="Z67" i="26"/>
  <c r="Q86" i="26"/>
  <c r="Q84" i="26"/>
  <c r="Q82" i="26"/>
  <c r="Q80" i="26"/>
  <c r="Q78" i="26"/>
  <c r="Q76" i="26"/>
  <c r="Q74" i="26"/>
  <c r="Q72" i="26"/>
  <c r="Q70" i="26"/>
  <c r="Q68" i="26"/>
  <c r="X87" i="26"/>
  <c r="X85" i="26"/>
  <c r="X83" i="26"/>
  <c r="X81" i="26"/>
  <c r="X79" i="26"/>
  <c r="X77" i="26"/>
  <c r="X75" i="26"/>
  <c r="X73" i="26"/>
  <c r="X71" i="26"/>
  <c r="X69" i="26"/>
  <c r="X67" i="26"/>
  <c r="AE86" i="26"/>
  <c r="AE84" i="26"/>
  <c r="AE82" i="26"/>
  <c r="AE80" i="26"/>
  <c r="AE78" i="26"/>
  <c r="AE76" i="26"/>
  <c r="AE74" i="26"/>
  <c r="AE72" i="26"/>
  <c r="AE70" i="26"/>
  <c r="AE68" i="26"/>
  <c r="AE66" i="26"/>
  <c r="F86" i="26"/>
  <c r="F84" i="26"/>
  <c r="F82" i="26"/>
  <c r="F80" i="26"/>
  <c r="F78" i="26"/>
  <c r="F76" i="26"/>
  <c r="F74" i="26"/>
  <c r="F72" i="26"/>
  <c r="F70" i="26"/>
  <c r="F68" i="26"/>
  <c r="T86" i="26"/>
  <c r="K81" i="26"/>
  <c r="AC75" i="26"/>
  <c r="T70" i="26"/>
  <c r="E87" i="26"/>
  <c r="AB81" i="26"/>
  <c r="S76" i="26"/>
  <c r="E71" i="26"/>
  <c r="P66" i="26"/>
  <c r="P64" i="26"/>
  <c r="P62" i="26"/>
  <c r="P60" i="26"/>
  <c r="P58" i="26"/>
  <c r="P56" i="26"/>
  <c r="P54" i="26"/>
  <c r="AA85" i="26"/>
  <c r="M80" i="26"/>
  <c r="D75" i="26"/>
  <c r="AA69" i="26"/>
  <c r="K86" i="26"/>
  <c r="AC80" i="26"/>
  <c r="T75" i="26"/>
  <c r="K70" i="26"/>
  <c r="D8" i="26"/>
  <c r="N5" i="26"/>
  <c r="V18" i="26"/>
  <c r="U82" i="26"/>
  <c r="W16" i="26"/>
  <c r="AF38" i="26"/>
  <c r="X5" i="26"/>
  <c r="X14" i="26"/>
  <c r="G28" i="26"/>
  <c r="Q11" i="26"/>
  <c r="Q18" i="26"/>
  <c r="H35" i="26"/>
  <c r="K64" i="26"/>
  <c r="J84" i="26"/>
  <c r="J80" i="26"/>
  <c r="AH76" i="26"/>
  <c r="Z73" i="26"/>
  <c r="R70" i="26"/>
  <c r="R67" i="26"/>
  <c r="I86" i="26"/>
  <c r="I84" i="26"/>
  <c r="I82" i="26"/>
  <c r="I80" i="26"/>
  <c r="I78" i="26"/>
  <c r="I76" i="26"/>
  <c r="I74" i="26"/>
  <c r="I72" i="26"/>
  <c r="I70" i="26"/>
  <c r="I68" i="26"/>
  <c r="P87" i="26"/>
  <c r="P85" i="26"/>
  <c r="P83" i="26"/>
  <c r="P81" i="26"/>
  <c r="P79" i="26"/>
  <c r="P77" i="26"/>
  <c r="P75" i="26"/>
  <c r="P73" i="26"/>
  <c r="P71" i="26"/>
  <c r="P69" i="26"/>
  <c r="P67" i="26"/>
  <c r="W86" i="26"/>
  <c r="W84" i="26"/>
  <c r="W82" i="26"/>
  <c r="W80" i="26"/>
  <c r="W78" i="26"/>
  <c r="W76" i="26"/>
  <c r="W74" i="26"/>
  <c r="W72" i="26"/>
  <c r="W70" i="26"/>
  <c r="W68" i="26"/>
  <c r="AD87" i="26"/>
  <c r="AD85" i="26"/>
  <c r="AD83" i="26"/>
  <c r="AD81" i="26"/>
  <c r="AD79" i="26"/>
  <c r="AD77" i="26"/>
  <c r="AD75" i="26"/>
  <c r="AD73" i="26"/>
  <c r="AD71" i="26"/>
  <c r="AD69" i="26"/>
  <c r="AD67" i="26"/>
  <c r="AC85" i="26"/>
  <c r="T80" i="26"/>
  <c r="K75" i="26"/>
  <c r="AC69" i="26"/>
  <c r="S86" i="26"/>
  <c r="E81" i="26"/>
  <c r="AB75" i="26"/>
  <c r="S70" i="26"/>
  <c r="H66" i="26"/>
  <c r="H64" i="26"/>
  <c r="H62" i="26"/>
  <c r="H60" i="26"/>
  <c r="H58" i="26"/>
  <c r="H56" i="26"/>
  <c r="H54" i="26"/>
  <c r="D85" i="26"/>
  <c r="AA79" i="26"/>
  <c r="M74" i="26"/>
  <c r="D69" i="26"/>
  <c r="T85" i="26"/>
  <c r="K80" i="26"/>
  <c r="AC74" i="26"/>
  <c r="T69" i="26"/>
  <c r="U12" i="26"/>
  <c r="X37" i="26"/>
  <c r="V9" i="26"/>
  <c r="AE27" i="26"/>
  <c r="W7" i="26"/>
  <c r="O20" i="26"/>
  <c r="AF50" i="26"/>
  <c r="P9" i="26"/>
  <c r="P18" i="26"/>
  <c r="G43" i="26"/>
  <c r="Y6" i="26"/>
  <c r="AG13" i="26"/>
  <c r="Q21" i="26"/>
  <c r="H44" i="26"/>
  <c r="J87" i="26"/>
  <c r="R82" i="26"/>
  <c r="AH78" i="26"/>
  <c r="Z75" i="26"/>
  <c r="R72" i="26"/>
  <c r="R69" i="26"/>
  <c r="Q87" i="26"/>
  <c r="Q85" i="26"/>
  <c r="Q83" i="26"/>
  <c r="Q81" i="26"/>
  <c r="Q79" i="26"/>
  <c r="Q77" i="26"/>
  <c r="Q75" i="26"/>
  <c r="Q73" i="26"/>
  <c r="Q71" i="26"/>
  <c r="Q69" i="26"/>
  <c r="Q67" i="26"/>
  <c r="X86" i="26"/>
  <c r="X84" i="26"/>
  <c r="X82" i="26"/>
  <c r="X80" i="26"/>
  <c r="X78" i="26"/>
  <c r="X76" i="26"/>
  <c r="X74" i="26"/>
  <c r="X72" i="26"/>
  <c r="X70" i="26"/>
  <c r="X68" i="26"/>
  <c r="AE87" i="26"/>
  <c r="AE85" i="26"/>
  <c r="AE83" i="26"/>
  <c r="AE81" i="26"/>
  <c r="AE79" i="26"/>
  <c r="AE77" i="26"/>
  <c r="AE75" i="26"/>
  <c r="AE73" i="26"/>
  <c r="AE71" i="26"/>
  <c r="AE69" i="26"/>
  <c r="AE67" i="26"/>
  <c r="F87" i="26"/>
  <c r="F85" i="26"/>
  <c r="F83" i="26"/>
  <c r="F81" i="26"/>
  <c r="F79" i="26"/>
  <c r="F77" i="26"/>
  <c r="F75" i="26"/>
  <c r="F73" i="26"/>
  <c r="F71" i="26"/>
  <c r="F69" i="26"/>
  <c r="F67" i="26"/>
  <c r="AC83" i="26"/>
  <c r="T78" i="26"/>
  <c r="K73" i="26"/>
  <c r="AC67" i="26"/>
  <c r="S84" i="26"/>
  <c r="E79" i="26"/>
  <c r="AB73" i="26"/>
  <c r="S68" i="26"/>
  <c r="P65" i="26"/>
  <c r="P63" i="26"/>
  <c r="P61" i="26"/>
  <c r="P59" i="26"/>
  <c r="P57" i="26"/>
  <c r="P55" i="26"/>
  <c r="P53" i="26"/>
  <c r="D83" i="26"/>
  <c r="AA77" i="26"/>
  <c r="M72" i="26"/>
  <c r="D67" i="26"/>
  <c r="T83" i="26"/>
  <c r="K78" i="26"/>
  <c r="AC72" i="26"/>
  <c r="W44" i="26"/>
  <c r="N10" i="26"/>
  <c r="AE30" i="26"/>
  <c r="W10" i="26"/>
  <c r="O21" i="26"/>
  <c r="L11" i="26"/>
  <c r="AE46" i="26"/>
  <c r="AF22" i="26"/>
  <c r="X8" i="26"/>
  <c r="G23" i="26"/>
  <c r="AG5" i="26"/>
  <c r="Q17" i="26"/>
  <c r="H47" i="26"/>
  <c r="Z83" i="26"/>
  <c r="J78" i="26"/>
  <c r="AH72" i="26"/>
  <c r="J68" i="26"/>
  <c r="I85" i="26"/>
  <c r="AG81" i="26"/>
  <c r="AG78" i="26"/>
  <c r="Y75" i="26"/>
  <c r="Y72" i="26"/>
  <c r="I69" i="26"/>
  <c r="H87" i="26"/>
  <c r="H84" i="26"/>
  <c r="AF80" i="26"/>
  <c r="AF77" i="26"/>
  <c r="P74" i="26"/>
  <c r="H71" i="26"/>
  <c r="H68" i="26"/>
  <c r="G86" i="26"/>
  <c r="G83" i="26"/>
  <c r="W79" i="26"/>
  <c r="O76" i="26"/>
  <c r="O73" i="26"/>
  <c r="G70" i="26"/>
  <c r="G67" i="26"/>
  <c r="AD84" i="26"/>
  <c r="V81" i="26"/>
  <c r="V78" i="26"/>
  <c r="N75" i="26"/>
  <c r="N72" i="26"/>
  <c r="AD68" i="26"/>
  <c r="K85" i="26"/>
  <c r="K77" i="26"/>
  <c r="T68" i="26"/>
  <c r="S82" i="26"/>
  <c r="E73" i="26"/>
  <c r="AF65" i="26"/>
  <c r="AF62" i="26"/>
  <c r="X59" i="26"/>
  <c r="X56" i="26"/>
  <c r="AA87" i="26"/>
  <c r="D79" i="26"/>
  <c r="D71" i="26"/>
  <c r="K84" i="26"/>
  <c r="K76" i="26"/>
  <c r="T67" i="26"/>
  <c r="E65" i="26"/>
  <c r="E63" i="26"/>
  <c r="E61" i="26"/>
  <c r="E59" i="26"/>
  <c r="E57" i="26"/>
  <c r="E55" i="26"/>
  <c r="S87" i="26"/>
  <c r="E82" i="26"/>
  <c r="AB76" i="26"/>
  <c r="S71" i="26"/>
  <c r="T66" i="26"/>
  <c r="T64" i="26"/>
  <c r="T62" i="26"/>
  <c r="T60" i="26"/>
  <c r="T58" i="26"/>
  <c r="T56" i="26"/>
  <c r="T54" i="26"/>
  <c r="L82" i="26"/>
  <c r="D68" i="26"/>
  <c r="AA63" i="26"/>
  <c r="V60" i="26"/>
  <c r="O57" i="26"/>
  <c r="I54" i="26"/>
  <c r="AD51" i="26"/>
  <c r="AD49" i="26"/>
  <c r="AD47" i="26"/>
  <c r="AD45" i="26"/>
  <c r="AD43" i="26"/>
  <c r="AD41" i="26"/>
  <c r="AD39" i="26"/>
  <c r="AD37" i="26"/>
  <c r="AD35" i="26"/>
  <c r="T5" i="26"/>
  <c r="L19" i="26"/>
  <c r="AE47" i="26"/>
  <c r="AF30" i="26"/>
  <c r="P10" i="26"/>
  <c r="G32" i="26"/>
  <c r="Y7" i="26"/>
  <c r="Y18" i="26"/>
  <c r="H48" i="26"/>
  <c r="R83" i="26"/>
  <c r="Z77" i="26"/>
  <c r="J72" i="26"/>
  <c r="AH66" i="26"/>
  <c r="AG84" i="26"/>
  <c r="Y81" i="26"/>
  <c r="Y78" i="26"/>
  <c r="I75" i="26"/>
  <c r="AG71" i="26"/>
  <c r="AG68" i="26"/>
  <c r="AF86" i="26"/>
  <c r="AF83" i="26"/>
  <c r="P80" i="26"/>
  <c r="H77" i="26"/>
  <c r="H74" i="26"/>
  <c r="AF70" i="26"/>
  <c r="AF67" i="26"/>
  <c r="W85" i="26"/>
  <c r="O82" i="26"/>
  <c r="O79" i="26"/>
  <c r="G76" i="26"/>
  <c r="G73" i="26"/>
  <c r="W69" i="26"/>
  <c r="V87" i="26"/>
  <c r="V84" i="26"/>
  <c r="N81" i="26"/>
  <c r="N78" i="26"/>
  <c r="AD74" i="26"/>
  <c r="V71" i="26"/>
  <c r="V68" i="26"/>
  <c r="T84" i="26"/>
  <c r="T76" i="26"/>
  <c r="K67" i="26"/>
  <c r="S80" i="26"/>
  <c r="S72" i="26"/>
  <c r="X65" i="26"/>
  <c r="X62" i="26"/>
  <c r="H59" i="26"/>
  <c r="AF55" i="26"/>
  <c r="D87" i="26"/>
  <c r="M78" i="26"/>
  <c r="M70" i="26"/>
  <c r="AC82" i="26"/>
  <c r="K74" i="26"/>
  <c r="AC66" i="26"/>
  <c r="AC64" i="26"/>
  <c r="AC62" i="26"/>
  <c r="AC60" i="26"/>
  <c r="AC58" i="26"/>
  <c r="AC56" i="26"/>
  <c r="AC54" i="26"/>
  <c r="AB86" i="26"/>
  <c r="S81" i="26"/>
  <c r="E76" i="26"/>
  <c r="AB70" i="26"/>
  <c r="L66" i="26"/>
  <c r="L64" i="26"/>
  <c r="L62" i="26"/>
  <c r="L60" i="26"/>
  <c r="L58" i="26"/>
  <c r="L56" i="26"/>
  <c r="L54" i="26"/>
  <c r="U80" i="26"/>
  <c r="V66" i="26"/>
  <c r="O63" i="26"/>
  <c r="I60" i="26"/>
  <c r="AH56" i="26"/>
  <c r="AA53" i="26"/>
  <c r="V51" i="26"/>
  <c r="V49" i="26"/>
  <c r="V47" i="26"/>
  <c r="V45" i="26"/>
  <c r="V43" i="26"/>
  <c r="V41" i="26"/>
  <c r="V39" i="26"/>
  <c r="V37" i="26"/>
  <c r="V35" i="26"/>
  <c r="AC15" i="26"/>
  <c r="V12" i="26"/>
  <c r="O12" i="26"/>
  <c r="R57" i="26"/>
  <c r="P15" i="26"/>
  <c r="G51" i="26"/>
  <c r="Y11" i="26"/>
  <c r="H23" i="26"/>
  <c r="R81" i="26"/>
  <c r="R75" i="26"/>
  <c r="J70" i="26"/>
  <c r="AG86" i="26"/>
  <c r="Y83" i="26"/>
  <c r="Y80" i="26"/>
  <c r="I77" i="26"/>
  <c r="AG73" i="26"/>
  <c r="AG70" i="26"/>
  <c r="Y67" i="26"/>
  <c r="AF85" i="26"/>
  <c r="P82" i="26"/>
  <c r="H79" i="26"/>
  <c r="H76" i="26"/>
  <c r="AF72" i="26"/>
  <c r="AF69" i="26"/>
  <c r="W87" i="26"/>
  <c r="O84" i="26"/>
  <c r="O81" i="26"/>
  <c r="G78" i="26"/>
  <c r="G75" i="26"/>
  <c r="W71" i="26"/>
  <c r="O68" i="26"/>
  <c r="V86" i="26"/>
  <c r="N83" i="26"/>
  <c r="N80" i="26"/>
  <c r="AD76" i="26"/>
  <c r="V73" i="26"/>
  <c r="V70" i="26"/>
  <c r="N67" i="26"/>
  <c r="AC81" i="26"/>
  <c r="T72" i="26"/>
  <c r="AB85" i="26"/>
  <c r="AB77" i="26"/>
  <c r="E69" i="26"/>
  <c r="X64" i="26"/>
  <c r="H61" i="26"/>
  <c r="AF57" i="26"/>
  <c r="AF54" i="26"/>
  <c r="AA83" i="26"/>
  <c r="AA75" i="26"/>
  <c r="W66" i="26"/>
  <c r="T79" i="26"/>
  <c r="T71" i="26"/>
  <c r="E66" i="26"/>
  <c r="E64" i="26"/>
  <c r="E62" i="26"/>
  <c r="E60" i="26"/>
  <c r="E58" i="26"/>
  <c r="E56" i="26"/>
  <c r="E54" i="26"/>
  <c r="AB84" i="26"/>
  <c r="S79" i="26"/>
  <c r="E74" i="26"/>
  <c r="AB68" i="26"/>
  <c r="T65" i="26"/>
  <c r="T63" i="26"/>
  <c r="T61" i="26"/>
  <c r="T59" i="26"/>
  <c r="T57" i="26"/>
  <c r="T55" i="26"/>
  <c r="T53" i="26"/>
  <c r="L75" i="26"/>
  <c r="O65" i="26"/>
  <c r="I62" i="26"/>
  <c r="AH58" i="26"/>
  <c r="AA55" i="26"/>
  <c r="AD52" i="26"/>
  <c r="AD50" i="26"/>
  <c r="AD48" i="26"/>
  <c r="AD46" i="26"/>
  <c r="AD44" i="26"/>
  <c r="AD42" i="26"/>
  <c r="AD40" i="26"/>
  <c r="AD38" i="26"/>
  <c r="E10" i="26"/>
  <c r="V14" i="26"/>
  <c r="W12" i="26"/>
  <c r="K62" i="26"/>
  <c r="X17" i="26"/>
  <c r="W62" i="26"/>
  <c r="Y13" i="26"/>
  <c r="H29" i="26"/>
  <c r="AH86" i="26"/>
  <c r="Z79" i="26"/>
  <c r="AH74" i="26"/>
  <c r="Z69" i="26"/>
  <c r="Y86" i="26"/>
  <c r="I83" i="26"/>
  <c r="AG79" i="26"/>
  <c r="AG76" i="26"/>
  <c r="Y73" i="26"/>
  <c r="Y70" i="26"/>
  <c r="I67" i="26"/>
  <c r="H85" i="26"/>
  <c r="H82" i="26"/>
  <c r="AF78" i="26"/>
  <c r="AF75" i="26"/>
  <c r="P72" i="26"/>
  <c r="H69" i="26"/>
  <c r="O87" i="26"/>
  <c r="G84" i="26"/>
  <c r="G81" i="26"/>
  <c r="W77" i="26"/>
  <c r="O74" i="26"/>
  <c r="O71" i="26"/>
  <c r="G68" i="26"/>
  <c r="N86" i="26"/>
  <c r="AD82" i="26"/>
  <c r="V79" i="26"/>
  <c r="V76" i="26"/>
  <c r="N73" i="26"/>
  <c r="N70" i="26"/>
  <c r="AD66" i="26"/>
  <c r="AC79" i="26"/>
  <c r="AC71" i="26"/>
  <c r="E85" i="26"/>
  <c r="E77" i="26"/>
  <c r="AB67" i="26"/>
  <c r="AF63" i="26"/>
  <c r="AF60" i="26"/>
  <c r="X57" i="26"/>
  <c r="X54" i="26"/>
  <c r="M82" i="26"/>
  <c r="AA73" i="26"/>
  <c r="T87" i="26"/>
  <c r="AC78" i="26"/>
  <c r="AC70" i="26"/>
  <c r="AC65" i="26"/>
  <c r="AC63" i="26"/>
  <c r="AC61" i="26"/>
  <c r="AC59" i="26"/>
  <c r="AC57" i="26"/>
  <c r="AC55" i="26"/>
  <c r="AC53" i="26"/>
  <c r="E84" i="26"/>
  <c r="AB78" i="26"/>
  <c r="S73" i="26"/>
  <c r="E68" i="26"/>
  <c r="L65" i="26"/>
  <c r="L63" i="26"/>
  <c r="L61" i="26"/>
  <c r="L59" i="26"/>
  <c r="L57" i="26"/>
  <c r="L55" i="26"/>
  <c r="U87" i="26"/>
  <c r="M73" i="26"/>
  <c r="AH64" i="26"/>
  <c r="AA61" i="26"/>
  <c r="V58" i="26"/>
  <c r="O55" i="26"/>
  <c r="V52" i="26"/>
  <c r="V50" i="26"/>
  <c r="V48" i="26"/>
  <c r="V46" i="26"/>
  <c r="V44" i="26"/>
  <c r="V42" i="26"/>
  <c r="V40" i="26"/>
  <c r="V38" i="26"/>
  <c r="V36" i="26"/>
  <c r="O21" i="24"/>
  <c r="P21" i="24" s="1"/>
  <c r="J21" i="24"/>
  <c r="K21" i="24" s="1"/>
  <c r="D54" i="26"/>
  <c r="D58" i="26"/>
  <c r="D62" i="26"/>
  <c r="D66" i="26"/>
  <c r="S75" i="26"/>
  <c r="E86" i="26"/>
  <c r="U56" i="26"/>
  <c r="U60" i="26"/>
  <c r="U64" i="26"/>
  <c r="T73" i="26"/>
  <c r="M68" i="26"/>
  <c r="M86" i="26"/>
  <c r="AF58" i="26"/>
  <c r="H65" i="26"/>
  <c r="AB79" i="26"/>
  <c r="T74" i="26"/>
  <c r="N68" i="26"/>
  <c r="V74" i="26"/>
  <c r="AD80" i="26"/>
  <c r="N87" i="26"/>
  <c r="O72" i="26"/>
  <c r="G79" i="26"/>
  <c r="O85" i="26"/>
  <c r="P70" i="26"/>
  <c r="AF76" i="26"/>
  <c r="H83" i="26"/>
  <c r="Y68" i="26"/>
  <c r="AG74" i="26"/>
  <c r="I81" i="26"/>
  <c r="Y87" i="26"/>
  <c r="R76" i="26"/>
  <c r="AE65" i="26"/>
  <c r="AG9" i="26"/>
  <c r="P13" i="26"/>
  <c r="O6" i="26"/>
  <c r="AC8" i="26"/>
  <c r="AD26" i="26"/>
  <c r="AD28" i="26"/>
  <c r="AD30" i="26"/>
  <c r="AD32" i="26"/>
  <c r="AD34" i="26"/>
  <c r="F38" i="26"/>
  <c r="F42" i="26"/>
  <c r="F46" i="26"/>
  <c r="F50" i="26"/>
  <c r="V54" i="26"/>
  <c r="AH60" i="26"/>
  <c r="C70" i="26"/>
  <c r="AB54" i="26"/>
  <c r="AB58" i="26"/>
  <c r="AB62" i="26"/>
  <c r="AB66" i="26"/>
  <c r="S77" i="26"/>
  <c r="M53" i="26"/>
  <c r="M57" i="26"/>
  <c r="M61" i="26"/>
  <c r="M65" i="26"/>
  <c r="AC76" i="26"/>
  <c r="AA71" i="26"/>
  <c r="X53" i="26"/>
  <c r="AF59" i="26"/>
  <c r="X66" i="26"/>
  <c r="E83" i="26"/>
  <c r="AC77" i="26"/>
  <c r="N69" i="26"/>
  <c r="V75" i="26"/>
  <c r="N82" i="26"/>
  <c r="O67" i="26"/>
  <c r="W73" i="26"/>
  <c r="G80" i="26"/>
  <c r="O86" i="26"/>
  <c r="AF71" i="26"/>
  <c r="H78" i="26"/>
  <c r="P84" i="26"/>
  <c r="Y69" i="26"/>
  <c r="AG75" i="26"/>
  <c r="Y82" i="26"/>
  <c r="R68" i="26"/>
  <c r="R78" i="26"/>
  <c r="K56" i="26"/>
  <c r="AG7" i="26"/>
  <c r="X10" i="26"/>
  <c r="W35" i="26"/>
  <c r="U47" i="26"/>
  <c r="U49" i="26"/>
  <c r="U51" i="26"/>
  <c r="Z53" i="26"/>
  <c r="AG56" i="26"/>
  <c r="G60" i="26"/>
  <c r="N63" i="26"/>
  <c r="S66" i="26"/>
  <c r="L80" i="26"/>
  <c r="F23" i="26"/>
  <c r="F25" i="26"/>
  <c r="F27" i="26"/>
  <c r="F29" i="26"/>
  <c r="F31" i="26"/>
  <c r="F33" i="26"/>
  <c r="F35" i="26"/>
  <c r="N38" i="26"/>
  <c r="N42" i="26"/>
  <c r="N46" i="26"/>
  <c r="N50" i="26"/>
  <c r="AH54" i="26"/>
  <c r="O61" i="26"/>
  <c r="U71" i="26"/>
  <c r="D55" i="26"/>
  <c r="D59" i="26"/>
  <c r="D63" i="26"/>
  <c r="S67" i="26"/>
  <c r="E78" i="26"/>
  <c r="U53" i="26"/>
  <c r="U57" i="26"/>
  <c r="U61" i="26"/>
  <c r="U65" i="26"/>
  <c r="T77" i="26"/>
  <c r="D73" i="26"/>
  <c r="AF53" i="26"/>
  <c r="X60" i="26"/>
  <c r="E67" i="26"/>
  <c r="AB83" i="26"/>
  <c r="K79" i="26"/>
  <c r="V69" i="26"/>
  <c r="N76" i="26"/>
  <c r="V82" i="26"/>
  <c r="W67" i="26"/>
  <c r="G74" i="26"/>
  <c r="O80" i="26"/>
  <c r="G87" i="26"/>
  <c r="H72" i="26"/>
  <c r="P78" i="26"/>
  <c r="AF84" i="26"/>
  <c r="AG69" i="26"/>
  <c r="Y76" i="26"/>
  <c r="AG82" i="26"/>
  <c r="AH68" i="26"/>
  <c r="R79" i="26"/>
  <c r="H43" i="26"/>
  <c r="Q4" i="26"/>
  <c r="P6" i="26"/>
  <c r="V21"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AA1" i="26" s="1"/>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R161" i="1"/>
  <c r="Q161" i="1"/>
  <c r="P161" i="1"/>
  <c r="O161" i="1"/>
  <c r="N161" i="1"/>
  <c r="M161" i="1"/>
  <c r="L161" i="1"/>
  <c r="K161" i="1"/>
  <c r="J161" i="1"/>
  <c r="B161" i="1"/>
  <c r="A161" i="1"/>
  <c r="AG1" i="26" l="1"/>
  <c r="C1" i="26"/>
  <c r="G6" i="24" s="1"/>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<sst xmlns="http://schemas.openxmlformats.org/spreadsheetml/2006/main" count="28264" uniqueCount="2481">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</sst>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2013</v>
      </c>
      <c r="C1" s="260">
        <v>45369</v>
      </c>
      <c r="G1" s="147" t="s">
        <v>1914</v>
      </c>
      <c r="H1" s="147" t="s">
        <v>1915</v>
      </c>
    </row>
    <row r="2" spans="1:8" x14ac:dyDescent="0.25">
      <c r="B2" t="str">
        <f>B1</f>
        <v>Wyoming</v>
      </c>
      <c r="C2" t="str">
        <f>INDEX(G:G,MATCH(B1,H:H,0))</f>
        <v>WY</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Wyoming.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Wyoming.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Wyoming.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Wyoming,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Wyoming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PV:**Wyoming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Wind:**Wyoming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Wyoming will retire 0 MW of coal by 2050. Wyoming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Wyoming will retire 3950 MW of natural gas by 2050. Wyoming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Wyoming will retire 2000 MW of nuclear by 2050. Wyoming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Wyoming will retire 100 MW of natural gas by 2050. Wyoming currently has 15301 MW of natural gas peaker capacity.</v>
      </c>
      <c r="P12" s="1" t="str">
        <f>_xlfn.CONCAT("//**Lignite:** The EIA projects that ", About!B2, " will retire ", 'Supporting Data'!$S$3, " MW of lignite by 2050. ", About!B2, " currently has ",'Supporting Data'!$AE$3, " MW of lignite capacity." )</f>
        <v>//**Lignite:** The EIA projects that Wyoming will retire 0 MW of lignite by 2050. Wyoming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Wyoming.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WY</v>
      </c>
      <c r="C1" s="223">
        <f>SUM(C4:C87)</f>
        <v>61.167989638482901</v>
      </c>
      <c r="D1" s="223">
        <f t="shared" ref="D1:AH1" si="0">SUM(D4:D87)</f>
        <v>60.070194465984898</v>
      </c>
      <c r="E1" s="223">
        <f t="shared" si="0"/>
        <v>65.829072153437409</v>
      </c>
      <c r="F1" s="223">
        <f t="shared" si="0"/>
        <v>62.427829238656585</v>
      </c>
      <c r="G1" s="223">
        <f t="shared" si="0"/>
        <v>64.813839532752596</v>
      </c>
      <c r="H1" s="223">
        <f t="shared" si="0"/>
        <v>62.217803692221402</v>
      </c>
      <c r="I1" s="223">
        <f t="shared" si="0"/>
        <v>63.979295616989994</v>
      </c>
      <c r="J1" s="223">
        <f t="shared" si="0"/>
        <v>63.633658787317593</v>
      </c>
      <c r="K1" s="223">
        <f t="shared" si="0"/>
        <v>68.800044813410793</v>
      </c>
      <c r="L1" s="223">
        <f t="shared" si="0"/>
        <v>67.350023109189479</v>
      </c>
      <c r="M1" s="223">
        <f t="shared" si="0"/>
        <v>68.281677487553821</v>
      </c>
      <c r="N1" s="223">
        <f t="shared" si="0"/>
        <v>69.074330515875516</v>
      </c>
      <c r="O1" s="223">
        <f t="shared" si="0"/>
        <v>67.738533149918624</v>
      </c>
      <c r="P1" s="223">
        <f t="shared" si="0"/>
        <v>69.043487255872108</v>
      </c>
      <c r="Q1" s="223">
        <f t="shared" si="0"/>
        <v>70.180967981338384</v>
      </c>
      <c r="R1" s="223">
        <f t="shared" si="0"/>
        <v>69.667667612505412</v>
      </c>
      <c r="S1" s="223">
        <f t="shared" si="0"/>
        <v>70.790085764183473</v>
      </c>
      <c r="T1" s="223">
        <f t="shared" si="0"/>
        <v>73.482243157631402</v>
      </c>
      <c r="U1" s="223">
        <f t="shared" si="0"/>
        <v>74.099828316109182</v>
      </c>
      <c r="V1" s="223">
        <f t="shared" si="0"/>
        <v>70.341396884245498</v>
      </c>
      <c r="W1" s="223">
        <f t="shared" si="0"/>
        <v>71.578909639048504</v>
      </c>
      <c r="X1" s="223">
        <f t="shared" si="0"/>
        <v>70.406822028654503</v>
      </c>
      <c r="Y1" s="223">
        <f t="shared" si="0"/>
        <v>71.858449771693415</v>
      </c>
      <c r="Z1" s="223">
        <f t="shared" si="0"/>
        <v>74.438332636602681</v>
      </c>
      <c r="AA1" s="223">
        <f t="shared" si="0"/>
        <v>70.712657158148787</v>
      </c>
      <c r="AB1" s="223">
        <f t="shared" si="0"/>
        <v>68.742594355908096</v>
      </c>
      <c r="AC1" s="223">
        <f t="shared" si="0"/>
        <v>65.219325128214507</v>
      </c>
      <c r="AD1" s="223">
        <f t="shared" si="0"/>
        <v>66.799546105298901</v>
      </c>
      <c r="AE1" s="223">
        <f t="shared" si="0"/>
        <v>68.005652640165721</v>
      </c>
      <c r="AF1" s="223">
        <f t="shared" si="0"/>
        <v>63.184281200824984</v>
      </c>
      <c r="AG1" s="223">
        <f t="shared" si="0"/>
        <v>58.997951997029205</v>
      </c>
      <c r="AH1" s="223">
        <f t="shared" si="0"/>
        <v>57.900650295157405</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227" t="s">
        <v>479</v>
      </c>
      <c r="B5" s="199" t="s">
        <v>2259</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227" t="s">
        <v>479</v>
      </c>
      <c r="B6" s="199" t="s">
        <v>2263</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227" t="s">
        <v>479</v>
      </c>
      <c r="B7" s="199" t="s">
        <v>2265</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227" t="s">
        <v>479</v>
      </c>
      <c r="B8" s="199" t="s">
        <v>2267</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227" t="s">
        <v>479</v>
      </c>
      <c r="B9" s="199" t="s">
        <v>2277</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227" t="s">
        <v>479</v>
      </c>
      <c r="B10" s="199" t="s">
        <v>2286</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227" t="s">
        <v>479</v>
      </c>
      <c r="B11" s="199" t="s">
        <v>2281</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227" t="s">
        <v>479</v>
      </c>
      <c r="B12" s="199" t="s">
        <v>2292</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227" t="s">
        <v>479</v>
      </c>
      <c r="B13" s="199" t="s">
        <v>2296</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1.4313534566699</v>
      </c>
      <c r="D15" s="228">
        <f>SUMIFS('EPA Export Aggregation'!G:G,'EPA Export Aggregation'!$A:$A,$B15,'EPA Export Aggregation'!$D:$D,$A$1)*IF($A15="CH4",About!$D$58,IF($A15="N2O",About!$D$59,1))</f>
        <v>1.4313534566699</v>
      </c>
      <c r="E15" s="228">
        <f>SUMIFS('EPA Export Aggregation'!H:H,'EPA Export Aggregation'!$A:$A,$B15,'EPA Export Aggregation'!$D:$D,$A$1)*IF($A15="CH4",About!$D$58,IF($A15="N2O",About!$D$59,1))</f>
        <v>1.4508276533593001</v>
      </c>
      <c r="F15" s="228">
        <f>SUMIFS('EPA Export Aggregation'!I:I,'EPA Export Aggregation'!$A:$A,$B15,'EPA Export Aggregation'!$D:$D,$A$1)*IF($A15="CH4",About!$D$58,IF($A15="N2O",About!$D$59,1))</f>
        <v>1.4118792599804999</v>
      </c>
      <c r="G15" s="228">
        <f>SUMIFS('EPA Export Aggregation'!J:J,'EPA Export Aggregation'!$A:$A,$B15,'EPA Export Aggregation'!$D:$D,$A$1)*IF($A15="CH4",About!$D$58,IF($A15="N2O",About!$D$59,1))</f>
        <v>1.4216163583251999</v>
      </c>
      <c r="H15" s="228">
        <f>SUMIFS('EPA Export Aggregation'!K:K,'EPA Export Aggregation'!$A:$A,$B15,'EPA Export Aggregation'!$D:$D,$A$1)*IF($A15="CH4",About!$D$58,IF($A15="N2O",About!$D$59,1))</f>
        <v>1.6066212268744</v>
      </c>
      <c r="I15" s="228">
        <f>SUMIFS('EPA Export Aggregation'!L:L,'EPA Export Aggregation'!$A:$A,$B15,'EPA Export Aggregation'!$D:$D,$A$1)*IF($A15="CH4",About!$D$58,IF($A15="N2O",About!$D$59,1))</f>
        <v>1.5871470301849999</v>
      </c>
      <c r="J15" s="228">
        <f>SUMIFS('EPA Export Aggregation'!M:M,'EPA Export Aggregation'!$A:$A,$B15,'EPA Export Aggregation'!$D:$D,$A$1)*IF($A15="CH4",About!$D$58,IF($A15="N2O",About!$D$59,1))</f>
        <v>1.6650438169426001</v>
      </c>
      <c r="K15" s="228">
        <f>SUMIFS('EPA Export Aggregation'!N:N,'EPA Export Aggregation'!$A:$A,$B15,'EPA Export Aggregation'!$D:$D,$A$1)*IF($A15="CH4",About!$D$58,IF($A15="N2O",About!$D$59,1))</f>
        <v>1.6066212268744</v>
      </c>
      <c r="L15" s="228">
        <f>SUMIFS('EPA Export Aggregation'!O:O,'EPA Export Aggregation'!$A:$A,$B15,'EPA Export Aggregation'!$D:$D,$A$1)*IF($A15="CH4",About!$D$58,IF($A15="N2O",About!$D$59,1))</f>
        <v>1.5481986368062</v>
      </c>
      <c r="M15" s="228">
        <f>SUMIFS('EPA Export Aggregation'!P:P,'EPA Export Aggregation'!$A:$A,$B15,'EPA Export Aggregation'!$D:$D,$A$1)*IF($A15="CH4",About!$D$58,IF($A15="N2O",About!$D$59,1))</f>
        <v>1.5287244401168001</v>
      </c>
      <c r="N15" s="228">
        <f>SUMIFS('EPA Export Aggregation'!Q:Q,'EPA Export Aggregation'!$A:$A,$B15,'EPA Export Aggregation'!$D:$D,$A$1)*IF($A15="CH4",About!$D$58,IF($A15="N2O",About!$D$59,1))</f>
        <v>1.4995131450828001</v>
      </c>
      <c r="O15" s="228">
        <f>SUMIFS('EPA Export Aggregation'!R:R,'EPA Export Aggregation'!$A:$A,$B15,'EPA Export Aggregation'!$D:$D,$A$1)*IF($A15="CH4",About!$D$58,IF($A15="N2O",About!$D$59,1))</f>
        <v>1.4703018500487</v>
      </c>
      <c r="P15" s="228">
        <f>SUMIFS('EPA Export Aggregation'!S:S,'EPA Export Aggregation'!$A:$A,$B15,'EPA Export Aggregation'!$D:$D,$A$1)*IF($A15="CH4",About!$D$58,IF($A15="N2O",About!$D$59,1))</f>
        <v>1.5092502434274999</v>
      </c>
      <c r="Q15" s="228">
        <f>SUMIFS('EPA Export Aggregation'!T:T,'EPA Export Aggregation'!$A:$A,$B15,'EPA Export Aggregation'!$D:$D,$A$1)*IF($A15="CH4",About!$D$58,IF($A15="N2O",About!$D$59,1))</f>
        <v>1.6066212268744</v>
      </c>
      <c r="R15" s="228">
        <f>SUMIFS('EPA Export Aggregation'!U:U,'EPA Export Aggregation'!$A:$A,$B15,'EPA Export Aggregation'!$D:$D,$A$1)*IF($A15="CH4",About!$D$58,IF($A15="N2O",About!$D$59,1))</f>
        <v>1.6553067185979</v>
      </c>
      <c r="S15" s="228">
        <f>SUMIFS('EPA Export Aggregation'!V:V,'EPA Export Aggregation'!$A:$A,$B15,'EPA Export Aggregation'!$D:$D,$A$1)*IF($A15="CH4",About!$D$58,IF($A15="N2O",About!$D$59,1))</f>
        <v>1.6260954235638001</v>
      </c>
      <c r="T15" s="228">
        <f>SUMIFS('EPA Export Aggregation'!W:W,'EPA Export Aggregation'!$A:$A,$B15,'EPA Export Aggregation'!$D:$D,$A$1)*IF($A15="CH4",About!$D$58,IF($A15="N2O",About!$D$59,1))</f>
        <v>1.6747809152872</v>
      </c>
      <c r="U15" s="228">
        <f>SUMIFS('EPA Export Aggregation'!X:X,'EPA Export Aggregation'!$A:$A,$B15,'EPA Export Aggregation'!$D:$D,$A$1)*IF($A15="CH4",About!$D$58,IF($A15="N2O",About!$D$59,1))</f>
        <v>1.7332035053554</v>
      </c>
      <c r="V15" s="228">
        <f>SUMIFS('EPA Export Aggregation'!Y:Y,'EPA Export Aggregation'!$A:$A,$B15,'EPA Export Aggregation'!$D:$D,$A$1)*IF($A15="CH4",About!$D$58,IF($A15="N2O",About!$D$59,1))</f>
        <v>1.4703018500487</v>
      </c>
      <c r="W15" s="228">
        <f>SUMIFS('EPA Export Aggregation'!Z:Z,'EPA Export Aggregation'!$A:$A,$B15,'EPA Export Aggregation'!$D:$D,$A$1)*IF($A15="CH4",About!$D$58,IF($A15="N2O",About!$D$59,1))</f>
        <v>1.5481986368062</v>
      </c>
      <c r="X15" s="228">
        <f>SUMIFS('EPA Export Aggregation'!AA:AA,'EPA Export Aggregation'!$A:$A,$B15,'EPA Export Aggregation'!$D:$D,$A$1)*IF($A15="CH4",About!$D$58,IF($A15="N2O",About!$D$59,1))</f>
        <v>1.6066212268744</v>
      </c>
      <c r="Y15" s="228">
        <f>SUMIFS('EPA Export Aggregation'!AB:AB,'EPA Export Aggregation'!$A:$A,$B15,'EPA Export Aggregation'!$D:$D,$A$1)*IF($A15="CH4",About!$D$58,IF($A15="N2O",About!$D$59,1))</f>
        <v>1.6650438169426001</v>
      </c>
      <c r="Z15" s="228">
        <f>SUMIFS('EPA Export Aggregation'!AC:AC,'EPA Export Aggregation'!$A:$A,$B15,'EPA Export Aggregation'!$D:$D,$A$1)*IF($A15="CH4",About!$D$58,IF($A15="N2O",About!$D$59,1))</f>
        <v>1.6942551119766001</v>
      </c>
      <c r="AA15" s="228">
        <f>SUMIFS('EPA Export Aggregation'!AD:AD,'EPA Export Aggregation'!$A:$A,$B15,'EPA Export Aggregation'!$D:$D,$A$1)*IF($A15="CH4",About!$D$58,IF($A15="N2O",About!$D$59,1))</f>
        <v>1.6845180136319</v>
      </c>
      <c r="AB15" s="228">
        <f>SUMIFS('EPA Export Aggregation'!AE:AE,'EPA Export Aggregation'!$A:$A,$B15,'EPA Export Aggregation'!$D:$D,$A$1)*IF($A15="CH4",About!$D$58,IF($A15="N2O",About!$D$59,1))</f>
        <v>1.7137293086659999</v>
      </c>
      <c r="AC15" s="228">
        <f>SUMIFS('EPA Export Aggregation'!AF:AF,'EPA Export Aggregation'!$A:$A,$B15,'EPA Export Aggregation'!$D:$D,$A$1)*IF($A15="CH4",About!$D$58,IF($A15="N2O",About!$D$59,1))</f>
        <v>1.7234664070107</v>
      </c>
      <c r="AD15" s="228">
        <f>SUMIFS('EPA Export Aggregation'!AG:AG,'EPA Export Aggregation'!$A:$A,$B15,'EPA Export Aggregation'!$D:$D,$A$1)*IF($A15="CH4",About!$D$58,IF($A15="N2O",About!$D$59,1))</f>
        <v>1.7526777020447999</v>
      </c>
      <c r="AE15" s="228">
        <f>SUMIFS('EPA Export Aggregation'!AH:AH,'EPA Export Aggregation'!$A:$A,$B15,'EPA Export Aggregation'!$D:$D,$A$1)*IF($A15="CH4",About!$D$58,IF($A15="N2O",About!$D$59,1))</f>
        <v>1.7137293086659999</v>
      </c>
      <c r="AF15" s="228">
        <f>SUMIFS('EPA Export Aggregation'!AI:AI,'EPA Export Aggregation'!$A:$A,$B15,'EPA Export Aggregation'!$D:$D,$A$1)*IF($A15="CH4",About!$D$58,IF($A15="N2O",About!$D$59,1))</f>
        <v>1.7916260954236001</v>
      </c>
      <c r="AG15" s="228">
        <f>SUMIFS('EPA Export Aggregation'!AJ:AJ,'EPA Export Aggregation'!$A:$A,$B15,'EPA Export Aggregation'!$D:$D,$A$1)*IF($A15="CH4",About!$D$58,IF($A15="N2O",About!$D$59,1))</f>
        <v>1.4605647517039999</v>
      </c>
      <c r="AH15" s="228">
        <f>SUMIFS('EPA Export Aggregation'!AK:AK,'EPA Export Aggregation'!$A:$A,$B15,'EPA Export Aggregation'!$D:$D,$A$1)*IF($A15="CH4",About!$D$58,IF($A15="N2O",About!$D$59,1))</f>
        <v>1.7137293086659999</v>
      </c>
    </row>
    <row r="16" spans="1:34" x14ac:dyDescent="0.25">
      <c r="A16" s="227" t="s">
        <v>479</v>
      </c>
      <c r="B16" s="199" t="s">
        <v>2300</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227" t="s">
        <v>479</v>
      </c>
      <c r="B23" s="199" t="s">
        <v>2302</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227" t="s">
        <v>479</v>
      </c>
      <c r="B24" s="199" t="s">
        <v>2318</v>
      </c>
      <c r="C24" s="228">
        <f>SUMIFS('EPA Export Aggregation'!F:F,'EPA Export Aggregation'!$A:$A,$B24,'EPA Export Aggregation'!$D:$D,$A$1)*IF($A24="CH4",About!$D$58,IF($A24="N2O",About!$D$59,1))</f>
        <v>4.9873211660500003E-2</v>
      </c>
      <c r="D24" s="228">
        <f>SUMIFS('EPA Export Aggregation'!G:G,'EPA Export Aggregation'!$A:$A,$B24,'EPA Export Aggregation'!$D:$D,$A$1)*IF($A24="CH4",About!$D$58,IF($A24="N2O",About!$D$59,1))</f>
        <v>4.4765714080799997E-2</v>
      </c>
      <c r="E24" s="228">
        <f>SUMIFS('EPA Export Aggregation'!H:H,'EPA Export Aggregation'!$A:$A,$B24,'EPA Export Aggregation'!$D:$D,$A$1)*IF($A24="CH4",About!$D$58,IF($A24="N2O",About!$D$59,1))</f>
        <v>4.53084157771E-2</v>
      </c>
      <c r="F24" s="228">
        <f>SUMIFS('EPA Export Aggregation'!I:I,'EPA Export Aggregation'!$A:$A,$B24,'EPA Export Aggregation'!$D:$D,$A$1)*IF($A24="CH4",About!$D$58,IF($A24="N2O",About!$D$59,1))</f>
        <v>4.5125581395299999E-2</v>
      </c>
      <c r="G24" s="228">
        <f>SUMIFS('EPA Export Aggregation'!J:J,'EPA Export Aggregation'!$A:$A,$B24,'EPA Export Aggregation'!$D:$D,$A$1)*IF($A24="CH4",About!$D$58,IF($A24="N2O",About!$D$59,1))</f>
        <v>4.7427586206899998E-2</v>
      </c>
      <c r="H24" s="228">
        <f>SUMIFS('EPA Export Aggregation'!K:K,'EPA Export Aggregation'!$A:$A,$B24,'EPA Export Aggregation'!$D:$D,$A$1)*IF($A24="CH4",About!$D$58,IF($A24="N2O",About!$D$59,1))</f>
        <v>4.4572413793100001E-2</v>
      </c>
      <c r="I24" s="228">
        <f>SUMIFS('EPA Export Aggregation'!L:L,'EPA Export Aggregation'!$A:$A,$B24,'EPA Export Aggregation'!$D:$D,$A$1)*IF($A24="CH4",About!$D$58,IF($A24="N2O",About!$D$59,1))</f>
        <v>6.2399999999999997E-2</v>
      </c>
      <c r="J24" s="228">
        <f>SUMIFS('EPA Export Aggregation'!M:M,'EPA Export Aggregation'!$A:$A,$B24,'EPA Export Aggregation'!$D:$D,$A$1)*IF($A24="CH4",About!$D$58,IF($A24="N2O",About!$D$59,1))</f>
        <v>6.2807869974300004E-2</v>
      </c>
      <c r="K24" s="228">
        <f>SUMIFS('EPA Export Aggregation'!N:N,'EPA Export Aggregation'!$A:$A,$B24,'EPA Export Aggregation'!$D:$D,$A$1)*IF($A24="CH4",About!$D$58,IF($A24="N2O",About!$D$59,1))</f>
        <v>6.4457142857099997E-2</v>
      </c>
      <c r="L24" s="228">
        <f>SUMIFS('EPA Export Aggregation'!O:O,'EPA Export Aggregation'!$A:$A,$B24,'EPA Export Aggregation'!$D:$D,$A$1)*IF($A24="CH4",About!$D$58,IF($A24="N2O",About!$D$59,1))</f>
        <v>8.8200000000000001E-2</v>
      </c>
      <c r="M24" s="228">
        <f>SUMIFS('EPA Export Aggregation'!P:P,'EPA Export Aggregation'!$A:$A,$B24,'EPA Export Aggregation'!$D:$D,$A$1)*IF($A24="CH4",About!$D$58,IF($A24="N2O",About!$D$59,1))</f>
        <v>5.5676785714300001E-2</v>
      </c>
      <c r="N24" s="228">
        <f>SUMIFS('EPA Export Aggregation'!Q:Q,'EPA Export Aggregation'!$A:$A,$B24,'EPA Export Aggregation'!$D:$D,$A$1)*IF($A24="CH4",About!$D$58,IF($A24="N2O",About!$D$59,1))</f>
        <v>6.9978082191800003E-2</v>
      </c>
      <c r="O24" s="228">
        <f>SUMIFS('EPA Export Aggregation'!R:R,'EPA Export Aggregation'!$A:$A,$B24,'EPA Export Aggregation'!$D:$D,$A$1)*IF($A24="CH4",About!$D$58,IF($A24="N2O",About!$D$59,1))</f>
        <v>6.2512941176499998E-2</v>
      </c>
      <c r="P24" s="228">
        <f>SUMIFS('EPA Export Aggregation'!S:S,'EPA Export Aggregation'!$A:$A,$B24,'EPA Export Aggregation'!$D:$D,$A$1)*IF($A24="CH4",About!$D$58,IF($A24="N2O",About!$D$59,1))</f>
        <v>4.6902347024300003E-2</v>
      </c>
      <c r="Q24" s="228">
        <f>SUMIFS('EPA Export Aggregation'!T:T,'EPA Export Aggregation'!$A:$A,$B24,'EPA Export Aggregation'!$D:$D,$A$1)*IF($A24="CH4",About!$D$58,IF($A24="N2O",About!$D$59,1))</f>
        <v>4.5250209555699999E-2</v>
      </c>
      <c r="R24" s="228">
        <f>SUMIFS('EPA Export Aggregation'!U:U,'EPA Export Aggregation'!$A:$A,$B24,'EPA Export Aggregation'!$D:$D,$A$1)*IF($A24="CH4",About!$D$58,IF($A24="N2O",About!$D$59,1))</f>
        <v>6.9261455525599994E-2</v>
      </c>
      <c r="S24" s="228">
        <f>SUMIFS('EPA Export Aggregation'!V:V,'EPA Export Aggregation'!$A:$A,$B24,'EPA Export Aggregation'!$D:$D,$A$1)*IF($A24="CH4",About!$D$58,IF($A24="N2O",About!$D$59,1))</f>
        <v>5.9423180593000002E-2</v>
      </c>
      <c r="T24" s="228">
        <f>SUMIFS('EPA Export Aggregation'!W:W,'EPA Export Aggregation'!$A:$A,$B24,'EPA Export Aggregation'!$D:$D,$A$1)*IF($A24="CH4",About!$D$58,IF($A24="N2O",About!$D$59,1))</f>
        <v>6.1194070080899998E-2</v>
      </c>
      <c r="U24" s="228">
        <f>SUMIFS('EPA Export Aggregation'!X:X,'EPA Export Aggregation'!$A:$A,$B24,'EPA Export Aggregation'!$D:$D,$A$1)*IF($A24="CH4",About!$D$58,IF($A24="N2O",About!$D$59,1))</f>
        <v>5.6865229110500001E-2</v>
      </c>
      <c r="V24" s="228">
        <f>SUMIFS('EPA Export Aggregation'!Y:Y,'EPA Export Aggregation'!$A:$A,$B24,'EPA Export Aggregation'!$D:$D,$A$1)*IF($A24="CH4",About!$D$58,IF($A24="N2O",About!$D$59,1))</f>
        <v>5.0175202156300003E-2</v>
      </c>
      <c r="W24" s="228">
        <f>SUMIFS('EPA Export Aggregation'!Z:Z,'EPA Export Aggregation'!$A:$A,$B24,'EPA Export Aggregation'!$D:$D,$A$1)*IF($A24="CH4",About!$D$58,IF($A24="N2O",About!$D$59,1))</f>
        <v>7.0062256715099996E-2</v>
      </c>
      <c r="X24" s="228">
        <f>SUMIFS('EPA Export Aggregation'!AA:AA,'EPA Export Aggregation'!$A:$A,$B24,'EPA Export Aggregation'!$D:$D,$A$1)*IF($A24="CH4",About!$D$58,IF($A24="N2O",About!$D$59,1))</f>
        <v>5.9443148288700003E-2</v>
      </c>
      <c r="Y24" s="228">
        <f>SUMIFS('EPA Export Aggregation'!AB:AB,'EPA Export Aggregation'!$A:$A,$B24,'EPA Export Aggregation'!$D:$D,$A$1)*IF($A24="CH4",About!$D$58,IF($A24="N2O",About!$D$59,1))</f>
        <v>5.7923965166999998E-2</v>
      </c>
      <c r="Z24" s="228">
        <f>SUMIFS('EPA Export Aggregation'!AC:AC,'EPA Export Aggregation'!$A:$A,$B24,'EPA Export Aggregation'!$D:$D,$A$1)*IF($A24="CH4",About!$D$58,IF($A24="N2O",About!$D$59,1))</f>
        <v>6.3031990350200004E-2</v>
      </c>
      <c r="AA24" s="228">
        <f>SUMIFS('EPA Export Aggregation'!AD:AD,'EPA Export Aggregation'!$A:$A,$B24,'EPA Export Aggregation'!$D:$D,$A$1)*IF($A24="CH4",About!$D$58,IF($A24="N2O",About!$D$59,1))</f>
        <v>6.3565244324199993E-2</v>
      </c>
      <c r="AB24" s="228">
        <f>SUMIFS('EPA Export Aggregation'!AE:AE,'EPA Export Aggregation'!$A:$A,$B24,'EPA Export Aggregation'!$D:$D,$A$1)*IF($A24="CH4",About!$D$58,IF($A24="N2O",About!$D$59,1))</f>
        <v>6.1326059495899997E-2</v>
      </c>
      <c r="AC24" s="228">
        <f>SUMIFS('EPA Export Aggregation'!AF:AF,'EPA Export Aggregation'!$A:$A,$B24,'EPA Export Aggregation'!$D:$D,$A$1)*IF($A24="CH4",About!$D$58,IF($A24="N2O",About!$D$59,1))</f>
        <v>6.6178817588600003E-2</v>
      </c>
      <c r="AD24" s="228">
        <f>SUMIFS('EPA Export Aggregation'!AG:AG,'EPA Export Aggregation'!$A:$A,$B24,'EPA Export Aggregation'!$D:$D,$A$1)*IF($A24="CH4",About!$D$58,IF($A24="N2O",About!$D$59,1))</f>
        <v>8.4347218498800003E-2</v>
      </c>
      <c r="AE24" s="228">
        <f>SUMIFS('EPA Export Aggregation'!AH:AH,'EPA Export Aggregation'!$A:$A,$B24,'EPA Export Aggregation'!$D:$D,$A$1)*IF($A24="CH4",About!$D$58,IF($A24="N2O",About!$D$59,1))</f>
        <v>6.4252476200199998E-2</v>
      </c>
      <c r="AF24" s="228">
        <f>SUMIFS('EPA Export Aggregation'!AI:AI,'EPA Export Aggregation'!$A:$A,$B24,'EPA Export Aggregation'!$D:$D,$A$1)*IF($A24="CH4",About!$D$58,IF($A24="N2O",About!$D$59,1))</f>
        <v>6.1556910076399997E-2</v>
      </c>
      <c r="AG24" s="228">
        <f>SUMIFS('EPA Export Aggregation'!AJ:AJ,'EPA Export Aggregation'!$A:$A,$B24,'EPA Export Aggregation'!$D:$D,$A$1)*IF($A24="CH4",About!$D$58,IF($A24="N2O",About!$D$59,1))</f>
        <v>5.8980062431399999E-2</v>
      </c>
      <c r="AH24" s="228">
        <f>SUMIFS('EPA Export Aggregation'!AK:AK,'EPA Export Aggregation'!$A:$A,$B24,'EPA Export Aggregation'!$D:$D,$A$1)*IF($A24="CH4",About!$D$58,IF($A24="N2O",About!$D$59,1))</f>
        <v>5.6898384370900001E-2</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227" t="s">
        <v>479</v>
      </c>
      <c r="B30" s="199" t="s">
        <v>2327</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2024-03-18T21:15:15Z</dcterms:modified>
</cp:coreProperties>
</file>