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Y\trans\BCDTRtSY\"/>
    </mc:Choice>
  </mc:AlternateContent>
  <xr:revisionPtr revIDLastSave="0" documentId="8_{02ECB40A-9D06-41C6-A42F-C58E83BF3808}"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7" i="61"/>
  <c r="F11" i="61"/>
  <c r="E11" i="61"/>
  <c r="E7" i="61"/>
  <c r="G7" i="61" s="1"/>
  <c r="F10" i="61"/>
  <c r="G10" i="61" s="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11" i="61" l="1"/>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2" i="63" l="1"/>
  <c r="D2" i="62"/>
  <c r="D4" i="62"/>
  <c r="D4" i="63"/>
  <c r="D3" i="62"/>
  <c r="D3" i="63"/>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AF4" i="63" l="1"/>
  <c r="AF4" i="24" s="1"/>
  <c r="S4" i="63"/>
  <c r="S4" i="24" s="1"/>
  <c r="Q4" i="63"/>
  <c r="Q4" i="24" s="1"/>
  <c r="K4" i="63"/>
  <c r="K4" i="24" s="1"/>
  <c r="I4" i="63"/>
  <c r="I4" i="24" s="1"/>
  <c r="D4" i="24"/>
  <c r="Y4" i="63"/>
  <c r="Y4" i="24" s="1"/>
  <c r="E4" i="63"/>
  <c r="E4" i="24" s="1"/>
  <c r="AA4" i="63"/>
  <c r="AA4" i="24" s="1"/>
  <c r="L4" i="63"/>
  <c r="L4" i="24" s="1"/>
  <c r="V4" i="63"/>
  <c r="V4" i="24" s="1"/>
  <c r="X4" i="63"/>
  <c r="X4" i="24" s="1"/>
  <c r="T4" i="63"/>
  <c r="T4" i="24" s="1"/>
  <c r="AD4" i="63"/>
  <c r="AD4" i="24" s="1"/>
  <c r="U4" i="63"/>
  <c r="U4" i="24" s="1"/>
  <c r="W4" i="63"/>
  <c r="W4" i="24" s="1"/>
  <c r="J4" i="63"/>
  <c r="J4" i="24" s="1"/>
  <c r="AC4" i="63"/>
  <c r="AC4" i="24" s="1"/>
  <c r="AE4" i="63"/>
  <c r="AE4" i="24" s="1"/>
  <c r="R4" i="63"/>
  <c r="R4" i="24" s="1"/>
  <c r="F4" i="63"/>
  <c r="F4" i="24" s="1"/>
  <c r="H4" i="63"/>
  <c r="H4" i="24" s="1"/>
  <c r="Z4" i="63"/>
  <c r="Z4" i="24" s="1"/>
  <c r="N4" i="63"/>
  <c r="N4" i="24" s="1"/>
  <c r="P4" i="63"/>
  <c r="P4" i="24" s="1"/>
  <c r="AB4" i="63"/>
  <c r="AB4" i="24" s="1"/>
  <c r="G4" i="63"/>
  <c r="G4" i="24" s="1"/>
  <c r="M4" i="63"/>
  <c r="M4" i="24" s="1"/>
  <c r="O4" i="63"/>
  <c r="O4" i="24" s="1"/>
  <c r="S3" i="63"/>
  <c r="S3" i="24" s="1"/>
  <c r="L3" i="63"/>
  <c r="L3" i="24" s="1"/>
  <c r="T3" i="63"/>
  <c r="T3" i="24" s="1"/>
  <c r="AB3" i="63"/>
  <c r="AB3" i="24" s="1"/>
  <c r="E3" i="63"/>
  <c r="E3" i="24" s="1"/>
  <c r="M3" i="63"/>
  <c r="M3" i="24" s="1"/>
  <c r="U3" i="63"/>
  <c r="U3" i="24" s="1"/>
  <c r="AC3" i="63"/>
  <c r="AC3" i="24" s="1"/>
  <c r="AA3" i="63"/>
  <c r="AA3" i="24" s="1"/>
  <c r="F3" i="63"/>
  <c r="F3" i="24" s="1"/>
  <c r="N3" i="63"/>
  <c r="N3" i="24" s="1"/>
  <c r="V3" i="63"/>
  <c r="V3" i="24" s="1"/>
  <c r="AD3" i="63"/>
  <c r="AD3" i="24" s="1"/>
  <c r="J3" i="63"/>
  <c r="J3" i="24" s="1"/>
  <c r="R3" i="63"/>
  <c r="R3" i="24" s="1"/>
  <c r="Z3" i="63"/>
  <c r="Z3" i="24" s="1"/>
  <c r="G3" i="63"/>
  <c r="G3" i="24" s="1"/>
  <c r="O3" i="63"/>
  <c r="O3" i="24" s="1"/>
  <c r="W3" i="63"/>
  <c r="W3" i="24" s="1"/>
  <c r="AE3" i="63"/>
  <c r="AE3" i="24" s="1"/>
  <c r="K3" i="63"/>
  <c r="K3" i="24" s="1"/>
  <c r="H3" i="63"/>
  <c r="H3" i="24" s="1"/>
  <c r="P3" i="63"/>
  <c r="P3" i="24" s="1"/>
  <c r="X3" i="63"/>
  <c r="X3" i="24" s="1"/>
  <c r="AF3" i="63"/>
  <c r="AF3" i="24" s="1"/>
  <c r="D3" i="24"/>
  <c r="I3" i="63"/>
  <c r="I3" i="24" s="1"/>
  <c r="Q3" i="63"/>
  <c r="Q3" i="24" s="1"/>
  <c r="Y3" i="63"/>
  <c r="Y3" i="24" s="1"/>
  <c r="F4" i="62"/>
  <c r="F4" i="23" s="1"/>
  <c r="G4" i="62"/>
  <c r="G4" i="23" s="1"/>
  <c r="H4" i="62"/>
  <c r="H4" i="23" s="1"/>
  <c r="P4" i="62"/>
  <c r="P4" i="23" s="1"/>
  <c r="X4" i="62"/>
  <c r="X4" i="23" s="1"/>
  <c r="AF4" i="62"/>
  <c r="AF4" i="23" s="1"/>
  <c r="D4" i="23"/>
  <c r="Q4" i="62"/>
  <c r="Q4" i="23" s="1"/>
  <c r="Y4" i="62"/>
  <c r="Y4" i="23" s="1"/>
  <c r="E4" i="62"/>
  <c r="E4" i="23" s="1"/>
  <c r="I4" i="62"/>
  <c r="I4" i="23" s="1"/>
  <c r="J4" i="62"/>
  <c r="J4" i="23" s="1"/>
  <c r="R4" i="62"/>
  <c r="R4" i="23" s="1"/>
  <c r="Z4" i="62"/>
  <c r="Z4" i="23" s="1"/>
  <c r="AD4" i="62"/>
  <c r="AD4" i="23" s="1"/>
  <c r="W4" i="62"/>
  <c r="W4" i="23" s="1"/>
  <c r="K4" i="62"/>
  <c r="K4" i="23" s="1"/>
  <c r="S4" i="62"/>
  <c r="S4" i="23" s="1"/>
  <c r="AA4" i="62"/>
  <c r="AA4" i="23" s="1"/>
  <c r="V4" i="62"/>
  <c r="V4" i="23" s="1"/>
  <c r="L4" i="62"/>
  <c r="L4" i="23" s="1"/>
  <c r="T4" i="62"/>
  <c r="T4" i="23" s="1"/>
  <c r="AB4" i="62"/>
  <c r="AB4" i="23" s="1"/>
  <c r="N4" i="62"/>
  <c r="N4" i="23" s="1"/>
  <c r="AE4" i="62"/>
  <c r="AE4" i="23" s="1"/>
  <c r="M4" i="62"/>
  <c r="M4" i="23" s="1"/>
  <c r="U4" i="62"/>
  <c r="U4" i="23" s="1"/>
  <c r="AC4" i="62"/>
  <c r="AC4" i="23" s="1"/>
  <c r="O4" i="62"/>
  <c r="O4" i="23" s="1"/>
  <c r="H2" i="62"/>
  <c r="H2" i="23" s="1"/>
  <c r="P2" i="62"/>
  <c r="P2" i="23" s="1"/>
  <c r="X2" i="62"/>
  <c r="X2" i="23" s="1"/>
  <c r="AF2" i="62"/>
  <c r="AF2" i="23" s="1"/>
  <c r="D2" i="23"/>
  <c r="I2" i="62"/>
  <c r="I2" i="23" s="1"/>
  <c r="Q2" i="62"/>
  <c r="Q2" i="23" s="1"/>
  <c r="Y2" i="62"/>
  <c r="Y2" i="23" s="1"/>
  <c r="E2" i="62"/>
  <c r="E2" i="23" s="1"/>
  <c r="J2" i="62"/>
  <c r="J2" i="23" s="1"/>
  <c r="R2" i="62"/>
  <c r="R2" i="23" s="1"/>
  <c r="Z2" i="62"/>
  <c r="Z2" i="23" s="1"/>
  <c r="V2" i="62"/>
  <c r="V2" i="23" s="1"/>
  <c r="AD2" i="62"/>
  <c r="AD2" i="23" s="1"/>
  <c r="G2" i="62"/>
  <c r="G2" i="23" s="1"/>
  <c r="K2" i="62"/>
  <c r="K2" i="23" s="1"/>
  <c r="S2" i="62"/>
  <c r="S2" i="23" s="1"/>
  <c r="AA2" i="62"/>
  <c r="AA2" i="23" s="1"/>
  <c r="F2" i="62"/>
  <c r="F2" i="23" s="1"/>
  <c r="O2" i="62"/>
  <c r="O2" i="23" s="1"/>
  <c r="AE2" i="62"/>
  <c r="AE2" i="23" s="1"/>
  <c r="L2" i="62"/>
  <c r="L2" i="23" s="1"/>
  <c r="T2" i="62"/>
  <c r="T2" i="23" s="1"/>
  <c r="AB2" i="62"/>
  <c r="AB2" i="23" s="1"/>
  <c r="W2" i="62"/>
  <c r="W2" i="23" s="1"/>
  <c r="M2" i="62"/>
  <c r="M2" i="23" s="1"/>
  <c r="U2" i="62"/>
  <c r="U2" i="23" s="1"/>
  <c r="AC2" i="62"/>
  <c r="AC2" i="23" s="1"/>
  <c r="N2" i="62"/>
  <c r="N2" i="23" s="1"/>
  <c r="Z3" i="62"/>
  <c r="Z3" i="23" s="1"/>
  <c r="D3" i="23"/>
  <c r="AA3" i="62"/>
  <c r="AA3" i="23" s="1"/>
  <c r="L3" i="62"/>
  <c r="L3" i="23" s="1"/>
  <c r="T3" i="62"/>
  <c r="T3" i="23" s="1"/>
  <c r="AB3" i="62"/>
  <c r="AB3" i="23" s="1"/>
  <c r="M3" i="62"/>
  <c r="M3" i="23" s="1"/>
  <c r="U3" i="62"/>
  <c r="U3" i="23" s="1"/>
  <c r="AC3" i="62"/>
  <c r="AC3" i="23" s="1"/>
  <c r="F3" i="62"/>
  <c r="F3" i="23" s="1"/>
  <c r="N3" i="62"/>
  <c r="N3" i="23" s="1"/>
  <c r="V3" i="62"/>
  <c r="V3" i="23" s="1"/>
  <c r="AD3" i="62"/>
  <c r="AD3" i="23" s="1"/>
  <c r="J3" i="62"/>
  <c r="J3" i="23" s="1"/>
  <c r="G3" i="62"/>
  <c r="G3" i="23" s="1"/>
  <c r="O3" i="62"/>
  <c r="O3" i="23" s="1"/>
  <c r="W3" i="62"/>
  <c r="W3" i="23" s="1"/>
  <c r="AE3" i="62"/>
  <c r="AE3" i="23" s="1"/>
  <c r="S3" i="62"/>
  <c r="S3" i="23" s="1"/>
  <c r="H3" i="62"/>
  <c r="H3" i="23" s="1"/>
  <c r="P3" i="62"/>
  <c r="P3" i="23" s="1"/>
  <c r="X3" i="62"/>
  <c r="X3" i="23" s="1"/>
  <c r="AF3" i="62"/>
  <c r="AF3" i="23" s="1"/>
  <c r="R3" i="62"/>
  <c r="R3" i="23" s="1"/>
  <c r="K3" i="62"/>
  <c r="K3" i="23" s="1"/>
  <c r="I3" i="62"/>
  <c r="I3" i="23" s="1"/>
  <c r="Q3" i="62"/>
  <c r="Q3" i="23" s="1"/>
  <c r="Y3" i="62"/>
  <c r="Y3" i="23" s="1"/>
  <c r="E3" i="62"/>
  <c r="E3" i="23" s="1"/>
  <c r="AE2" i="63"/>
  <c r="AE2" i="24" s="1"/>
  <c r="D2" i="24"/>
  <c r="I2" i="63"/>
  <c r="I2" i="24" s="1"/>
  <c r="Q2" i="63"/>
  <c r="Q2" i="24" s="1"/>
  <c r="Y2" i="63"/>
  <c r="Y2" i="24" s="1"/>
  <c r="E2" i="63"/>
  <c r="E2" i="24" s="1"/>
  <c r="J2" i="63"/>
  <c r="J2" i="24" s="1"/>
  <c r="R2" i="63"/>
  <c r="R2" i="24" s="1"/>
  <c r="Z2" i="63"/>
  <c r="Z2" i="24" s="1"/>
  <c r="K2" i="63"/>
  <c r="K2" i="24" s="1"/>
  <c r="S2" i="63"/>
  <c r="S2" i="24" s="1"/>
  <c r="AA2" i="63"/>
  <c r="AA2" i="24" s="1"/>
  <c r="O2" i="63"/>
  <c r="O2" i="24" s="1"/>
  <c r="X2" i="63"/>
  <c r="X2" i="24" s="1"/>
  <c r="L2" i="63"/>
  <c r="L2" i="24" s="1"/>
  <c r="T2" i="63"/>
  <c r="T2" i="24" s="1"/>
  <c r="AB2" i="63"/>
  <c r="AB2" i="24" s="1"/>
  <c r="P2" i="63"/>
  <c r="P2" i="24" s="1"/>
  <c r="M2" i="63"/>
  <c r="M2" i="24" s="1"/>
  <c r="U2" i="63"/>
  <c r="U2" i="24" s="1"/>
  <c r="AC2" i="63"/>
  <c r="AC2" i="24" s="1"/>
  <c r="G2" i="63"/>
  <c r="G2" i="24" s="1"/>
  <c r="H2" i="63"/>
  <c r="H2" i="24" s="1"/>
  <c r="F2" i="63"/>
  <c r="F2" i="24" s="1"/>
  <c r="N2" i="63"/>
  <c r="N2" i="24" s="1"/>
  <c r="V2" i="63"/>
  <c r="V2" i="24" s="1"/>
  <c r="AD2" i="63"/>
  <c r="AD2" i="24" s="1"/>
  <c r="W2" i="63"/>
  <c r="W2" i="24" s="1"/>
  <c r="AF2" i="63"/>
  <c r="AF2"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<sst xmlns="http://schemas.openxmlformats.org/spreadsheetml/2006/main" count="53128" uniqueCount="4272">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</sst>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4264</v>
      </c>
      <c r="C1" s="104">
        <v>45660</v>
      </c>
      <c r="E1" s="106" t="s">
        <v>3851</v>
      </c>
      <c r="F1" s="106" t="s">
        <v>3851</v>
      </c>
    </row>
    <row r="2" spans="1:6">
      <c r="B2" t="str">
        <f>LOOKUP(B1,E2:F51,F2:F51)</f>
        <v>WY</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WY</v>
      </c>
    </row>
    <row r="2" spans="1:8">
      <c r="E2">
        <v>2021</v>
      </c>
      <c r="F2">
        <v>2022</v>
      </c>
      <c r="G2" t="s">
        <v>4265</v>
      </c>
      <c r="H2" t="s">
        <v>4266</v>
      </c>
    </row>
    <row r="3" spans="1:8">
      <c r="A3" t="s">
        <v>4105</v>
      </c>
      <c r="C3" t="s">
        <v>4195</v>
      </c>
      <c r="D3" t="s">
        <v>4196</v>
      </c>
      <c r="E3" s="107">
        <f>SUMIFS('SEDS 2022'!F:F,'SEDS 2022'!$C:$C,$A3,'SEDS 2022'!$B:$B,$A$1)</f>
        <v>108872</v>
      </c>
      <c r="F3" s="107">
        <f>SUMIFS('SEDS 2022'!G:G,'SEDS 2022'!$C:$C,$A3,'SEDS 2022'!$B:$B,$A$1)</f>
        <v>104592</v>
      </c>
      <c r="G3" s="82">
        <f>F3/E3</f>
        <v>0.96068778014549194</v>
      </c>
    </row>
    <row r="4" spans="1:8">
      <c r="A4" t="s">
        <v>3864</v>
      </c>
      <c r="C4" t="s">
        <v>4197</v>
      </c>
      <c r="D4" t="s">
        <v>4198</v>
      </c>
      <c r="E4" s="107">
        <f>SUMIFS('SEDS 2022'!F:F,'SEDS 2022'!$C:$C,$A4,'SEDS 2022'!$B:$B,$A$1)</f>
        <v>551</v>
      </c>
      <c r="F4" s="107">
        <f>SUMIFS('SEDS 2022'!G:G,'SEDS 2022'!$C:$C,$A4,'SEDS 2022'!$B:$B,$A$1)</f>
        <v>327</v>
      </c>
      <c r="G4" s="82">
        <f t="shared" ref="G4:G12" si="0">F4/E4</f>
        <v>0.59346642468239563</v>
      </c>
    </row>
    <row r="5" spans="1:8">
      <c r="A5" t="s">
        <v>3909</v>
      </c>
      <c r="C5" t="s">
        <v>4199</v>
      </c>
      <c r="D5" t="s">
        <v>4200</v>
      </c>
      <c r="E5" s="107">
        <f>SUMIFS('SEDS 2022'!F:F,'SEDS 2022'!$C:$C,$A5,'SEDS 2022'!$B:$B,$A$1)</f>
        <v>2615</v>
      </c>
      <c r="F5" s="107">
        <f>SUMIFS('SEDS 2022'!G:G,'SEDS 2022'!$C:$C,$A5,'SEDS 2022'!$B:$B,$A$1)</f>
        <v>2267</v>
      </c>
      <c r="G5" s="82">
        <f t="shared" si="0"/>
        <v>0.86692160611854685</v>
      </c>
    </row>
    <row r="6" spans="1:8">
      <c r="A6" t="s">
        <v>3916</v>
      </c>
      <c r="C6" t="s">
        <v>4201</v>
      </c>
      <c r="D6" t="s">
        <v>4202</v>
      </c>
      <c r="E6" s="107">
        <f>SUMIFS('SEDS 2022'!F:F,'SEDS 2022'!$C:$C,$A6,'SEDS 2022'!$B:$B,$A$1)</f>
        <v>0</v>
      </c>
      <c r="F6" s="107">
        <f>SUMIFS('SEDS 2022'!G:G,'SEDS 2022'!$C:$C,$A6,'SEDS 2022'!$B:$B,$A$1)</f>
        <v>0</v>
      </c>
      <c r="G6" s="82" t="e">
        <f t="shared" si="0"/>
        <v>#DIV/0!</v>
      </c>
    </row>
    <row r="7" spans="1:8">
      <c r="A7" t="s">
        <v>4070</v>
      </c>
      <c r="C7" t="s">
        <v>4203</v>
      </c>
      <c r="D7" t="s">
        <v>4204</v>
      </c>
      <c r="E7" s="107">
        <f>SUMIFS('SEDS 2022'!F:F,'SEDS 2022'!$C:$C,$A7,'SEDS 2022'!$B:$B,$A$1)</f>
        <v>0</v>
      </c>
      <c r="F7" s="107">
        <f>SUMIFS('SEDS 2022'!G:G,'SEDS 2022'!$C:$C,$A7,'SEDS 2022'!$B:$B,$A$1)</f>
        <v>0</v>
      </c>
      <c r="G7" s="82" t="e">
        <f t="shared" si="0"/>
        <v>#DIV/0!</v>
      </c>
    </row>
    <row r="8" spans="1:8">
      <c r="A8" t="s">
        <v>3973</v>
      </c>
      <c r="B8" t="s">
        <v>3859</v>
      </c>
      <c r="C8" t="s">
        <v>4205</v>
      </c>
      <c r="D8" t="s">
        <v>4206</v>
      </c>
      <c r="E8" s="107">
        <f>SUMIFS('SEDS 2022'!F:F,'SEDS 2022'!$C:$C,$A8,'SEDS 2022'!$B:$B,$A$1)</f>
        <v>2503</v>
      </c>
      <c r="F8" s="107">
        <f>SUMIFS('SEDS 2022'!G:G,'SEDS 2022'!$C:$C,$A8,'SEDS 2022'!$B:$B,$A$1)</f>
        <v>2049</v>
      </c>
      <c r="G8" s="82">
        <f t="shared" si="0"/>
        <v>0.81861765880942872</v>
      </c>
      <c r="H8" t="s">
        <v>122</v>
      </c>
    </row>
    <row r="9" spans="1:8">
      <c r="A9" t="s">
        <v>4055</v>
      </c>
      <c r="C9" t="s">
        <v>4207</v>
      </c>
      <c r="D9" t="s">
        <v>4208</v>
      </c>
      <c r="E9" s="107">
        <f>SUMIFS('SEDS 2022'!F:F,'SEDS 2022'!$C:$C,$A9,'SEDS 2022'!$B:$B,$A$1)</f>
        <v>6</v>
      </c>
      <c r="F9" s="107">
        <f>SUMIFS('SEDS 2022'!G:G,'SEDS 2022'!$C:$C,$A9,'SEDS 2022'!$B:$B,$A$1)</f>
        <v>20</v>
      </c>
      <c r="G9" s="82">
        <f t="shared" si="0"/>
        <v>3.3333333333333335</v>
      </c>
    </row>
    <row r="10" spans="1:8">
      <c r="A10" t="s">
        <v>4004</v>
      </c>
      <c r="C10" t="s">
        <v>4209</v>
      </c>
      <c r="D10" t="s">
        <v>4210</v>
      </c>
      <c r="E10" s="107">
        <f>SUMIFS('SEDS 2022'!F:F,'SEDS 2022'!$C:$C,$A10,'SEDS 2022'!$B:$B,$A$1)</f>
        <v>13758</v>
      </c>
      <c r="F10" s="107">
        <f>SUMIFS('SEDS 2022'!G:G,'SEDS 2022'!$C:$C,$A10,'SEDS 2022'!$B:$B,$A$1)</f>
        <v>13255</v>
      </c>
      <c r="G10" s="82">
        <f t="shared" si="0"/>
        <v>0.96343945340892567</v>
      </c>
    </row>
    <row r="11" spans="1:8">
      <c r="A11" t="s">
        <v>3892</v>
      </c>
      <c r="C11" t="s">
        <v>4211</v>
      </c>
      <c r="D11" t="s">
        <v>4212</v>
      </c>
      <c r="E11" s="107">
        <f>SUMIFS('SEDS 2022'!F:F,'SEDS 2022'!$C:$C,$A11,'SEDS 2022'!$B:$B,$A$1)</f>
        <v>53883</v>
      </c>
      <c r="F11" s="107">
        <f>SUMIFS('SEDS 2022'!G:G,'SEDS 2022'!$C:$C,$A11,'SEDS 2022'!$B:$B,$A$1)</f>
        <v>53316</v>
      </c>
      <c r="G11" s="82">
        <f t="shared" si="0"/>
        <v>0.98947720060130284</v>
      </c>
      <c r="H11" t="s">
        <v>124</v>
      </c>
    </row>
    <row r="12" spans="1:8">
      <c r="A12" t="s">
        <v>3993</v>
      </c>
      <c r="C12" t="s">
        <v>4213</v>
      </c>
      <c r="D12" t="s">
        <v>4214</v>
      </c>
      <c r="E12" s="107">
        <f>SUMIFS('SEDS 2022'!F:F,'SEDS 2022'!$C:$C,$A12,'SEDS 2022'!$B:$B,$A$1)</f>
        <v>37660</v>
      </c>
      <c r="F12" s="107">
        <f>SUMIFS('SEDS 2022'!G:G,'SEDS 2022'!$C:$C,$A12,'SEDS 2022'!$B:$B,$A$1)</f>
        <v>34991</v>
      </c>
      <c r="G12" s="82">
        <f t="shared" si="0"/>
        <v>0.92912904938927243</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0.92912904938927243</v>
      </c>
      <c r="E2">
        <f>$D$2*INDEX('AEO 2023 Table 7'!18:18,MATCH(E$1,'AEO 2023 Table 7'!1:1,0))/INDEX('AEO 2023 Table 7'!18:18,MATCH($D$1,'AEO 2023 Table 7'!1:1,0))</f>
        <v>0.94810207498391941</v>
      </c>
      <c r="F2">
        <f>$D$2*INDEX('AEO 2023 Table 7'!18:18,MATCH(F$1,'AEO 2023 Table 7'!1:1,0))/INDEX('AEO 2023 Table 7'!18:18,MATCH($D$1,'AEO 2023 Table 7'!1:1,0))</f>
        <v>0.95501269299863178</v>
      </c>
      <c r="G2">
        <f>$D$2*INDEX('AEO 2023 Table 7'!18:18,MATCH(G$1,'AEO 2023 Table 7'!1:1,0))/INDEX('AEO 2023 Table 7'!18:18,MATCH($D$1,'AEO 2023 Table 7'!1:1,0))</f>
        <v>0.95855938973390165</v>
      </c>
      <c r="H2">
        <f>$D$2*INDEX('AEO 2023 Table 7'!18:18,MATCH(H$1,'AEO 2023 Table 7'!1:1,0))/INDEX('AEO 2023 Table 7'!18:18,MATCH($D$1,'AEO 2023 Table 7'!1:1,0))</f>
        <v>0.96538185104437968</v>
      </c>
      <c r="I2">
        <f>$D$2*INDEX('AEO 2023 Table 7'!18:18,MATCH(I$1,'AEO 2023 Table 7'!1:1,0))/INDEX('AEO 2023 Table 7'!18:18,MATCH($D$1,'AEO 2023 Table 7'!1:1,0))</f>
        <v>0.97443240635069195</v>
      </c>
      <c r="J2">
        <f>$D$2*INDEX('AEO 2023 Table 7'!18:18,MATCH(J$1,'AEO 2023 Table 7'!1:1,0))/INDEX('AEO 2023 Table 7'!18:18,MATCH($D$1,'AEO 2023 Table 7'!1:1,0))</f>
        <v>0.98280570968372072</v>
      </c>
      <c r="K2">
        <f>$D$2*INDEX('AEO 2023 Table 7'!18:18,MATCH(K$1,'AEO 2023 Table 7'!1:1,0))/INDEX('AEO 2023 Table 7'!18:18,MATCH($D$1,'AEO 2023 Table 7'!1:1,0))</f>
        <v>0.98934614894785533</v>
      </c>
      <c r="L2">
        <f>$D$2*INDEX('AEO 2023 Table 7'!18:18,MATCH(L$1,'AEO 2023 Table 7'!1:1,0))/INDEX('AEO 2023 Table 7'!18:18,MATCH($D$1,'AEO 2023 Table 7'!1:1,0))</f>
        <v>0.99433614485936495</v>
      </c>
      <c r="M2">
        <f>$D$2*INDEX('AEO 2023 Table 7'!18:18,MATCH(M$1,'AEO 2023 Table 7'!1:1,0))/INDEX('AEO 2023 Table 7'!18:18,MATCH($D$1,'AEO 2023 Table 7'!1:1,0))</f>
        <v>0.9985618486959269</v>
      </c>
      <c r="N2">
        <f>$D$2*INDEX('AEO 2023 Table 7'!18:18,MATCH(N$1,'AEO 2023 Table 7'!1:1,0))/INDEX('AEO 2023 Table 7'!18:18,MATCH($D$1,'AEO 2023 Table 7'!1:1,0))</f>
        <v>1.0021162044686682</v>
      </c>
      <c r="O2">
        <f>$D$2*INDEX('AEO 2023 Table 7'!18:18,MATCH(O$1,'AEO 2023 Table 7'!1:1,0))/INDEX('AEO 2023 Table 7'!18:18,MATCH($D$1,'AEO 2023 Table 7'!1:1,0))</f>
        <v>1.0072491660297098</v>
      </c>
      <c r="P2">
        <f>$D$2*INDEX('AEO 2023 Table 7'!18:18,MATCH(P$1,'AEO 2023 Table 7'!1:1,0))/INDEX('AEO 2023 Table 7'!18:18,MATCH($D$1,'AEO 2023 Table 7'!1:1,0))</f>
        <v>1.0138039655806301</v>
      </c>
      <c r="Q2">
        <f>$D$2*INDEX('AEO 2023 Table 7'!18:18,MATCH(Q$1,'AEO 2023 Table 7'!1:1,0))/INDEX('AEO 2023 Table 7'!18:18,MATCH($D$1,'AEO 2023 Table 7'!1:1,0))</f>
        <v>1.0197903330554539</v>
      </c>
      <c r="R2">
        <f>$D$2*INDEX('AEO 2023 Table 7'!18:18,MATCH(R$1,'AEO 2023 Table 7'!1:1,0))/INDEX('AEO 2023 Table 7'!18:18,MATCH($D$1,'AEO 2023 Table 7'!1:1,0))</f>
        <v>1.0246538777289296</v>
      </c>
      <c r="S2">
        <f>$D$2*INDEX('AEO 2023 Table 7'!18:18,MATCH(S$1,'AEO 2023 Table 7'!1:1,0))/INDEX('AEO 2023 Table 7'!18:18,MATCH($D$1,'AEO 2023 Table 7'!1:1,0))</f>
        <v>1.0303061268014992</v>
      </c>
      <c r="T2">
        <f>$D$2*INDEX('AEO 2023 Table 7'!18:18,MATCH(T$1,'AEO 2023 Table 7'!1:1,0))/INDEX('AEO 2023 Table 7'!18:18,MATCH($D$1,'AEO 2023 Table 7'!1:1,0))</f>
        <v>1.0366841338864832</v>
      </c>
      <c r="U2">
        <f>$D$2*INDEX('AEO 2023 Table 7'!18:18,MATCH(U$1,'AEO 2023 Table 7'!1:1,0))/INDEX('AEO 2023 Table 7'!18:18,MATCH($D$1,'AEO 2023 Table 7'!1:1,0))</f>
        <v>1.0431102483406718</v>
      </c>
      <c r="V2">
        <f>$D$2*INDEX('AEO 2023 Table 7'!18:18,MATCH(V$1,'AEO 2023 Table 7'!1:1,0))/INDEX('AEO 2023 Table 7'!18:18,MATCH($D$1,'AEO 2023 Table 7'!1:1,0))</f>
        <v>1.0504504812366249</v>
      </c>
      <c r="W2">
        <f>$D$2*INDEX('AEO 2023 Table 7'!18:18,MATCH(W$1,'AEO 2023 Table 7'!1:1,0))/INDEX('AEO 2023 Table 7'!18:18,MATCH($D$1,'AEO 2023 Table 7'!1:1,0))</f>
        <v>1.0579721337838797</v>
      </c>
      <c r="X2">
        <f>$D$2*INDEX('AEO 2023 Table 7'!18:18,MATCH(X$1,'AEO 2023 Table 7'!1:1,0))/INDEX('AEO 2023 Table 7'!18:18,MATCH($D$1,'AEO 2023 Table 7'!1:1,0))</f>
        <v>1.065816177302005</v>
      </c>
      <c r="Y2">
        <f>$D$2*INDEX('AEO 2023 Table 7'!18:18,MATCH(Y$1,'AEO 2023 Table 7'!1:1,0))/INDEX('AEO 2023 Table 7'!18:18,MATCH($D$1,'AEO 2023 Table 7'!1:1,0))</f>
        <v>1.0734342837896251</v>
      </c>
      <c r="Z2">
        <f>$D$2*INDEX('AEO 2023 Table 7'!18:18,MATCH(Z$1,'AEO 2023 Table 7'!1:1,0))/INDEX('AEO 2023 Table 7'!18:18,MATCH($D$1,'AEO 2023 Table 7'!1:1,0))</f>
        <v>1.0813232430301003</v>
      </c>
      <c r="AA2">
        <f>$D$2*INDEX('AEO 2023 Table 7'!18:18,MATCH(AA$1,'AEO 2023 Table 7'!1:1,0))/INDEX('AEO 2023 Table 7'!18:18,MATCH($D$1,'AEO 2023 Table 7'!1:1,0))</f>
        <v>1.0897097900473445</v>
      </c>
      <c r="AB2">
        <f>$D$2*INDEX('AEO 2023 Table 7'!18:18,MATCH(AB$1,'AEO 2023 Table 7'!1:1,0))/INDEX('AEO 2023 Table 7'!18:18,MATCH($D$1,'AEO 2023 Table 7'!1:1,0))</f>
        <v>1.0994540320044535</v>
      </c>
      <c r="AC2">
        <f>$D$2*INDEX('AEO 2023 Table 7'!18:18,MATCH(AC$1,'AEO 2023 Table 7'!1:1,0))/INDEX('AEO 2023 Table 7'!18:18,MATCH($D$1,'AEO 2023 Table 7'!1:1,0))</f>
        <v>1.1099150965391862</v>
      </c>
      <c r="AD2">
        <f>$D$2*INDEX('AEO 2023 Table 7'!18:18,MATCH(AD$1,'AEO 2023 Table 7'!1:1,0))/INDEX('AEO 2023 Table 7'!18:18,MATCH($D$1,'AEO 2023 Table 7'!1:1,0))</f>
        <v>1.12070780641552</v>
      </c>
      <c r="AE2">
        <f>$D$2*INDEX('AEO 2023 Table 7'!18:18,MATCH(AE$1,'AEO 2023 Table 7'!1:1,0))/INDEX('AEO 2023 Table 7'!18:18,MATCH($D$1,'AEO 2023 Table 7'!1:1,0))</f>
        <v>1.1316425244800075</v>
      </c>
      <c r="AF2">
        <f>$D$2*INDEX('AEO 2023 Table 7'!18:18,MATCH(AF$1,'AEO 2023 Table 7'!1:1,0))/INDEX('AEO 2023 Table 7'!18:18,MATCH($D$1,'AEO 2023 Table 7'!1:1,0))</f>
        <v>1.143575848293285</v>
      </c>
    </row>
    <row r="3" spans="1:32">
      <c r="A3" t="s">
        <v>124</v>
      </c>
      <c r="B3">
        <f>INDEX('AEO 2021 Table 7'!22:22,MATCH(B$1,'AEO 2021 Table 7'!1:1,0))/INDEX('AEO 2021 Table 7'!22:22,MATCH(B$1,'AEO 2021 Table 7'!1:1,0))</f>
        <v>1</v>
      </c>
      <c r="C3">
        <v>1</v>
      </c>
      <c r="D3" s="108">
        <f>'seds growth'!G11</f>
        <v>0.98947720060130284</v>
      </c>
      <c r="E3">
        <f>$D$3*INDEX('AEO 2023 Table 7'!22:22,MATCH(E$1,'AEO 2023 Table 7'!1:1,0))/INDEX('AEO 2023 Table 7'!22:22,MATCH($D$1,'AEO 2023 Table 7'!1:1,0))</f>
        <v>1.0538149333423139</v>
      </c>
      <c r="F3">
        <f>$D$3*INDEX('AEO 2023 Table 7'!22:22,MATCH(F$1,'AEO 2023 Table 7'!1:1,0))/INDEX('AEO 2023 Table 7'!22:22,MATCH($D$1,'AEO 2023 Table 7'!1:1,0))</f>
        <v>1.0903883224532258</v>
      </c>
      <c r="G3">
        <f>$D$3*INDEX('AEO 2023 Table 7'!22:22,MATCH(G$1,'AEO 2023 Table 7'!1:1,0))/INDEX('AEO 2023 Table 7'!22:22,MATCH($D$1,'AEO 2023 Table 7'!1:1,0))</f>
        <v>1.113074075661356</v>
      </c>
      <c r="H3">
        <f>$D$3*INDEX('AEO 2023 Table 7'!22:22,MATCH(H$1,'AEO 2023 Table 7'!1:1,0))/INDEX('AEO 2023 Table 7'!22:22,MATCH($D$1,'AEO 2023 Table 7'!1:1,0))</f>
        <v>1.1296255079031325</v>
      </c>
      <c r="I3">
        <f>$D$3*INDEX('AEO 2023 Table 7'!22:22,MATCH(I$1,'AEO 2023 Table 7'!1:1,0))/INDEX('AEO 2023 Table 7'!22:22,MATCH($D$1,'AEO 2023 Table 7'!1:1,0))</f>
        <v>1.1420432703725591</v>
      </c>
      <c r="J3">
        <f>$D$3*INDEX('AEO 2023 Table 7'!22:22,MATCH(J$1,'AEO 2023 Table 7'!1:1,0))/INDEX('AEO 2023 Table 7'!22:22,MATCH($D$1,'AEO 2023 Table 7'!1:1,0))</f>
        <v>1.1515263835349345</v>
      </c>
      <c r="K3">
        <f>$D$3*INDEX('AEO 2023 Table 7'!22:22,MATCH(K$1,'AEO 2023 Table 7'!1:1,0))/INDEX('AEO 2023 Table 7'!22:22,MATCH($D$1,'AEO 2023 Table 7'!1:1,0))</f>
        <v>1.1586143203245738</v>
      </c>
      <c r="L3">
        <f>$D$3*INDEX('AEO 2023 Table 7'!22:22,MATCH(L$1,'AEO 2023 Table 7'!1:1,0))/INDEX('AEO 2023 Table 7'!22:22,MATCH($D$1,'AEO 2023 Table 7'!1:1,0))</f>
        <v>1.1638313455802152</v>
      </c>
      <c r="M3">
        <f>$D$3*INDEX('AEO 2023 Table 7'!22:22,MATCH(M$1,'AEO 2023 Table 7'!1:1,0))/INDEX('AEO 2023 Table 7'!22:22,MATCH($D$1,'AEO 2023 Table 7'!1:1,0))</f>
        <v>1.1674167457445017</v>
      </c>
      <c r="N3">
        <f>$D$3*INDEX('AEO 2023 Table 7'!22:22,MATCH(N$1,'AEO 2023 Table 7'!1:1,0))/INDEX('AEO 2023 Table 7'!22:22,MATCH($D$1,'AEO 2023 Table 7'!1:1,0))</f>
        <v>1.1703007239552035</v>
      </c>
      <c r="O3">
        <f>$D$3*INDEX('AEO 2023 Table 7'!22:22,MATCH(O$1,'AEO 2023 Table 7'!1:1,0))/INDEX('AEO 2023 Table 7'!22:22,MATCH($D$1,'AEO 2023 Table 7'!1:1,0))</f>
        <v>1.1728653096032151</v>
      </c>
      <c r="P3">
        <f>$D$3*INDEX('AEO 2023 Table 7'!22:22,MATCH(P$1,'AEO 2023 Table 7'!1:1,0))/INDEX('AEO 2023 Table 7'!22:22,MATCH($D$1,'AEO 2023 Table 7'!1:1,0))</f>
        <v>1.1753695816471144</v>
      </c>
      <c r="Q3">
        <f>$D$3*INDEX('AEO 2023 Table 7'!22:22,MATCH(Q$1,'AEO 2023 Table 7'!1:1,0))/INDEX('AEO 2023 Table 7'!22:22,MATCH($D$1,'AEO 2023 Table 7'!1:1,0))</f>
        <v>1.177383151545963</v>
      </c>
      <c r="R3">
        <f>$D$3*INDEX('AEO 2023 Table 7'!22:22,MATCH(R$1,'AEO 2023 Table 7'!1:1,0))/INDEX('AEO 2023 Table 7'!22:22,MATCH($D$1,'AEO 2023 Table 7'!1:1,0))</f>
        <v>1.1791117543265031</v>
      </c>
      <c r="S3">
        <f>$D$3*INDEX('AEO 2023 Table 7'!22:22,MATCH(S$1,'AEO 2023 Table 7'!1:1,0))/INDEX('AEO 2023 Table 7'!22:22,MATCH($D$1,'AEO 2023 Table 7'!1:1,0))</f>
        <v>1.1806158614818634</v>
      </c>
      <c r="T3">
        <f>$D$3*INDEX('AEO 2023 Table 7'!22:22,MATCH(T$1,'AEO 2023 Table 7'!1:1,0))/INDEX('AEO 2023 Table 7'!22:22,MATCH($D$1,'AEO 2023 Table 7'!1:1,0))</f>
        <v>1.1813131557654584</v>
      </c>
      <c r="U3">
        <f>$D$3*INDEX('AEO 2023 Table 7'!22:22,MATCH(U$1,'AEO 2023 Table 7'!1:1,0))/INDEX('AEO 2023 Table 7'!22:22,MATCH($D$1,'AEO 2023 Table 7'!1:1,0))</f>
        <v>1.1815971811885642</v>
      </c>
      <c r="V3">
        <f>$D$3*INDEX('AEO 2023 Table 7'!22:22,MATCH(V$1,'AEO 2023 Table 7'!1:1,0))/INDEX('AEO 2023 Table 7'!22:22,MATCH($D$1,'AEO 2023 Table 7'!1:1,0))</f>
        <v>1.1815939106303754</v>
      </c>
      <c r="W3">
        <f>$D$3*INDEX('AEO 2023 Table 7'!22:22,MATCH(W$1,'AEO 2023 Table 7'!1:1,0))/INDEX('AEO 2023 Table 7'!22:22,MATCH($D$1,'AEO 2023 Table 7'!1:1,0))</f>
        <v>1.1812984382536098</v>
      </c>
      <c r="X3">
        <f>$D$3*INDEX('AEO 2023 Table 7'!22:22,MATCH(X$1,'AEO 2023 Table 7'!1:1,0))/INDEX('AEO 2023 Table 7'!22:22,MATCH($D$1,'AEO 2023 Table 7'!1:1,0))</f>
        <v>1.180851104837918</v>
      </c>
      <c r="Y3">
        <f>$D$3*INDEX('AEO 2023 Table 7'!22:22,MATCH(Y$1,'AEO 2023 Table 7'!1:1,0))/INDEX('AEO 2023 Table 7'!22:22,MATCH($D$1,'AEO 2023 Table 7'!1:1,0))</f>
        <v>1.1799860309192483</v>
      </c>
      <c r="Z3">
        <f>$D$3*INDEX('AEO 2023 Table 7'!22:22,MATCH(Z$1,'AEO 2023 Table 7'!1:1,0))/INDEX('AEO 2023 Table 7'!22:22,MATCH($D$1,'AEO 2023 Table 7'!1:1,0))</f>
        <v>1.1791441046581028</v>
      </c>
      <c r="AA3">
        <f>$D$3*INDEX('AEO 2023 Table 7'!22:22,MATCH(AA$1,'AEO 2023 Table 7'!1:1,0))/INDEX('AEO 2023 Table 7'!22:22,MATCH($D$1,'AEO 2023 Table 7'!1:1,0))</f>
        <v>1.1781397275161729</v>
      </c>
      <c r="AB3">
        <f>$D$3*INDEX('AEO 2023 Table 7'!22:22,MATCH(AB$1,'AEO 2023 Table 7'!1:1,0))/INDEX('AEO 2023 Table 7'!22:22,MATCH($D$1,'AEO 2023 Table 7'!1:1,0))</f>
        <v>1.1774679943364899</v>
      </c>
      <c r="AC3">
        <f>$D$3*INDEX('AEO 2023 Table 7'!22:22,MATCH(AC$1,'AEO 2023 Table 7'!1:1,0))/INDEX('AEO 2023 Table 7'!22:22,MATCH($D$1,'AEO 2023 Table 7'!1:1,0))</f>
        <v>1.1763077074301518</v>
      </c>
      <c r="AD3">
        <f>$D$3*INDEX('AEO 2023 Table 7'!22:22,MATCH(AD$1,'AEO 2023 Table 7'!1:1,0))/INDEX('AEO 2023 Table 7'!22:22,MATCH($D$1,'AEO 2023 Table 7'!1:1,0))</f>
        <v>1.1752451651025055</v>
      </c>
      <c r="AE3">
        <f>$D$3*INDEX('AEO 2023 Table 7'!22:22,MATCH(AE$1,'AEO 2023 Table 7'!1:1,0))/INDEX('AEO 2023 Table 7'!22:22,MATCH($D$1,'AEO 2023 Table 7'!1:1,0))</f>
        <v>1.1739744855795158</v>
      </c>
      <c r="AF3">
        <f>$D$3*INDEX('AEO 2023 Table 7'!22:22,MATCH(AF$1,'AEO 2023 Table 7'!1:1,0))/INDEX('AEO 2023 Table 7'!22:22,MATCH($D$1,'AEO 2023 Table 7'!1:1,0))</f>
        <v>1.1728668602989081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0.81861765880942872</v>
      </c>
      <c r="E4">
        <f>$D$4*'AEO 2023 Table 7'!G65/'AEO 2023 Table 7'!$F$65*'calibration multiplier'!$E$3</f>
        <v>0.87859726583677555</v>
      </c>
      <c r="F4">
        <f>$D$4*'AEO 2023 Table 7'!H65/'AEO 2023 Table 7'!$F$65*'calibration multiplier'!$E$3</f>
        <v>0.89116652172118294</v>
      </c>
      <c r="G4">
        <f>$D$4*'AEO 2023 Table 7'!I65/'AEO 2023 Table 7'!$F$65*'calibration multiplier'!$E$3</f>
        <v>0.89289207449834274</v>
      </c>
      <c r="H4">
        <f>$D$4*'AEO 2023 Table 7'!J65/'AEO 2023 Table 7'!$F$65*'calibration multiplier'!$E$3</f>
        <v>0.90422061470953152</v>
      </c>
      <c r="I4">
        <f>$D$4*'AEO 2023 Table 7'!K65/'AEO 2023 Table 7'!$F$65*'calibration multiplier'!$E$3</f>
        <v>0.91541538661131949</v>
      </c>
      <c r="J4">
        <f>$D$4*'AEO 2023 Table 7'!L65/'AEO 2023 Table 7'!$F$65*'calibration multiplier'!$E$3</f>
        <v>0.92427242587458558</v>
      </c>
      <c r="K4">
        <f>$D$4*'AEO 2023 Table 7'!M65/'AEO 2023 Table 7'!$F$65*'calibration multiplier'!$E$3</f>
        <v>0.93086036907729697</v>
      </c>
      <c r="L4">
        <f>$D$4*'AEO 2023 Table 7'!N65/'AEO 2023 Table 7'!$F$65*'calibration multiplier'!$E$3</f>
        <v>0.93548384579741239</v>
      </c>
      <c r="M4">
        <f>$D$4*'AEO 2023 Table 7'!O65/'AEO 2023 Table 7'!$F$65*'calibration multiplier'!$E$3</f>
        <v>0.94011170357569607</v>
      </c>
      <c r="N4">
        <f>$D$4*'AEO 2023 Table 7'!P65/'AEO 2023 Table 7'!$F$65*'calibration multiplier'!$E$3</f>
        <v>0.94745844605313001</v>
      </c>
      <c r="O4">
        <f>$D$4*'AEO 2023 Table 7'!Q65/'AEO 2023 Table 7'!$F$65*'calibration multiplier'!$E$3</f>
        <v>0.9552015282595091</v>
      </c>
      <c r="P4">
        <f>$D$4*'AEO 2023 Table 7'!R65/'AEO 2023 Table 7'!$F$65*'calibration multiplier'!$E$3</f>
        <v>0.96219807815403624</v>
      </c>
      <c r="Q4">
        <f>$D$4*'AEO 2023 Table 7'!S65/'AEO 2023 Table 7'!$F$65*'calibration multiplier'!$E$3</f>
        <v>0.97052822215494683</v>
      </c>
      <c r="R4">
        <f>$D$4*'AEO 2023 Table 7'!T65/'AEO 2023 Table 7'!$F$65*'calibration multiplier'!$E$3</f>
        <v>0.98130591731912731</v>
      </c>
      <c r="S4">
        <f>$D$4*'AEO 2023 Table 7'!U65/'AEO 2023 Table 7'!$F$65*'calibration multiplier'!$E$3</f>
        <v>0.99417746621713654</v>
      </c>
      <c r="T4">
        <f>$D$4*'AEO 2023 Table 7'!V65/'AEO 2023 Table 7'!$F$65*'calibration multiplier'!$E$3</f>
        <v>1.007693614806952</v>
      </c>
      <c r="U4">
        <f>$D$4*'AEO 2023 Table 7'!W65/'AEO 2023 Table 7'!$F$65*'calibration multiplier'!$E$3</f>
        <v>1.0218052952370911</v>
      </c>
      <c r="V4">
        <f>$D$4*'AEO 2023 Table 7'!X65/'AEO 2023 Table 7'!$F$65*'calibration multiplier'!$E$3</f>
        <v>1.0382068087364469</v>
      </c>
      <c r="W4">
        <f>$D$4*'AEO 2023 Table 7'!Y65/'AEO 2023 Table 7'!$F$65*'calibration multiplier'!$E$3</f>
        <v>1.0539082291405328</v>
      </c>
      <c r="X4">
        <f>$D$4*'AEO 2023 Table 7'!Z65/'AEO 2023 Table 7'!$F$65*'calibration multiplier'!$E$3</f>
        <v>1.0698830275743114</v>
      </c>
      <c r="Y4">
        <f>$D$4*'AEO 2023 Table 7'!AA65/'AEO 2023 Table 7'!$F$65*'calibration multiplier'!$E$3</f>
        <v>1.0861008287011495</v>
      </c>
      <c r="Z4">
        <f>$D$4*'AEO 2023 Table 7'!AB65/'AEO 2023 Table 7'!$F$65*'calibration multiplier'!$E$3</f>
        <v>1.1022771558106628</v>
      </c>
      <c r="AA4">
        <f>$D$4*'AEO 2023 Table 7'!AC65/'AEO 2023 Table 7'!$F$65*'calibration multiplier'!$E$3</f>
        <v>1.1180223867964303</v>
      </c>
      <c r="AB4">
        <f>$D$4*'AEO 2023 Table 7'!AD65/'AEO 2023 Table 7'!$F$65*'calibration multiplier'!$E$3</f>
        <v>1.1333604714431051</v>
      </c>
      <c r="AC4">
        <f>$D$4*'AEO 2023 Table 7'!AE65/'AEO 2023 Table 7'!$F$65*'calibration multiplier'!$E$3</f>
        <v>1.1498052113830532</v>
      </c>
      <c r="AD4">
        <f>$D$4*'AEO 2023 Table 7'!AF65/'AEO 2023 Table 7'!$F$65*'calibration multiplier'!$E$3</f>
        <v>1.1664140949690345</v>
      </c>
      <c r="AE4">
        <f>$D$4*'AEO 2023 Table 7'!AG65/'AEO 2023 Table 7'!$F$65*'calibration multiplier'!$E$3</f>
        <v>1.1827837727790349</v>
      </c>
      <c r="AF4">
        <f>$D$4*'AEO 2023 Table 7'!AH65/'AEO 2023 Table 7'!$F$65*'calibration multiplier'!$E$3</f>
        <v>1.2010402263067832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0.92912904938927243</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0.92714408353095523</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0.92558373870701283</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0.93129796468934367</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0.94092887046432139</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0.9490415715632079</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0.95625143007997493</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0.96292536179773891</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0.97006565127406263</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0.9784237749646727</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0.99021849645123727</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1.0014495214902939</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1.011927080372433</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1.0233794792526036</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1.0337781198487448</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1.046234158476659</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1.0587129533327557</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1.0704445997248884</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1.0836881135164858</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1.0974931734682809</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1.1115937118803318</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1.125357238778143</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1.1384819423415669</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1.1514354141005707</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1.1657364619083783</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1.180563080668835</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1.1947771691344553</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1.2099454015723385</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1.2274681516140595</v>
      </c>
    </row>
    <row r="3" spans="1:32">
      <c r="A3" t="s">
        <v>124</v>
      </c>
      <c r="B3">
        <v>1</v>
      </c>
      <c r="C3">
        <v>1</v>
      </c>
      <c r="D3" s="108">
        <f>'seds growth'!G11</f>
        <v>0.98947720060130284</v>
      </c>
      <c r="E3">
        <f>$D$3*INDEX('AEO 2023 Table 49'!50:50,MATCH(E1,'AEO 2023 Table 49'!13:13,0))/INDEX('AEO 2023 Table 49'!50:50,MATCH($D$1,'AEO 2023 Table 49'!13:13,0))</f>
        <v>0.97399198716725865</v>
      </c>
      <c r="F3">
        <f>$D$3*INDEX('AEO 2023 Table 49'!50:50,MATCH(F1,'AEO 2023 Table 49'!13:13,0))/INDEX('AEO 2023 Table 49'!50:50,MATCH($D$1,'AEO 2023 Table 49'!13:13,0))</f>
        <v>0.96182403228897595</v>
      </c>
      <c r="G3">
        <f>$D$3*INDEX('AEO 2023 Table 49'!50:50,MATCH(G1,'AEO 2023 Table 49'!13:13,0))/INDEX('AEO 2023 Table 49'!50:50,MATCH($D$1,'AEO 2023 Table 49'!13:13,0))</f>
        <v>0.9608620890213877</v>
      </c>
      <c r="H3">
        <f>$D$3*INDEX('AEO 2023 Table 49'!50:50,MATCH(H1,'AEO 2023 Table 49'!13:13,0))/INDEX('AEO 2023 Table 49'!50:50,MATCH($D$1,'AEO 2023 Table 49'!13:13,0))</f>
        <v>0.9668805659080687</v>
      </c>
      <c r="I3">
        <f>$D$3*INDEX('AEO 2023 Table 49'!50:50,MATCH(I1,'AEO 2023 Table 49'!13:13,0))/INDEX('AEO 2023 Table 49'!50:50,MATCH($D$1,'AEO 2023 Table 49'!13:13,0))</f>
        <v>0.97116236118386123</v>
      </c>
      <c r="J3">
        <f>$D$3*INDEX('AEO 2023 Table 49'!50:50,MATCH(J1,'AEO 2023 Table 49'!13:13,0))/INDEX('AEO 2023 Table 49'!50:50,MATCH($D$1,'AEO 2023 Table 49'!13:13,0))</f>
        <v>0.97427037046957088</v>
      </c>
      <c r="K3">
        <f>$D$3*INDEX('AEO 2023 Table 49'!50:50,MATCH(K1,'AEO 2023 Table 49'!13:13,0))/INDEX('AEO 2023 Table 49'!50:50,MATCH($D$1,'AEO 2023 Table 49'!13:13,0))</f>
        <v>0.97489320130560508</v>
      </c>
      <c r="L3">
        <f>$D$3*INDEX('AEO 2023 Table 49'!50:50,MATCH(L1,'AEO 2023 Table 49'!13:13,0))/INDEX('AEO 2023 Table 49'!50:50,MATCH($D$1,'AEO 2023 Table 49'!13:13,0))</f>
        <v>0.97511795836271264</v>
      </c>
      <c r="M3">
        <f>$D$3*INDEX('AEO 2023 Table 49'!50:50,MATCH(M1,'AEO 2023 Table 49'!13:13,0))/INDEX('AEO 2023 Table 49'!50:50,MATCH($D$1,'AEO 2023 Table 49'!13:13,0))</f>
        <v>0.97537437141790251</v>
      </c>
      <c r="N3">
        <f>$D$3*INDEX('AEO 2023 Table 49'!50:50,MATCH(N1,'AEO 2023 Table 49'!13:13,0))/INDEX('AEO 2023 Table 49'!50:50,MATCH($D$1,'AEO 2023 Table 49'!13:13,0))</f>
        <v>0.97757535511468985</v>
      </c>
      <c r="O3">
        <f>$D$3*INDEX('AEO 2023 Table 49'!50:50,MATCH(O1,'AEO 2023 Table 49'!13:13,0))/INDEX('AEO 2023 Table 49'!50:50,MATCH($D$1,'AEO 2023 Table 49'!13:13,0))</f>
        <v>0.9775586405783343</v>
      </c>
      <c r="P3">
        <f>$D$3*INDEX('AEO 2023 Table 49'!50:50,MATCH(P1,'AEO 2023 Table 49'!13:13,0))/INDEX('AEO 2023 Table 49'!50:50,MATCH($D$1,'AEO 2023 Table 49'!13:13,0))</f>
        <v>0.97489828764804898</v>
      </c>
      <c r="Q3">
        <f>$D$3*INDEX('AEO 2023 Table 49'!50:50,MATCH(Q1,'AEO 2023 Table 49'!13:13,0))/INDEX('AEO 2023 Table 49'!50:50,MATCH($D$1,'AEO 2023 Table 49'!13:13,0))</f>
        <v>0.97267711207152852</v>
      </c>
      <c r="R3">
        <f>$D$3*INDEX('AEO 2023 Table 49'!50:50,MATCH(R1,'AEO 2023 Table 49'!13:13,0))/INDEX('AEO 2023 Table 49'!50:50,MATCH($D$1,'AEO 2023 Table 49'!13:13,0))</f>
        <v>0.96877699889667224</v>
      </c>
      <c r="S3">
        <f>$D$3*INDEX('AEO 2023 Table 49'!50:50,MATCH(S1,'AEO 2023 Table 49'!13:13,0))/INDEX('AEO 2023 Table 49'!50:50,MATCH($D$1,'AEO 2023 Table 49'!13:13,0))</f>
        <v>0.96801630753864376</v>
      </c>
      <c r="T3">
        <f>$D$3*INDEX('AEO 2023 Table 49'!50:50,MATCH(T1,'AEO 2023 Table 49'!13:13,0))/INDEX('AEO 2023 Table 49'!50:50,MATCH($D$1,'AEO 2023 Table 49'!13:13,0))</f>
        <v>0.9679545251501448</v>
      </c>
      <c r="U3">
        <f>$D$3*INDEX('AEO 2023 Table 49'!50:50,MATCH(U1,'AEO 2023 Table 49'!13:13,0))/INDEX('AEO 2023 Table 49'!50:50,MATCH($D$1,'AEO 2023 Table 49'!13:13,0))</f>
        <v>0.96681934984489881</v>
      </c>
      <c r="V3">
        <f>$D$3*INDEX('AEO 2023 Table 49'!50:50,MATCH(V1,'AEO 2023 Table 49'!13:13,0))/INDEX('AEO 2023 Table 49'!50:50,MATCH($D$1,'AEO 2023 Table 49'!13:13,0))</f>
        <v>0.96672348737419744</v>
      </c>
      <c r="W3">
        <f>$D$3*INDEX('AEO 2023 Table 49'!50:50,MATCH(W1,'AEO 2023 Table 49'!13:13,0))/INDEX('AEO 2023 Table 49'!50:50,MATCH($D$1,'AEO 2023 Table 49'!13:13,0))</f>
        <v>0.96593178573481764</v>
      </c>
      <c r="X3">
        <f>$D$3*INDEX('AEO 2023 Table 49'!50:50,MATCH(X1,'AEO 2023 Table 49'!13:13,0))/INDEX('AEO 2023 Table 49'!50:50,MATCH($D$1,'AEO 2023 Table 49'!13:13,0))</f>
        <v>0.96576517494002911</v>
      </c>
      <c r="Y3">
        <f>$D$3*INDEX('AEO 2023 Table 49'!50:50,MATCH(Y1,'AEO 2023 Table 49'!13:13,0))/INDEX('AEO 2023 Table 49'!50:50,MATCH($D$1,'AEO 2023 Table 49'!13:13,0))</f>
        <v>0.96501078725926481</v>
      </c>
      <c r="Z3">
        <f>$D$3*INDEX('AEO 2023 Table 49'!50:50,MATCH(Z1,'AEO 2023 Table 49'!13:13,0))/INDEX('AEO 2023 Table 49'!50:50,MATCH($D$1,'AEO 2023 Table 49'!13:13,0))</f>
        <v>0.96362742914076494</v>
      </c>
      <c r="AA3">
        <f>$D$3*INDEX('AEO 2023 Table 49'!50:50,MATCH(AA1,'AEO 2023 Table 49'!13:13,0))/INDEX('AEO 2023 Table 49'!50:50,MATCH($D$1,'AEO 2023 Table 49'!13:13,0))</f>
        <v>0.96154427816180121</v>
      </c>
      <c r="AB3">
        <f>$D$3*INDEX('AEO 2023 Table 49'!50:50,MATCH(AB1,'AEO 2023 Table 49'!13:13,0))/INDEX('AEO 2023 Table 49'!50:50,MATCH($D$1,'AEO 2023 Table 49'!13:13,0))</f>
        <v>0.95940225051962635</v>
      </c>
      <c r="AC3">
        <f>$D$3*INDEX('AEO 2023 Table 49'!50:50,MATCH(AC1,'AEO 2023 Table 49'!13:13,0))/INDEX('AEO 2023 Table 49'!50:50,MATCH($D$1,'AEO 2023 Table 49'!13:13,0))</f>
        <v>0.95663682571608788</v>
      </c>
      <c r="AD3">
        <f>$D$3*INDEX('AEO 2023 Table 49'!50:50,MATCH(AD1,'AEO 2023 Table 49'!13:13,0))/INDEX('AEO 2023 Table 49'!50:50,MATCH($D$1,'AEO 2023 Table 49'!13:13,0))</f>
        <v>0.95349716043229604</v>
      </c>
      <c r="AE3">
        <f>$D$3*INDEX('AEO 2023 Table 49'!50:50,MATCH(AE1,'AEO 2023 Table 49'!13:13,0))/INDEX('AEO 2023 Table 49'!50:50,MATCH($D$1,'AEO 2023 Table 49'!13:13,0))</f>
        <v>0.95216500447488062</v>
      </c>
      <c r="AF3">
        <f>$D$3*INDEX('AEO 2023 Table 49'!50:50,MATCH(AF1,'AEO 2023 Table 49'!13:13,0))/INDEX('AEO 2023 Table 49'!50:50,MATCH($D$1,'AEO 2023 Table 49'!13:13,0))</f>
        <v>0.95200784125684801</v>
      </c>
    </row>
    <row r="4" spans="1:32">
      <c r="A4" t="s">
        <v>122</v>
      </c>
      <c r="B4">
        <v>1</v>
      </c>
      <c r="C4">
        <v>1</v>
      </c>
      <c r="D4" s="108">
        <f>'seds growth'!G8</f>
        <v>0.81861765880942872</v>
      </c>
      <c r="E4">
        <f>$D$4*'AEO 2023 Table 7'!G65/'AEO 2023 Table 7'!$F$65</f>
        <v>0.87859726583677555</v>
      </c>
      <c r="F4">
        <f>$D$4*'AEO 2023 Table 7'!H65/'AEO 2023 Table 7'!$F$65</f>
        <v>0.89116652172118294</v>
      </c>
      <c r="G4">
        <f>$D$4*'AEO 2023 Table 7'!I65/'AEO 2023 Table 7'!$F$65</f>
        <v>0.89289207449834274</v>
      </c>
      <c r="H4">
        <f>$D$4*'AEO 2023 Table 7'!J65/'AEO 2023 Table 7'!$F$65</f>
        <v>0.90422061470953152</v>
      </c>
      <c r="I4">
        <f>$D$4*'AEO 2023 Table 7'!K65/'AEO 2023 Table 7'!$F$65</f>
        <v>0.91541538661131949</v>
      </c>
      <c r="J4">
        <f>$D$4*'AEO 2023 Table 7'!L65/'AEO 2023 Table 7'!$F$65</f>
        <v>0.92427242587458558</v>
      </c>
      <c r="K4">
        <f>$D$4*'AEO 2023 Table 7'!M65/'AEO 2023 Table 7'!$F$65</f>
        <v>0.93086036907729697</v>
      </c>
      <c r="L4">
        <f>$D$4*'AEO 2023 Table 7'!N65/'AEO 2023 Table 7'!$F$65</f>
        <v>0.93548384579741239</v>
      </c>
      <c r="M4">
        <f>$D$4*'AEO 2023 Table 7'!O65/'AEO 2023 Table 7'!$F$65</f>
        <v>0.94011170357569607</v>
      </c>
      <c r="N4">
        <f>$D$4*'AEO 2023 Table 7'!P65/'AEO 2023 Table 7'!$F$65</f>
        <v>0.94745844605313001</v>
      </c>
      <c r="O4">
        <f>$D$4*'AEO 2023 Table 7'!Q65/'AEO 2023 Table 7'!$F$65</f>
        <v>0.9552015282595091</v>
      </c>
      <c r="P4">
        <f>$D$4*'AEO 2023 Table 7'!R65/'AEO 2023 Table 7'!$F$65</f>
        <v>0.96219807815403624</v>
      </c>
      <c r="Q4">
        <f>$D$4*'AEO 2023 Table 7'!S65/'AEO 2023 Table 7'!$F$65</f>
        <v>0.97052822215494683</v>
      </c>
      <c r="R4">
        <f>$D$4*'AEO 2023 Table 7'!T65/'AEO 2023 Table 7'!$F$65</f>
        <v>0.98130591731912731</v>
      </c>
      <c r="S4">
        <f>$D$4*'AEO 2023 Table 7'!U65/'AEO 2023 Table 7'!$F$65</f>
        <v>0.99417746621713654</v>
      </c>
      <c r="T4">
        <f>$D$4*'AEO 2023 Table 7'!V65/'AEO 2023 Table 7'!$F$65</f>
        <v>1.007693614806952</v>
      </c>
      <c r="U4">
        <f>$D$4*'AEO 2023 Table 7'!W65/'AEO 2023 Table 7'!$F$65</f>
        <v>1.0218052952370911</v>
      </c>
      <c r="V4">
        <f>$D$4*'AEO 2023 Table 7'!X65/'AEO 2023 Table 7'!$F$65</f>
        <v>1.0382068087364469</v>
      </c>
      <c r="W4">
        <f>$D$4*'AEO 2023 Table 7'!Y65/'AEO 2023 Table 7'!$F$65</f>
        <v>1.0539082291405328</v>
      </c>
      <c r="X4">
        <f>$D$4*'AEO 2023 Table 7'!Z65/'AEO 2023 Table 7'!$F$65</f>
        <v>1.0698830275743114</v>
      </c>
      <c r="Y4">
        <f>$D$4*'AEO 2023 Table 7'!AA65/'AEO 2023 Table 7'!$F$65</f>
        <v>1.0861008287011495</v>
      </c>
      <c r="Z4">
        <f>$D$4*'AEO 2023 Table 7'!AB65/'AEO 2023 Table 7'!$F$65</f>
        <v>1.1022771558106628</v>
      </c>
      <c r="AA4">
        <f>$D$4*'AEO 2023 Table 7'!AC65/'AEO 2023 Table 7'!$F$65</f>
        <v>1.1180223867964303</v>
      </c>
      <c r="AB4">
        <f>$D$4*'AEO 2023 Table 7'!AD65/'AEO 2023 Table 7'!$F$65</f>
        <v>1.1333604714431051</v>
      </c>
      <c r="AC4">
        <f>$D$4*'AEO 2023 Table 7'!AE65/'AEO 2023 Table 7'!$F$65</f>
        <v>1.1498052113830532</v>
      </c>
      <c r="AD4">
        <f>$D$4*'AEO 2023 Table 7'!AF65/'AEO 2023 Table 7'!$F$65</f>
        <v>1.1664140949690345</v>
      </c>
      <c r="AE4">
        <f>$D$4*'AEO 2023 Table 7'!AG65/'AEO 2023 Table 7'!$F$65</f>
        <v>1.1827837727790349</v>
      </c>
      <c r="AF4">
        <f>$D$4*'AEO 2023 Table 7'!AH65/'AEO 2023 Table 7'!$F$65</f>
        <v>1.2010402263067832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0.92912904938927243</v>
      </c>
      <c r="E2" s="108">
        <f>'growth rates from 2022 psgr'!E2</f>
        <v>0.94810207498391941</v>
      </c>
      <c r="F2" s="108">
        <f>'growth rates from 2022 psgr'!F2</f>
        <v>0.95501269299863178</v>
      </c>
      <c r="G2" s="108">
        <f>'growth rates from 2022 psgr'!G2</f>
        <v>0.95855938973390165</v>
      </c>
      <c r="H2" s="108">
        <f>'growth rates from 2022 psgr'!H2</f>
        <v>0.96538185104437968</v>
      </c>
      <c r="I2" s="108">
        <f>'growth rates from 2022 psgr'!I2</f>
        <v>0.97443240635069195</v>
      </c>
      <c r="J2" s="108">
        <f>'growth rates from 2022 psgr'!J2</f>
        <v>0.98280570968372072</v>
      </c>
      <c r="K2" s="108">
        <f>'growth rates from 2022 psgr'!K2</f>
        <v>0.98934614894785533</v>
      </c>
      <c r="L2" s="108">
        <f>'growth rates from 2022 psgr'!L2</f>
        <v>0.99433614485936495</v>
      </c>
      <c r="M2" s="108">
        <f>'growth rates from 2022 psgr'!M2</f>
        <v>0.9985618486959269</v>
      </c>
      <c r="N2" s="108">
        <f>'growth rates from 2022 psgr'!N2</f>
        <v>1.0021162044686682</v>
      </c>
      <c r="O2" s="108">
        <f>'growth rates from 2022 psgr'!O2</f>
        <v>1.0072491660297098</v>
      </c>
      <c r="P2" s="108">
        <f>'growth rates from 2022 psgr'!P2</f>
        <v>1.0138039655806301</v>
      </c>
      <c r="Q2" s="108">
        <f>'growth rates from 2022 psgr'!Q2</f>
        <v>1.0197903330554539</v>
      </c>
      <c r="R2" s="108">
        <f>'growth rates from 2022 psgr'!R2</f>
        <v>1.0246538777289296</v>
      </c>
      <c r="S2" s="108">
        <f>'growth rates from 2022 psgr'!S2</f>
        <v>1.0303061268014992</v>
      </c>
      <c r="T2" s="108">
        <f>'growth rates from 2022 psgr'!T2</f>
        <v>1.0366841338864832</v>
      </c>
      <c r="U2" s="108">
        <f>'growth rates from 2022 psgr'!U2</f>
        <v>1.0431102483406718</v>
      </c>
      <c r="V2" s="108">
        <f>'growth rates from 2022 psgr'!V2</f>
        <v>1.0504504812366249</v>
      </c>
      <c r="W2" s="108">
        <f>'growth rates from 2022 psgr'!W2</f>
        <v>1.0579721337838797</v>
      </c>
      <c r="X2" s="108">
        <f>'growth rates from 2022 psgr'!X2</f>
        <v>1.065816177302005</v>
      </c>
      <c r="Y2" s="108">
        <f>'growth rates from 2022 psgr'!Y2</f>
        <v>1.0734342837896251</v>
      </c>
      <c r="Z2" s="108">
        <f>'growth rates from 2022 psgr'!Z2</f>
        <v>1.0813232430301003</v>
      </c>
      <c r="AA2" s="108">
        <f>'growth rates from 2022 psgr'!AA2</f>
        <v>1.0897097900473445</v>
      </c>
      <c r="AB2" s="108">
        <f>'growth rates from 2022 psgr'!AB2</f>
        <v>1.0994540320044535</v>
      </c>
      <c r="AC2" s="108">
        <f>'growth rates from 2022 psgr'!AC2</f>
        <v>1.1099150965391862</v>
      </c>
      <c r="AD2" s="108">
        <f>'growth rates from 2022 psgr'!AD2</f>
        <v>1.12070780641552</v>
      </c>
      <c r="AE2" s="108">
        <f>'growth rates from 2022 psgr'!AE2</f>
        <v>1.1316425244800075</v>
      </c>
      <c r="AF2" s="108">
        <f>'growth rates from 2022 psgr'!AF2</f>
        <v>1.143575848293285</v>
      </c>
    </row>
    <row r="3" spans="1:32">
      <c r="A3" t="s">
        <v>124</v>
      </c>
      <c r="B3">
        <f>INDEX('AEO 2021 Table 7'!22:22,MATCH(B$1,'AEO 2021 Table 7'!1:1,0))/INDEX('AEO 2021 Table 7'!22:22,MATCH(B$1,'AEO 2021 Table 7'!1:1,0))</f>
        <v>1</v>
      </c>
      <c r="C3">
        <v>1</v>
      </c>
      <c r="D3" s="108">
        <f>'growth rates from 2022 psgr'!D3</f>
        <v>0.98947720060130284</v>
      </c>
      <c r="E3" s="108">
        <f>'growth rates from 2022 psgr'!E3</f>
        <v>1.0538149333423139</v>
      </c>
      <c r="F3" s="108">
        <f>'growth rates from 2022 psgr'!F3</f>
        <v>1.0903883224532258</v>
      </c>
      <c r="G3" s="108">
        <f>'growth rates from 2022 psgr'!G3</f>
        <v>1.113074075661356</v>
      </c>
      <c r="H3" s="108">
        <f>'growth rates from 2022 psgr'!H3</f>
        <v>1.1296255079031325</v>
      </c>
      <c r="I3" s="108">
        <f>'growth rates from 2022 psgr'!I3</f>
        <v>1.1420432703725591</v>
      </c>
      <c r="J3" s="108">
        <f>'growth rates from 2022 psgr'!J3</f>
        <v>1.1515263835349345</v>
      </c>
      <c r="K3" s="108">
        <f>'growth rates from 2022 psgr'!K3</f>
        <v>1.1586143203245738</v>
      </c>
      <c r="L3" s="108">
        <f>'growth rates from 2022 psgr'!L3</f>
        <v>1.1638313455802152</v>
      </c>
      <c r="M3" s="108">
        <f>'growth rates from 2022 psgr'!M3</f>
        <v>1.1674167457445017</v>
      </c>
      <c r="N3" s="108">
        <f>'growth rates from 2022 psgr'!N3</f>
        <v>1.1703007239552035</v>
      </c>
      <c r="O3" s="108">
        <f>'growth rates from 2022 psgr'!O3</f>
        <v>1.1728653096032151</v>
      </c>
      <c r="P3" s="108">
        <f>'growth rates from 2022 psgr'!P3</f>
        <v>1.1753695816471144</v>
      </c>
      <c r="Q3" s="108">
        <f>'growth rates from 2022 psgr'!Q3</f>
        <v>1.177383151545963</v>
      </c>
      <c r="R3" s="108">
        <f>'growth rates from 2022 psgr'!R3</f>
        <v>1.1791117543265031</v>
      </c>
      <c r="S3" s="108">
        <f>'growth rates from 2022 psgr'!S3</f>
        <v>1.1806158614818634</v>
      </c>
      <c r="T3" s="108">
        <f>'growth rates from 2022 psgr'!T3</f>
        <v>1.1813131557654584</v>
      </c>
      <c r="U3" s="108">
        <f>'growth rates from 2022 psgr'!U3</f>
        <v>1.1815971811885642</v>
      </c>
      <c r="V3" s="108">
        <f>'growth rates from 2022 psgr'!V3</f>
        <v>1.1815939106303754</v>
      </c>
      <c r="W3" s="108">
        <f>'growth rates from 2022 psgr'!W3</f>
        <v>1.1812984382536098</v>
      </c>
      <c r="X3" s="108">
        <f>'growth rates from 2022 psgr'!X3</f>
        <v>1.180851104837918</v>
      </c>
      <c r="Y3" s="108">
        <f>'growth rates from 2022 psgr'!Y3</f>
        <v>1.1799860309192483</v>
      </c>
      <c r="Z3" s="108">
        <f>'growth rates from 2022 psgr'!Z3</f>
        <v>1.1791441046581028</v>
      </c>
      <c r="AA3" s="108">
        <f>'growth rates from 2022 psgr'!AA3</f>
        <v>1.1781397275161729</v>
      </c>
      <c r="AB3" s="108">
        <f>'growth rates from 2022 psgr'!AB3</f>
        <v>1.1774679943364899</v>
      </c>
      <c r="AC3" s="108">
        <f>'growth rates from 2022 psgr'!AC3</f>
        <v>1.1763077074301518</v>
      </c>
      <c r="AD3" s="108">
        <f>'growth rates from 2022 psgr'!AD3</f>
        <v>1.1752451651025055</v>
      </c>
      <c r="AE3" s="108">
        <f>'growth rates from 2022 psgr'!AE3</f>
        <v>1.1739744855795158</v>
      </c>
      <c r="AF3" s="108">
        <f>'growth rates from 2022 psgr'!AF3</f>
        <v>1.1728668602989081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0.81861765880942872</v>
      </c>
      <c r="E4" s="108">
        <f>'growth rates from 2022 psgr'!E4</f>
        <v>0.87859726583677555</v>
      </c>
      <c r="F4" s="108">
        <f>'growth rates from 2022 psgr'!F4</f>
        <v>0.89116652172118294</v>
      </c>
      <c r="G4" s="108">
        <f>'growth rates from 2022 psgr'!G4</f>
        <v>0.89289207449834274</v>
      </c>
      <c r="H4" s="108">
        <f>'growth rates from 2022 psgr'!H4</f>
        <v>0.90422061470953152</v>
      </c>
      <c r="I4" s="108">
        <f>'growth rates from 2022 psgr'!I4</f>
        <v>0.91541538661131949</v>
      </c>
      <c r="J4" s="108">
        <f>'growth rates from 2022 psgr'!J4</f>
        <v>0.92427242587458558</v>
      </c>
      <c r="K4" s="108">
        <f>'growth rates from 2022 psgr'!K4</f>
        <v>0.93086036907729697</v>
      </c>
      <c r="L4" s="108">
        <f>'growth rates from 2022 psgr'!L4</f>
        <v>0.93548384579741239</v>
      </c>
      <c r="M4" s="108">
        <f>'growth rates from 2022 psgr'!M4</f>
        <v>0.94011170357569607</v>
      </c>
      <c r="N4" s="108">
        <f>'growth rates from 2022 psgr'!N4</f>
        <v>0.94745844605313001</v>
      </c>
      <c r="O4" s="108">
        <f>'growth rates from 2022 psgr'!O4</f>
        <v>0.9552015282595091</v>
      </c>
      <c r="P4" s="108">
        <f>'growth rates from 2022 psgr'!P4</f>
        <v>0.96219807815403624</v>
      </c>
      <c r="Q4" s="108">
        <f>'growth rates from 2022 psgr'!Q4</f>
        <v>0.97052822215494683</v>
      </c>
      <c r="R4" s="108">
        <f>'growth rates from 2022 psgr'!R4</f>
        <v>0.98130591731912731</v>
      </c>
      <c r="S4" s="108">
        <f>'growth rates from 2022 psgr'!S4</f>
        <v>0.99417746621713654</v>
      </c>
      <c r="T4" s="108">
        <f>'growth rates from 2022 psgr'!T4</f>
        <v>1.007693614806952</v>
      </c>
      <c r="U4" s="108">
        <f>'growth rates from 2022 psgr'!U4</f>
        <v>1.0218052952370911</v>
      </c>
      <c r="V4" s="108">
        <f>'growth rates from 2022 psgr'!V4</f>
        <v>1.0382068087364469</v>
      </c>
      <c r="W4" s="108">
        <f>'growth rates from 2022 psgr'!W4</f>
        <v>1.0539082291405328</v>
      </c>
      <c r="X4" s="108">
        <f>'growth rates from 2022 psgr'!X4</f>
        <v>1.0698830275743114</v>
      </c>
      <c r="Y4" s="108">
        <f>'growth rates from 2022 psgr'!Y4</f>
        <v>1.0861008287011495</v>
      </c>
      <c r="Z4" s="108">
        <f>'growth rates from 2022 psgr'!Z4</f>
        <v>1.1022771558106628</v>
      </c>
      <c r="AA4" s="108">
        <f>'growth rates from 2022 psgr'!AA4</f>
        <v>1.1180223867964303</v>
      </c>
      <c r="AB4" s="108">
        <f>'growth rates from 2022 psgr'!AB4</f>
        <v>1.1333604714431051</v>
      </c>
      <c r="AC4" s="108">
        <f>'growth rates from 2022 psgr'!AC4</f>
        <v>1.1498052113830532</v>
      </c>
      <c r="AD4" s="108">
        <f>'growth rates from 2022 psgr'!AD4</f>
        <v>1.1664140949690345</v>
      </c>
      <c r="AE4" s="108">
        <f>'growth rates from 2022 psgr'!AE4</f>
        <v>1.1827837727790349</v>
      </c>
      <c r="AF4" s="108">
        <f>'growth rates from 2022 psgr'!AF4</f>
        <v>1.2010402263067832</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0.92912904938927243</v>
      </c>
      <c r="E2" s="108">
        <f>'growth rates from 2022 frgt'!E2</f>
        <v>0.92714408353095523</v>
      </c>
      <c r="F2" s="108">
        <f>'growth rates from 2022 frgt'!F2</f>
        <v>0.92558373870701283</v>
      </c>
      <c r="G2" s="108">
        <f>'growth rates from 2022 frgt'!G2</f>
        <v>0.93129796468934367</v>
      </c>
      <c r="H2" s="108">
        <f>'growth rates from 2022 frgt'!H2</f>
        <v>0.94092887046432139</v>
      </c>
      <c r="I2" s="108">
        <f>'growth rates from 2022 frgt'!I2</f>
        <v>0.9490415715632079</v>
      </c>
      <c r="J2" s="108">
        <f>'growth rates from 2022 frgt'!J2</f>
        <v>0.95625143007997493</v>
      </c>
      <c r="K2" s="108">
        <f>'growth rates from 2022 frgt'!K2</f>
        <v>0.96292536179773891</v>
      </c>
      <c r="L2" s="108">
        <f>'growth rates from 2022 frgt'!L2</f>
        <v>0.97006565127406263</v>
      </c>
      <c r="M2" s="108">
        <f>'growth rates from 2022 frgt'!M2</f>
        <v>0.9784237749646727</v>
      </c>
      <c r="N2" s="108">
        <f>'growth rates from 2022 frgt'!N2</f>
        <v>0.99021849645123727</v>
      </c>
      <c r="O2" s="108">
        <f>'growth rates from 2022 frgt'!O2</f>
        <v>1.0014495214902939</v>
      </c>
      <c r="P2" s="108">
        <f>'growth rates from 2022 frgt'!P2</f>
        <v>1.011927080372433</v>
      </c>
      <c r="Q2" s="108">
        <f>'growth rates from 2022 frgt'!Q2</f>
        <v>1.0233794792526036</v>
      </c>
      <c r="R2" s="108">
        <f>'growth rates from 2022 frgt'!R2</f>
        <v>1.0337781198487448</v>
      </c>
      <c r="S2" s="108">
        <f>'growth rates from 2022 frgt'!S2</f>
        <v>1.046234158476659</v>
      </c>
      <c r="T2" s="108">
        <f>'growth rates from 2022 frgt'!T2</f>
        <v>1.0587129533327557</v>
      </c>
      <c r="U2" s="108">
        <f>'growth rates from 2022 frgt'!U2</f>
        <v>1.0704445997248884</v>
      </c>
      <c r="V2" s="108">
        <f>'growth rates from 2022 frgt'!V2</f>
        <v>1.0836881135164858</v>
      </c>
      <c r="W2" s="108">
        <f>'growth rates from 2022 frgt'!W2</f>
        <v>1.0974931734682809</v>
      </c>
      <c r="X2" s="108">
        <f>'growth rates from 2022 frgt'!X2</f>
        <v>1.1115937118803318</v>
      </c>
      <c r="Y2" s="108">
        <f>'growth rates from 2022 frgt'!Y2</f>
        <v>1.125357238778143</v>
      </c>
      <c r="Z2" s="108">
        <f>'growth rates from 2022 frgt'!Z2</f>
        <v>1.1384819423415669</v>
      </c>
      <c r="AA2" s="108">
        <f>'growth rates from 2022 frgt'!AA2</f>
        <v>1.1514354141005707</v>
      </c>
      <c r="AB2" s="108">
        <f>'growth rates from 2022 frgt'!AB2</f>
        <v>1.1657364619083783</v>
      </c>
      <c r="AC2" s="108">
        <f>'growth rates from 2022 frgt'!AC2</f>
        <v>1.180563080668835</v>
      </c>
      <c r="AD2" s="108">
        <f>'growth rates from 2022 frgt'!AD2</f>
        <v>1.1947771691344553</v>
      </c>
      <c r="AE2" s="108">
        <f>'growth rates from 2022 frgt'!AE2</f>
        <v>1.2099454015723385</v>
      </c>
      <c r="AF2" s="108">
        <f>'growth rates from 2022 frgt'!AF2</f>
        <v>1.2274681516140595</v>
      </c>
    </row>
    <row r="3" spans="1:32">
      <c r="A3" t="s">
        <v>124</v>
      </c>
      <c r="B3">
        <v>1</v>
      </c>
      <c r="C3">
        <v>1</v>
      </c>
      <c r="D3" s="108">
        <f>'growth rates from 2022 frgt'!D3</f>
        <v>0.98947720060130284</v>
      </c>
      <c r="E3" s="108">
        <f>'growth rates from 2022 frgt'!E3</f>
        <v>0.97399198716725865</v>
      </c>
      <c r="F3" s="108">
        <f>'growth rates from 2022 frgt'!F3</f>
        <v>0.96182403228897595</v>
      </c>
      <c r="G3" s="108">
        <f>'growth rates from 2022 frgt'!G3</f>
        <v>0.9608620890213877</v>
      </c>
      <c r="H3" s="108">
        <f>'growth rates from 2022 frgt'!H3</f>
        <v>0.9668805659080687</v>
      </c>
      <c r="I3" s="108">
        <f>'growth rates from 2022 frgt'!I3</f>
        <v>0.97116236118386123</v>
      </c>
      <c r="J3" s="108">
        <f>'growth rates from 2022 frgt'!J3</f>
        <v>0.97427037046957088</v>
      </c>
      <c r="K3" s="108">
        <f>'growth rates from 2022 frgt'!K3</f>
        <v>0.97489320130560508</v>
      </c>
      <c r="L3" s="108">
        <f>'growth rates from 2022 frgt'!L3</f>
        <v>0.97511795836271264</v>
      </c>
      <c r="M3" s="108">
        <f>'growth rates from 2022 frgt'!M3</f>
        <v>0.97537437141790251</v>
      </c>
      <c r="N3" s="108">
        <f>'growth rates from 2022 frgt'!N3</f>
        <v>0.97757535511468985</v>
      </c>
      <c r="O3" s="108">
        <f>'growth rates from 2022 frgt'!O3</f>
        <v>0.9775586405783343</v>
      </c>
      <c r="P3" s="108">
        <f>'growth rates from 2022 frgt'!P3</f>
        <v>0.97489828764804898</v>
      </c>
      <c r="Q3" s="108">
        <f>'growth rates from 2022 frgt'!Q3</f>
        <v>0.97267711207152852</v>
      </c>
      <c r="R3" s="108">
        <f>'growth rates from 2022 frgt'!R3</f>
        <v>0.96877699889667224</v>
      </c>
      <c r="S3" s="108">
        <f>'growth rates from 2022 frgt'!S3</f>
        <v>0.96801630753864376</v>
      </c>
      <c r="T3" s="108">
        <f>'growth rates from 2022 frgt'!T3</f>
        <v>0.9679545251501448</v>
      </c>
      <c r="U3" s="108">
        <f>'growth rates from 2022 frgt'!U3</f>
        <v>0.96681934984489881</v>
      </c>
      <c r="V3" s="108">
        <f>'growth rates from 2022 frgt'!V3</f>
        <v>0.96672348737419744</v>
      </c>
      <c r="W3" s="108">
        <f>'growth rates from 2022 frgt'!W3</f>
        <v>0.96593178573481764</v>
      </c>
      <c r="X3" s="108">
        <f>'growth rates from 2022 frgt'!X3</f>
        <v>0.96576517494002911</v>
      </c>
      <c r="Y3" s="108">
        <f>'growth rates from 2022 frgt'!Y3</f>
        <v>0.96501078725926481</v>
      </c>
      <c r="Z3" s="108">
        <f>'growth rates from 2022 frgt'!Z3</f>
        <v>0.96362742914076494</v>
      </c>
      <c r="AA3" s="108">
        <f>'growth rates from 2022 frgt'!AA3</f>
        <v>0.96154427816180121</v>
      </c>
      <c r="AB3" s="108">
        <f>'growth rates from 2022 frgt'!AB3</f>
        <v>0.95940225051962635</v>
      </c>
      <c r="AC3" s="108">
        <f>'growth rates from 2022 frgt'!AC3</f>
        <v>0.95663682571608788</v>
      </c>
      <c r="AD3" s="108">
        <f>'growth rates from 2022 frgt'!AD3</f>
        <v>0.95349716043229604</v>
      </c>
      <c r="AE3" s="108">
        <f>'growth rates from 2022 frgt'!AE3</f>
        <v>0.95216500447488062</v>
      </c>
      <c r="AF3" s="108">
        <f>'growth rates from 2022 frgt'!AF3</f>
        <v>0.95200784125684801</v>
      </c>
    </row>
    <row r="4" spans="1:32">
      <c r="A4" t="s">
        <v>122</v>
      </c>
      <c r="B4">
        <v>1</v>
      </c>
      <c r="C4">
        <v>1</v>
      </c>
      <c r="D4" s="108">
        <f>'growth rates from 2022 frgt'!D4</f>
        <v>0.81861765880942872</v>
      </c>
      <c r="E4" s="108">
        <f>'growth rates from 2022 frgt'!E4</f>
        <v>0.87859726583677555</v>
      </c>
      <c r="F4" s="108">
        <f>'growth rates from 2022 frgt'!F4</f>
        <v>0.89116652172118294</v>
      </c>
      <c r="G4" s="108">
        <f>'growth rates from 2022 frgt'!G4</f>
        <v>0.89289207449834274</v>
      </c>
      <c r="H4" s="108">
        <f>'growth rates from 2022 frgt'!H4</f>
        <v>0.90422061470953152</v>
      </c>
      <c r="I4" s="108">
        <f>'growth rates from 2022 frgt'!I4</f>
        <v>0.91541538661131949</v>
      </c>
      <c r="J4" s="108">
        <f>'growth rates from 2022 frgt'!J4</f>
        <v>0.92427242587458558</v>
      </c>
      <c r="K4" s="108">
        <f>'growth rates from 2022 frgt'!K4</f>
        <v>0.93086036907729697</v>
      </c>
      <c r="L4" s="108">
        <f>'growth rates from 2022 frgt'!L4</f>
        <v>0.93548384579741239</v>
      </c>
      <c r="M4" s="108">
        <f>'growth rates from 2022 frgt'!M4</f>
        <v>0.94011170357569607</v>
      </c>
      <c r="N4" s="108">
        <f>'growth rates from 2022 frgt'!N4</f>
        <v>0.94745844605313001</v>
      </c>
      <c r="O4" s="108">
        <f>'growth rates from 2022 frgt'!O4</f>
        <v>0.9552015282595091</v>
      </c>
      <c r="P4" s="108">
        <f>'growth rates from 2022 frgt'!P4</f>
        <v>0.96219807815403624</v>
      </c>
      <c r="Q4" s="108">
        <f>'growth rates from 2022 frgt'!Q4</f>
        <v>0.97052822215494683</v>
      </c>
      <c r="R4" s="108">
        <f>'growth rates from 2022 frgt'!R4</f>
        <v>0.98130591731912731</v>
      </c>
      <c r="S4" s="108">
        <f>'growth rates from 2022 frgt'!S4</f>
        <v>0.99417746621713654</v>
      </c>
      <c r="T4" s="108">
        <f>'growth rates from 2022 frgt'!T4</f>
        <v>1.007693614806952</v>
      </c>
      <c r="U4" s="108">
        <f>'growth rates from 2022 frgt'!U4</f>
        <v>1.0218052952370911</v>
      </c>
      <c r="V4" s="108">
        <f>'growth rates from 2022 frgt'!V4</f>
        <v>1.0382068087364469</v>
      </c>
      <c r="W4" s="108">
        <f>'growth rates from 2022 frgt'!W4</f>
        <v>1.0539082291405328</v>
      </c>
      <c r="X4" s="108">
        <f>'growth rates from 2022 frgt'!X4</f>
        <v>1.0698830275743114</v>
      </c>
      <c r="Y4" s="108">
        <f>'growth rates from 2022 frgt'!Y4</f>
        <v>1.0861008287011495</v>
      </c>
      <c r="Z4" s="108">
        <f>'growth rates from 2022 frgt'!Z4</f>
        <v>1.1022771558106628</v>
      </c>
      <c r="AA4" s="108">
        <f>'growth rates from 2022 frgt'!AA4</f>
        <v>1.1180223867964303</v>
      </c>
      <c r="AB4" s="108">
        <f>'growth rates from 2022 frgt'!AB4</f>
        <v>1.1333604714431051</v>
      </c>
      <c r="AC4" s="108">
        <f>'growth rates from 2022 frgt'!AC4</f>
        <v>1.1498052113830532</v>
      </c>
      <c r="AD4" s="108">
        <f>'growth rates from 2022 frgt'!AD4</f>
        <v>1.1664140949690345</v>
      </c>
      <c r="AE4" s="108">
        <f>'growth rates from 2022 frgt'!AE4</f>
        <v>1.1827837727790349</v>
      </c>
      <c r="AF4" s="108">
        <f>'growth rates from 2022 frgt'!AF4</f>
        <v>1.2010402263067832</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2025-01-03T23:24:27Z</dcterms:modified>
</cp:coreProperties>
</file>