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WY/web-app/BCF/"/>
    </mc:Choice>
  </mc:AlternateContent>
  <xr:revisionPtr revIDLastSave="0" documentId="8_{0A42CD8C-12DA-EF43-9043-B17D5AD33742}" xr6:coauthVersionLast="47" xr6:coauthVersionMax="47" xr10:uidLastSave="{00000000-0000-0000-0000-000000000000}"/>
  <bookViews>
    <workbookView xWindow="0" yWindow="500" windowWidth="28800" windowHeight="16020" activeTab="3"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12" l="1"/>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B19" i="12"/>
  <c r="B18" i="12"/>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B19" i="11"/>
  <c r="B18" i="11"/>
  <c r="B14" i="11"/>
  <c r="B13" i="11"/>
  <c r="B12" i="11"/>
  <c r="B11" i="11"/>
  <c r="B10" i="11"/>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C8" i="10" l="1"/>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4" i="11"/>
  <c r="B2" i="13" l="1"/>
  <c r="B5" i="11" l="1"/>
  <c r="B5" i="12"/>
  <c r="A67" i="1" l="1"/>
  <c r="C2" i="12" l="1"/>
  <c r="K2" i="12"/>
  <c r="S2" i="12"/>
  <c r="AA2" i="12"/>
  <c r="AI2" i="12"/>
  <c r="I15" i="12"/>
  <c r="Q15" i="12"/>
  <c r="Y15" i="12"/>
  <c r="AG15" i="12"/>
  <c r="G2" i="11"/>
  <c r="O2" i="11"/>
  <c r="W2" i="11"/>
  <c r="AE2" i="11"/>
  <c r="E15" i="11"/>
  <c r="M15" i="11"/>
  <c r="U15" i="11"/>
  <c r="AC15" i="11"/>
  <c r="F15" i="11"/>
  <c r="N15" i="11"/>
  <c r="V15" i="11"/>
  <c r="AD15" i="11"/>
  <c r="K2" i="11"/>
  <c r="AA2" i="11"/>
  <c r="AG15" i="11"/>
  <c r="H2" i="12"/>
  <c r="F15" i="12"/>
  <c r="V15" i="12"/>
  <c r="T2" i="11"/>
  <c r="AH15" i="11"/>
  <c r="D2" i="12"/>
  <c r="L2" i="12"/>
  <c r="T2" i="12"/>
  <c r="AB2" i="12"/>
  <c r="J15" i="12"/>
  <c r="R15" i="12"/>
  <c r="Z15" i="12"/>
  <c r="AH15" i="12"/>
  <c r="H2" i="11"/>
  <c r="P2" i="11"/>
  <c r="X2" i="11"/>
  <c r="AF2" i="11"/>
  <c r="R15" i="11"/>
  <c r="E2" i="12"/>
  <c r="M2" i="12"/>
  <c r="U2" i="12"/>
  <c r="AC2" i="12"/>
  <c r="C15" i="12"/>
  <c r="K15" i="12"/>
  <c r="S15" i="12"/>
  <c r="AA15" i="12"/>
  <c r="AI15" i="12"/>
  <c r="I2" i="11"/>
  <c r="Q2" i="11"/>
  <c r="Y2" i="11"/>
  <c r="AG2" i="11"/>
  <c r="G15" i="11"/>
  <c r="O15" i="11"/>
  <c r="W15" i="11"/>
  <c r="AE15" i="11"/>
  <c r="G2" i="12"/>
  <c r="E15" i="12"/>
  <c r="M15" i="12"/>
  <c r="U15" i="12"/>
  <c r="C2" i="11"/>
  <c r="AI2" i="11"/>
  <c r="I15" i="11"/>
  <c r="Y15" i="11"/>
  <c r="X2" i="12"/>
  <c r="N15" i="12"/>
  <c r="AD15" i="12"/>
  <c r="L2" i="11"/>
  <c r="F2" i="12"/>
  <c r="N2" i="12"/>
  <c r="V2" i="12"/>
  <c r="AD2" i="12"/>
  <c r="D15" i="12"/>
  <c r="L15" i="12"/>
  <c r="T15" i="12"/>
  <c r="AB15" i="12"/>
  <c r="J2" i="11"/>
  <c r="R2" i="11"/>
  <c r="Z2" i="11"/>
  <c r="AH2" i="11"/>
  <c r="H15" i="11"/>
  <c r="P15" i="11"/>
  <c r="X15" i="11"/>
  <c r="AF15" i="11"/>
  <c r="O2" i="12"/>
  <c r="W2" i="12"/>
  <c r="AE2" i="12"/>
  <c r="AC15" i="12"/>
  <c r="S2" i="11"/>
  <c r="Q15" i="11"/>
  <c r="P2" i="12"/>
  <c r="AF2" i="12"/>
  <c r="D2" i="11"/>
  <c r="AB2" i="11"/>
  <c r="Z15" i="11"/>
  <c r="I2" i="12"/>
  <c r="Q2" i="12"/>
  <c r="Y2" i="12"/>
  <c r="AG2" i="12"/>
  <c r="G15" i="12"/>
  <c r="O15" i="12"/>
  <c r="W15" i="12"/>
  <c r="AE15" i="12"/>
  <c r="E2" i="11"/>
  <c r="M2" i="11"/>
  <c r="U2" i="11"/>
  <c r="AC2" i="11"/>
  <c r="C15" i="11"/>
  <c r="K15" i="11"/>
  <c r="S15" i="11"/>
  <c r="AA15" i="11"/>
  <c r="AI15" i="11"/>
  <c r="J2" i="12"/>
  <c r="R2" i="12"/>
  <c r="Z2" i="12"/>
  <c r="AH2" i="12"/>
  <c r="H15" i="12"/>
  <c r="P15" i="12"/>
  <c r="X15" i="12"/>
  <c r="AF15" i="12"/>
  <c r="F2" i="11"/>
  <c r="N2" i="11"/>
  <c r="V2" i="11"/>
  <c r="AD2" i="11"/>
  <c r="D15" i="11"/>
  <c r="L15" i="11"/>
  <c r="T15" i="11"/>
  <c r="AB15" i="11"/>
  <c r="J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<sst xmlns="http://schemas.openxmlformats.org/spreadsheetml/2006/main" count="529" uniqueCount="425">
  <si>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</si>
  <si>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</si>
  <si>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</si>
  <si>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</si>
  <si>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</si>
  <si>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</si>
  <si>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</si>
  <si>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</si>
  <si>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</si>
  <si>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</si>
  <si>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</si>
  <si>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</si>
  <si>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</si>
  <si>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</si>
  <si>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</si>
  <si>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</si>
  <si>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</si>
  <si>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</si>
  <si>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</si>
  <si>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</si>
  <si>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</si>
  <si>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</si>
  <si>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</si>
  <si>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</si>
  <si>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</si>
  <si>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</si>
  <si>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</si>
  <si>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</si>
  <si>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</si>
  <si>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</si>
  <si>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</si>
  <si>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</si>
  <si>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</si>
  <si>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</si>
  <si>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</si>
  <si>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</si>
  <si>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</si>
  <si>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</si>
  <si>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</si>
  <si>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</si>
  <si>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</si>
  <si>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</si>
  <si>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</si>
  <si>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</si>
  <si>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</si>
  <si>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</si>
  <si>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</si>
  <si>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</si>
  <si>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</si>
  <si>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</si>
  <si>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</si>
  <si>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</si>
  <si>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</si>
  <si>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</si>
  <si>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</si>
  <si>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</si>
  <si>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</si>
  <si>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</si>
  <si>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</si>
  <si>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</si>
  <si>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</si>
  <si>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</si>
  <si>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</si>
  <si>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</si>
  <si>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</si>
  <si>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</si>
  <si>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</si>
  <si>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</si>
  <si>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</si>
  <si>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</si>
  <si>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</si>
  <si>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</si>
  <si>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</si>
  <si>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</si>
  <si>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</si>
  <si>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</si>
  <si>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</si>
  <si>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</si>
  <si>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</si>
  <si>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</si>
  <si>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</si>
  <si>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</si>
  <si>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</si>
  <si>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</si>
  <si>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</si>
  <si>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</si>
  <si>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</si>
  <si>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</si>
  <si>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</si>
  <si>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</si>
  <si>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</si>
  <si>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</si>
  <si>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</si>
  <si>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</si>
  <si>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</si>
  <si>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</si>
  <si>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</si>
  <si>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</si>
  <si>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</si>
  <si>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</si>
  <si>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</si>
  <si>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</si>
  <si>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</si>
  <si>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</si>
  <si>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</si>
  <si>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</si>
  <si>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</si>
  <si>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</si>
  <si>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</si>
  <si>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</si>
  <si>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</si>
  <si>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</si>
  <si>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</si>
  <si>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</si>
  <si>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</si>
  <si>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</si>
  <si>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</si>
  <si>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</si>
  <si>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</si>
  <si>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</si>
  <si>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</si>
  <si>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</si>
  <si>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</si>
  <si>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</si>
  <si>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</si>
  <si>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</si>
  <si>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</si>
  <si>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</si>
  <si>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</si>
  <si>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</si>
  <si>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</si>
  <si>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</si>
  <si>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</si>
  <si>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</si>
  <si>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</si>
  <si>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</si>
  <si>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</si>
  <si>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</si>
  <si>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</si>
  <si>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</si>
  <si>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</si>
  <si>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</si>
  <si>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</si>
  <si>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</si>
  <si>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</si>
  <si>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</si>
  <si>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</si>
  <si>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</si>
  <si>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</si>
  <si>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</si>
  <si>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</si>
  <si>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</si>
  <si>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</si>
  <si>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</si>
  <si>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</si>
  <si>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</si>
  <si>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</si>
  <si>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</si>
  <si>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</si>
  <si>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</si>
  <si>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</si>
  <si>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</si>
  <si>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</si>
  <si>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</si>
  <si>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</si>
  <si>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</si>
  <si>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</si>
  <si>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</si>
  <si>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</si>
  <si>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</si>
  <si>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</si>
  <si>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</si>
  <si>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</si>
  <si>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</si>
  <si>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</si>
  <si>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</si>
  <si>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</si>
  <si>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</si>
  <si>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</si>
  <si>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</si>
  <si>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</si>
  <si>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</si>
  <si>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</si>
  <si>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</si>
  <si>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</si>
  <si>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</si>
  <si>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</si>
  <si>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</si>
  <si>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</si>
  <si>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</si>
  <si>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</si>
  <si>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</si>
  <si>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</si>
  <si>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</si>
  <si>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</si>
  <si>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</si>
  <si>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</si>
  <si>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</si>
  <si>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</si>
  <si>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</si>
  <si>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</si>
  <si>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</si>
  <si>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</si>
  <si>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</si>
  <si>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</si>
  <si>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</si>
  <si>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</si>
  <si>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</si>
  <si>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</si>
  <si>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</si>
  <si>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</si>
  <si>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</si>
  <si>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</si>
  <si>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</si>
  <si>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</si>
  <si>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</si>
  <si>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</si>
  <si>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</si>
  <si>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</si>
  <si>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</si>
  <si>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</si>
  <si>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</si>
  <si>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</si>
  <si>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</si>
  <si>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</si>
  <si>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</si>
  <si>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</si>
  <si>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</si>
  <si>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</si>
  <si>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</si>
  <si>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</si>
  <si>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</si>
  <si>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</si>
  <si>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</si>
  <si>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</si>
  <si>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</si>
  <si>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</si>
  <si>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</si>
  <si>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</si>
  <si>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</si>
  <si>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</si>
  <si>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</si>
  <si>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</si>
  <si>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</si>
  <si>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</si>
  <si>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</si>
  <si>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</si>
  <si>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</si>
  <si>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</si>
  <si>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</si>
  <si>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</si>
  <si>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</si>
  <si>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</si>
  <si>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</si>
  <si>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</si>
  <si>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</si>
  <si>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</si>
  <si>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</si>
  <si>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</si>
  <si>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</si>
  <si>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</si>
  <si>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</si>
  <si>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</si>
  <si>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</si>
  <si>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</si>
  <si>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</si>
  <si>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</si>
  <si>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</si>
  <si>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</si>
  <si>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</si>
  <si>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</si>
  <si>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</si>
  <si>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</si>
  <si>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</si>
  <si>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</si>
  <si>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</si>
  <si>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</si>
  <si>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</si>
  <si>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</si>
  <si>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</si>
  <si>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</si>
  <si>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</si>
  <si>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</si>
  <si>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</si>
  <si>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</si>
  <si>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</si>
  <si>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</si>
  <si>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</si>
  <si>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</si>
  <si>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</si>
  <si>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</si>
  <si>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</si>
  <si>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</si>
  <si>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</si>
  <si>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</si>
  <si>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</si>
  <si>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</si>
  <si>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</si>
  <si>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</si>
  <si>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</si>
  <si>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</si>
  <si>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</si>
  <si>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</si>
  <si>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</si>
  <si>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</si>
  <si>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</si>
  <si>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</si>
  <si>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</si>
  <si>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</si>
  <si>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</si>
  <si>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</si>
  <si>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</si>
  <si>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</si>
  <si>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</si>
  <si>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</si>
  <si>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</si>
  <si>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</si>
  <si>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</si>
  <si>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</si>
  <si>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</si>
  <si>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</si>
  <si>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</si>
  <si>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</si>
  <si>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</si>
  <si>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</si>
  <si>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</si>
  <si>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</si>
  <si>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</si>
  <si>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</si>
  <si>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</si>
  <si>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</si>
  <si>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</si>
  <si>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</si>
  <si>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</si>
  <si>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</si>
  <si>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</si>
  <si>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</si>
  <si>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</si>
  <si>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</si>
  <si>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</si>
  <si>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</si>
  <si>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</si>
  <si>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</si>
  <si>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</si>
  <si>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</si>
  <si>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</si>
  <si>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</si>
  <si>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</si>
  <si>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</si>
  <si>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</si>
  <si>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</si>
  <si>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</si>
  <si>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</si>
  <si>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</si>
  <si>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</si>
  <si>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</si>
  <si>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</si>
  <si>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</si>
  <si>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</si>
  <si>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</si>
  <si>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</si>
  <si>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</si>
  <si>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</si>
  <si>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</si>
  <si>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</si>
  <si>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</si>
  <si>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</si>
  <si>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</si>
  <si>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</si>
  <si>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</si>
  <si>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</si>
  <si>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</si>
  <si>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</si>
  <si>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</si>
  <si>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</si>
  <si>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</si>
  <si>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</si>
  <si>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</si>
  <si>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</si>
  <si>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</si>
  <si>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</si>
  <si>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</si>
  <si>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</si>
  <si>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</si>
  <si>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</si>
  <si>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</si>
  <si>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</si>
  <si>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</si>
  <si>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</si>
  <si>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</si>
  <si>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</si>
  <si>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</si>
  <si>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</si>
  <si>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</si>
  <si>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</si>
  <si>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</si>
  <si>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</si>
  <si>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</si>
  <si>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</si>
  <si>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</si>
  <si>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</si>
  <si>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</si>
  <si>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</si>
  <si>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</si>
  <si>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</si>
  <si>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</si>
  <si>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</si>
  <si>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</si>
  <si>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</si>
  <si>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</si>
  <si>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</si>
  <si>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</si>
  <si>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</si>
  <si>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</si>
  <si>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</si>
  <si>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</si>
  <si>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</si>
  <si>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</si>
  <si>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</si>
  <si>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</si>
  <si>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Barrels of oil has been used across petroleum fuels to provide a more standardized unit, instead of converting from</t>
  </si>
  <si>
    <t>BTU to barrel of each equivalent fuel.</t>
  </si>
  <si>
    <t>million barrels of oil</t>
  </si>
  <si>
    <t>barrels of oil</t>
  </si>
  <si>
    <t>Wyoming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</si>
</sst>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7"/>
  <sheetViews>
    <sheetView topLeftCell="A34" workbookViewId="0">
      <selection activeCell="C52" sqref="C52"/>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424</v>
      </c>
      <c r="C1" s="208">
        <v>44631</v>
      </c>
    </row>
    <row r="2" spans="1:3" s="2" customFormat="1" x14ac:dyDescent="0.2">
      <c r="A2" s="1" t="s">
        <v>322</v>
      </c>
    </row>
    <row r="3" spans="1:3" s="2" customFormat="1" x14ac:dyDescent="0.2">
      <c r="A3" s="1" t="s">
        <v>315</v>
      </c>
    </row>
    <row r="4" spans="1:3" s="2" customFormat="1" x14ac:dyDescent="0.2">
      <c r="A4" s="1" t="s">
        <v>365</v>
      </c>
    </row>
    <row r="5" spans="1:3" s="2" customFormat="1" x14ac:dyDescent="0.2">
      <c r="A5" s="1"/>
    </row>
    <row r="6" spans="1:3" x14ac:dyDescent="0.2">
      <c r="A6" t="s">
        <v>45</v>
      </c>
      <c r="B6" s="196" t="s">
        <v>345</v>
      </c>
      <c r="C6" s="202"/>
    </row>
    <row r="7" spans="1:3" x14ac:dyDescent="0.2">
      <c r="B7" t="s">
        <v>46</v>
      </c>
    </row>
    <row r="8" spans="1:3" x14ac:dyDescent="0.2">
      <c r="B8" s="3">
        <v>2019</v>
      </c>
    </row>
    <row r="9" spans="1:3" x14ac:dyDescent="0.2">
      <c r="B9" t="s">
        <v>385</v>
      </c>
    </row>
    <row r="10" spans="1:3" x14ac:dyDescent="0.2">
      <c r="B10" s="4" t="s">
        <v>123</v>
      </c>
    </row>
    <row r="11" spans="1:3" x14ac:dyDescent="0.2">
      <c r="B11" t="s">
        <v>122</v>
      </c>
    </row>
    <row r="13" spans="1:3" x14ac:dyDescent="0.2">
      <c r="B13" s="196" t="s">
        <v>401</v>
      </c>
      <c r="C13" s="202"/>
    </row>
    <row r="14" spans="1:3" x14ac:dyDescent="0.2">
      <c r="B14" t="s">
        <v>304</v>
      </c>
    </row>
    <row r="15" spans="1:3" x14ac:dyDescent="0.2">
      <c r="B15" s="3">
        <v>2019</v>
      </c>
    </row>
    <row r="16" spans="1:3" x14ac:dyDescent="0.2">
      <c r="B16" t="s">
        <v>419</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394</v>
      </c>
    </row>
    <row r="25" spans="1:2" s="2" customFormat="1" x14ac:dyDescent="0.2">
      <c r="A25" s="2" t="s">
        <v>395</v>
      </c>
    </row>
    <row r="26" spans="1:2" s="2" customFormat="1" x14ac:dyDescent="0.2">
      <c r="A26" s="2" t="s">
        <v>396</v>
      </c>
    </row>
    <row r="27" spans="1:2" s="2" customFormat="1" x14ac:dyDescent="0.2">
      <c r="A27" s="2" t="s">
        <v>397</v>
      </c>
    </row>
    <row r="28" spans="1:2" s="2" customFormat="1" x14ac:dyDescent="0.2">
      <c r="A28" s="2" t="s">
        <v>399</v>
      </c>
    </row>
    <row r="29" spans="1:2" s="2" customFormat="1" x14ac:dyDescent="0.2">
      <c r="A29" s="2" t="s">
        <v>398</v>
      </c>
    </row>
    <row r="30" spans="1:2" s="2" customFormat="1" x14ac:dyDescent="0.2"/>
    <row r="31" spans="1:2" s="2" customFormat="1" x14ac:dyDescent="0.2">
      <c r="A31" s="2" t="s">
        <v>361</v>
      </c>
    </row>
    <row r="32" spans="1:2" s="2" customFormat="1" x14ac:dyDescent="0.2">
      <c r="A32" s="2" t="s">
        <v>362</v>
      </c>
    </row>
    <row r="33" spans="1:3" s="2" customFormat="1" x14ac:dyDescent="0.2">
      <c r="A33" s="2" t="s">
        <v>363</v>
      </c>
    </row>
    <row r="34" spans="1:3" s="2" customFormat="1" x14ac:dyDescent="0.2"/>
    <row r="35" spans="1:3" s="2" customFormat="1" x14ac:dyDescent="0.2">
      <c r="A35" s="2" t="s">
        <v>420</v>
      </c>
    </row>
    <row r="36" spans="1:3" s="2" customFormat="1" x14ac:dyDescent="0.2">
      <c r="A36" s="2" t="s">
        <v>421</v>
      </c>
    </row>
    <row r="37" spans="1:3" s="2" customFormat="1" x14ac:dyDescent="0.2"/>
    <row r="38" spans="1:3" s="2" customFormat="1" x14ac:dyDescent="0.2">
      <c r="A38" s="1" t="s">
        <v>317</v>
      </c>
    </row>
    <row r="39" spans="1:3" s="2" customFormat="1" x14ac:dyDescent="0.2">
      <c r="A39" s="1"/>
    </row>
    <row r="40" spans="1:3" s="2" customFormat="1" x14ac:dyDescent="0.2">
      <c r="A40" s="198" t="s">
        <v>331</v>
      </c>
      <c r="B40" s="199"/>
    </row>
    <row r="41" spans="1:3" s="2" customFormat="1" x14ac:dyDescent="0.2">
      <c r="A41" s="203" t="s">
        <v>349</v>
      </c>
      <c r="B41" s="203" t="s">
        <v>350</v>
      </c>
      <c r="C41" s="204" t="s">
        <v>359</v>
      </c>
    </row>
    <row r="42" spans="1:3" s="2" customFormat="1" ht="32" x14ac:dyDescent="0.2">
      <c r="A42" s="201" t="s">
        <v>392</v>
      </c>
      <c r="B42" s="2" t="s">
        <v>332</v>
      </c>
    </row>
    <row r="43" spans="1:3" s="2" customFormat="1" x14ac:dyDescent="0.2">
      <c r="A43" s="197" t="s">
        <v>324</v>
      </c>
      <c r="B43" s="2" t="s">
        <v>333</v>
      </c>
    </row>
    <row r="44" spans="1:3" s="2" customFormat="1" x14ac:dyDescent="0.2">
      <c r="A44" s="197" t="s">
        <v>366</v>
      </c>
      <c r="B44" s="2" t="s">
        <v>393</v>
      </c>
    </row>
    <row r="45" spans="1:3" s="2" customFormat="1" ht="48" x14ac:dyDescent="0.2">
      <c r="A45" s="201" t="s">
        <v>387</v>
      </c>
      <c r="B45" s="2" t="s">
        <v>422</v>
      </c>
    </row>
    <row r="46" spans="1:3" s="2" customFormat="1" ht="16" x14ac:dyDescent="0.2">
      <c r="A46" s="201" t="s">
        <v>389</v>
      </c>
      <c r="B46" s="2" t="s">
        <v>390</v>
      </c>
    </row>
    <row r="47" spans="1:3" s="2" customFormat="1" ht="16" x14ac:dyDescent="0.2">
      <c r="A47" s="201" t="s">
        <v>356</v>
      </c>
      <c r="B47" s="2" t="s">
        <v>357</v>
      </c>
      <c r="C47" s="204" t="s">
        <v>360</v>
      </c>
    </row>
    <row r="48" spans="1:3" s="2" customFormat="1" x14ac:dyDescent="0.2">
      <c r="A48" s="201"/>
    </row>
    <row r="49" spans="1:2" s="2" customFormat="1" x14ac:dyDescent="0.2">
      <c r="A49" s="198" t="s">
        <v>336</v>
      </c>
      <c r="B49" s="199"/>
    </row>
    <row r="50" spans="1:2" s="2" customFormat="1" x14ac:dyDescent="0.2">
      <c r="A50" s="203" t="s">
        <v>349</v>
      </c>
      <c r="B50" s="203" t="s">
        <v>351</v>
      </c>
    </row>
    <row r="51" spans="1:2" s="2" customFormat="1" ht="32" x14ac:dyDescent="0.2">
      <c r="A51" s="201" t="s">
        <v>392</v>
      </c>
      <c r="B51" s="2" t="s">
        <v>337</v>
      </c>
    </row>
    <row r="52" spans="1:2" s="2" customFormat="1" x14ac:dyDescent="0.2">
      <c r="A52" s="197" t="s">
        <v>324</v>
      </c>
      <c r="B52" s="2" t="s">
        <v>338</v>
      </c>
    </row>
    <row r="53" spans="1:2" s="2" customFormat="1" x14ac:dyDescent="0.2">
      <c r="A53" s="197" t="s">
        <v>366</v>
      </c>
      <c r="B53" s="2" t="s">
        <v>270</v>
      </c>
    </row>
    <row r="54" spans="1:2" s="2" customFormat="1" ht="48" x14ac:dyDescent="0.2">
      <c r="A54" s="201" t="s">
        <v>391</v>
      </c>
      <c r="B54" s="2" t="s">
        <v>348</v>
      </c>
    </row>
    <row r="55" spans="1:2" s="2" customFormat="1" ht="16" x14ac:dyDescent="0.2">
      <c r="A55" s="201" t="s">
        <v>388</v>
      </c>
      <c r="B55" s="2" t="s">
        <v>423</v>
      </c>
    </row>
    <row r="56" spans="1:2" s="2" customFormat="1" ht="16" x14ac:dyDescent="0.2">
      <c r="A56" s="201" t="s">
        <v>354</v>
      </c>
      <c r="B56" s="2" t="s">
        <v>355</v>
      </c>
    </row>
    <row r="57" spans="1:2" s="2" customFormat="1" x14ac:dyDescent="0.2"/>
    <row r="58" spans="1:2" s="2" customFormat="1" x14ac:dyDescent="0.2">
      <c r="A58" s="198" t="s">
        <v>334</v>
      </c>
    </row>
    <row r="59" spans="1:2" s="2" customFormat="1" x14ac:dyDescent="0.2">
      <c r="A59" s="2" t="s">
        <v>335</v>
      </c>
    </row>
    <row r="60" spans="1:2" s="2" customFormat="1" x14ac:dyDescent="0.2"/>
    <row r="61" spans="1:2" s="2" customFormat="1" x14ac:dyDescent="0.2">
      <c r="A61" s="198" t="s">
        <v>364</v>
      </c>
    </row>
    <row r="62" spans="1:2" s="2" customFormat="1" x14ac:dyDescent="0.2">
      <c r="A62" s="2" t="s">
        <v>357</v>
      </c>
    </row>
    <row r="63" spans="1:2" s="2" customFormat="1" x14ac:dyDescent="0.2"/>
    <row r="64" spans="1:2" s="2" customFormat="1" x14ac:dyDescent="0.2"/>
    <row r="65" spans="1:2" s="2" customFormat="1" x14ac:dyDescent="0.2">
      <c r="A65" s="196" t="s">
        <v>316</v>
      </c>
      <c r="B65" s="202"/>
    </row>
    <row r="66" spans="1:2" x14ac:dyDescent="0.2">
      <c r="A66" s="200">
        <v>42</v>
      </c>
      <c r="B66" t="s">
        <v>314</v>
      </c>
    </row>
    <row r="67" spans="1:2" x14ac:dyDescent="0.2">
      <c r="A67">
        <f>3.142*10^6</f>
        <v>3142000</v>
      </c>
      <c r="B67" t="s">
        <v>339</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14" activePane="bottomRight" state="frozen"/>
      <selection activeCell="C32" sqref="C32"/>
      <selection pane="topRight" activeCell="C32" sqref="C32"/>
      <selection pane="bottomLeft" activeCell="C32" sqref="C32"/>
      <selection pane="bottomRight" activeCell="C32" sqref="C32"/>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386</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385</v>
      </c>
      <c r="E3" s="20"/>
      <c r="F3" s="20"/>
      <c r="G3" s="20"/>
    </row>
    <row r="4" spans="1:37" ht="15" customHeight="1" x14ac:dyDescent="0.15">
      <c r="C4" s="20" t="s">
        <v>120</v>
      </c>
      <c r="D4" s="20" t="s">
        <v>384</v>
      </c>
      <c r="E4" s="20"/>
      <c r="F4" s="20"/>
      <c r="G4" s="20" t="s">
        <v>119</v>
      </c>
    </row>
    <row r="5" spans="1:37" ht="15" customHeight="1" x14ac:dyDescent="0.15">
      <c r="C5" s="20" t="s">
        <v>118</v>
      </c>
      <c r="D5" s="20" t="s">
        <v>383</v>
      </c>
      <c r="E5" s="20"/>
      <c r="F5" s="20"/>
      <c r="G5" s="20"/>
    </row>
    <row r="6" spans="1:37" ht="15" customHeight="1" x14ac:dyDescent="0.15">
      <c r="C6" s="20" t="s">
        <v>117</v>
      </c>
      <c r="D6" s="20"/>
      <c r="E6" s="20" t="s">
        <v>382</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381</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380</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379</v>
      </c>
      <c r="B35" s="12" t="s">
        <v>378</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377</v>
      </c>
      <c r="B36" s="12" t="s">
        <v>376</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375</v>
      </c>
    </row>
    <row r="83" spans="2:2" ht="15" customHeight="1" x14ac:dyDescent="0.15">
      <c r="B83" s="8" t="s">
        <v>374</v>
      </c>
    </row>
    <row r="84" spans="2:2" ht="15" customHeight="1" x14ac:dyDescent="0.15">
      <c r="B84" s="8" t="s">
        <v>373</v>
      </c>
    </row>
    <row r="85" spans="2:2" ht="15" customHeight="1" x14ac:dyDescent="0.15">
      <c r="B85" s="8" t="s">
        <v>372</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406</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407</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408</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7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409</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410</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411</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412</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413</v>
      </c>
      <c r="B158" s="22" t="s">
        <v>414</v>
      </c>
      <c r="C158" s="22" t="s">
        <v>415</v>
      </c>
      <c r="D158" s="22" t="s">
        <v>416</v>
      </c>
      <c r="E158" s="22" t="s">
        <v>417</v>
      </c>
      <c r="F158" s="22" t="s">
        <v>418</v>
      </c>
    </row>
    <row r="159" spans="1:9" x14ac:dyDescent="0.2">
      <c r="A159" s="22" t="s">
        <v>414</v>
      </c>
      <c r="B159" s="22">
        <v>1</v>
      </c>
      <c r="C159" s="22">
        <v>1000</v>
      </c>
      <c r="D159" s="22">
        <v>1000000</v>
      </c>
      <c r="E159" s="22">
        <v>304.8</v>
      </c>
      <c r="F159" s="22">
        <v>1609340</v>
      </c>
    </row>
    <row r="160" spans="1:9" x14ac:dyDescent="0.2">
      <c r="A160" s="22" t="s">
        <v>415</v>
      </c>
      <c r="B160" s="22">
        <v>1E-3</v>
      </c>
      <c r="C160" s="22">
        <v>1</v>
      </c>
      <c r="D160" s="22">
        <v>1000</v>
      </c>
      <c r="E160" s="22">
        <v>0.30480000000000002</v>
      </c>
      <c r="F160" s="22">
        <v>1609.34</v>
      </c>
    </row>
    <row r="161" spans="1:6" x14ac:dyDescent="0.2">
      <c r="A161" s="22" t="s">
        <v>416</v>
      </c>
      <c r="B161" s="22">
        <v>9.9999999999999995E-7</v>
      </c>
      <c r="C161" s="22">
        <v>1E-3</v>
      </c>
      <c r="D161" s="22">
        <v>1</v>
      </c>
      <c r="E161" s="22">
        <v>3.0480000000000004E-4</v>
      </c>
      <c r="F161" s="22">
        <v>1.60934</v>
      </c>
    </row>
    <row r="162" spans="1:6" x14ac:dyDescent="0.2">
      <c r="A162" s="22" t="s">
        <v>417</v>
      </c>
      <c r="B162" s="22">
        <v>3.2808398950131233E-3</v>
      </c>
      <c r="C162" s="22">
        <v>3.2808398950131235</v>
      </c>
      <c r="D162" s="22">
        <v>3280.8398950131236</v>
      </c>
      <c r="E162" s="22">
        <v>1</v>
      </c>
      <c r="F162" s="22">
        <v>5280</v>
      </c>
    </row>
    <row r="163" spans="1:6" x14ac:dyDescent="0.2">
      <c r="A163" s="22" t="s">
        <v>418</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abSelected="1" workbookViewId="0">
      <selection activeCell="B12" sqref="B1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404</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346</v>
      </c>
      <c r="B2" s="5">
        <f>About!$A$67*10^6</f>
        <v>3142000000000</v>
      </c>
      <c r="C2" s="5">
        <f>About!$A$67*10^6</f>
        <v>3142000000000</v>
      </c>
      <c r="D2" s="5">
        <f>About!$A$67*10^6</f>
        <v>3142000000000</v>
      </c>
      <c r="E2" s="5">
        <f>About!$A$67*10^6</f>
        <v>3142000000000</v>
      </c>
      <c r="F2" s="5">
        <f>About!$A$67*10^6</f>
        <v>3142000000000</v>
      </c>
      <c r="G2" s="5">
        <f>About!$A$67*10^6</f>
        <v>3142000000000</v>
      </c>
      <c r="H2" s="5">
        <f>About!$A$67*10^6</f>
        <v>3142000000000</v>
      </c>
      <c r="I2" s="5">
        <f>About!$A$67*10^6</f>
        <v>3142000000000</v>
      </c>
      <c r="J2" s="5">
        <f>About!$A$67*10^6</f>
        <v>3142000000000</v>
      </c>
      <c r="K2" s="5">
        <f>About!$A$67*10^6</f>
        <v>3142000000000</v>
      </c>
      <c r="L2" s="5">
        <f>About!$A$67*10^6</f>
        <v>3142000000000</v>
      </c>
      <c r="M2" s="5">
        <f>About!$A$67*10^6</f>
        <v>3142000000000</v>
      </c>
      <c r="N2" s="5">
        <f>About!$A$67*10^6</f>
        <v>3142000000000</v>
      </c>
      <c r="O2" s="5">
        <f>About!$A$67*10^6</f>
        <v>3142000000000</v>
      </c>
      <c r="P2" s="5">
        <f>About!$A$67*10^6</f>
        <v>3142000000000</v>
      </c>
      <c r="Q2" s="5">
        <f>About!$A$67*10^6</f>
        <v>3142000000000</v>
      </c>
      <c r="R2" s="5">
        <f>About!$A$67*10^6</f>
        <v>3142000000000</v>
      </c>
      <c r="S2" s="5">
        <f>About!$A$67*10^6</f>
        <v>3142000000000</v>
      </c>
      <c r="T2" s="5">
        <f>About!$A$67*10^6</f>
        <v>3142000000000</v>
      </c>
      <c r="U2" s="5">
        <f>About!$A$67*10^6</f>
        <v>3142000000000</v>
      </c>
      <c r="V2" s="5">
        <f>About!$A$67*10^6</f>
        <v>3142000000000</v>
      </c>
      <c r="W2" s="5">
        <f>About!$A$67*10^6</f>
        <v>3142000000000</v>
      </c>
      <c r="X2" s="5">
        <f>About!$A$67*10^6</f>
        <v>3142000000000</v>
      </c>
      <c r="Y2" s="5">
        <f>About!$A$67*10^6</f>
        <v>3142000000000</v>
      </c>
      <c r="Z2" s="5">
        <f>About!$A$67*10^6</f>
        <v>3142000000000</v>
      </c>
      <c r="AA2" s="5">
        <f>About!$A$67*10^6</f>
        <v>3142000000000</v>
      </c>
      <c r="AB2" s="5">
        <f>About!$A$67*10^6</f>
        <v>3142000000000</v>
      </c>
      <c r="AC2" s="5">
        <f>About!$A$67*10^6</f>
        <v>3142000000000</v>
      </c>
      <c r="AD2" s="5">
        <f>About!$A$67*10^6</f>
        <v>3142000000000</v>
      </c>
      <c r="AE2" s="5">
        <f>About!$A$67*10^6</f>
        <v>3142000000000</v>
      </c>
      <c r="AF2" s="5">
        <f>About!$A$67*10^6</f>
        <v>3142000000000</v>
      </c>
      <c r="AG2" s="5">
        <f>About!$A$67*10^6</f>
        <v>3142000000000</v>
      </c>
      <c r="AH2" s="5">
        <f>About!$A$67*10^6</f>
        <v>3142000000000</v>
      </c>
      <c r="AI2" s="5">
        <f>About!$A$67*10^6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340</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'GREET1 Fuel_Specs'!$D$7*gal_per_barrel*10^6</f>
        <v>5810700000000</v>
      </c>
      <c r="C10" s="5">
        <f>'GREET1 Fuel_Specs'!$D$7*gal_per_barrel*10^6</f>
        <v>5810700000000</v>
      </c>
      <c r="D10" s="5">
        <f>'GREET1 Fuel_Specs'!$D$7*gal_per_barrel*10^6</f>
        <v>5810700000000</v>
      </c>
      <c r="E10" s="5">
        <f>'GREET1 Fuel_Specs'!$D$7*gal_per_barrel*10^6</f>
        <v>5810700000000</v>
      </c>
      <c r="F10" s="5">
        <f>'GREET1 Fuel_Specs'!$D$7*gal_per_barrel*10^6</f>
        <v>5810700000000</v>
      </c>
      <c r="G10" s="5">
        <f>'GREET1 Fuel_Specs'!$D$7*gal_per_barrel*10^6</f>
        <v>5810700000000</v>
      </c>
      <c r="H10" s="5">
        <f>'GREET1 Fuel_Specs'!$D$7*gal_per_barrel*10^6</f>
        <v>5810700000000</v>
      </c>
      <c r="I10" s="5">
        <f>'GREET1 Fuel_Specs'!$D$7*gal_per_barrel*10^6</f>
        <v>5810700000000</v>
      </c>
      <c r="J10" s="5">
        <f>'GREET1 Fuel_Specs'!$D$7*gal_per_barrel*10^6</f>
        <v>5810700000000</v>
      </c>
      <c r="K10" s="5">
        <f>'GREET1 Fuel_Specs'!$D$7*gal_per_barrel*10^6</f>
        <v>5810700000000</v>
      </c>
      <c r="L10" s="5">
        <f>'GREET1 Fuel_Specs'!$D$7*gal_per_barrel*10^6</f>
        <v>5810700000000</v>
      </c>
      <c r="M10" s="5">
        <f>'GREET1 Fuel_Specs'!$D$7*gal_per_barrel*10^6</f>
        <v>5810700000000</v>
      </c>
      <c r="N10" s="5">
        <f>'GREET1 Fuel_Specs'!$D$7*gal_per_barrel*10^6</f>
        <v>5810700000000</v>
      </c>
      <c r="O10" s="5">
        <f>'GREET1 Fuel_Specs'!$D$7*gal_per_barrel*10^6</f>
        <v>5810700000000</v>
      </c>
      <c r="P10" s="5">
        <f>'GREET1 Fuel_Specs'!$D$7*gal_per_barrel*10^6</f>
        <v>5810700000000</v>
      </c>
      <c r="Q10" s="5">
        <f>'GREET1 Fuel_Specs'!$D$7*gal_per_barrel*10^6</f>
        <v>5810700000000</v>
      </c>
      <c r="R10" s="5">
        <f>'GREET1 Fuel_Specs'!$D$7*gal_per_barrel*10^6</f>
        <v>5810700000000</v>
      </c>
      <c r="S10" s="5">
        <f>'GREET1 Fuel_Specs'!$D$7*gal_per_barrel*10^6</f>
        <v>5810700000000</v>
      </c>
      <c r="T10" s="5">
        <f>'GREET1 Fuel_Specs'!$D$7*gal_per_barrel*10^6</f>
        <v>5810700000000</v>
      </c>
      <c r="U10" s="5">
        <f>'GREET1 Fuel_Specs'!$D$7*gal_per_barrel*10^6</f>
        <v>5810700000000</v>
      </c>
      <c r="V10" s="5">
        <f>'GREET1 Fuel_Specs'!$D$7*gal_per_barrel*10^6</f>
        <v>5810700000000</v>
      </c>
      <c r="W10" s="5">
        <f>'GREET1 Fuel_Specs'!$D$7*gal_per_barrel*10^6</f>
        <v>5810700000000</v>
      </c>
      <c r="X10" s="5">
        <f>'GREET1 Fuel_Specs'!$D$7*gal_per_barrel*10^6</f>
        <v>5810700000000</v>
      </c>
      <c r="Y10" s="5">
        <f>'GREET1 Fuel_Specs'!$D$7*gal_per_barrel*10^6</f>
        <v>5810700000000</v>
      </c>
      <c r="Z10" s="5">
        <f>'GREET1 Fuel_Specs'!$D$7*gal_per_barrel*10^6</f>
        <v>5810700000000</v>
      </c>
      <c r="AA10" s="5">
        <f>'GREET1 Fuel_Specs'!$D$7*gal_per_barrel*10^6</f>
        <v>5810700000000</v>
      </c>
      <c r="AB10" s="5">
        <f>'GREET1 Fuel_Specs'!$D$7*gal_per_barrel*10^6</f>
        <v>5810700000000</v>
      </c>
      <c r="AC10" s="5">
        <f>'GREET1 Fuel_Specs'!$D$7*gal_per_barrel*10^6</f>
        <v>5810700000000</v>
      </c>
      <c r="AD10" s="5">
        <f>'GREET1 Fuel_Specs'!$D$7*gal_per_barrel*10^6</f>
        <v>5810700000000</v>
      </c>
      <c r="AE10" s="5">
        <f>'GREET1 Fuel_Specs'!$D$7*gal_per_barrel*10^6</f>
        <v>5810700000000</v>
      </c>
      <c r="AF10" s="5">
        <f>'GREET1 Fuel_Specs'!$D$7*gal_per_barrel*10^6</f>
        <v>5810700000000</v>
      </c>
      <c r="AG10" s="5">
        <f>'GREET1 Fuel_Specs'!$D$7*gal_per_barrel*10^6</f>
        <v>5810700000000</v>
      </c>
      <c r="AH10" s="5">
        <f>'GREET1 Fuel_Specs'!$D$7*gal_per_barrel*10^6</f>
        <v>5810700000000</v>
      </c>
      <c r="AI10" s="5">
        <f>'GREET1 Fuel_Specs'!$D$7*gal_per_barrel*10^6</f>
        <v>5810700000000</v>
      </c>
    </row>
    <row r="11" spans="1:35" x14ac:dyDescent="0.2">
      <c r="A11" s="2" t="s">
        <v>327</v>
      </c>
      <c r="B11" s="5">
        <f>'GREET1 Fuel_Specs'!$D$7*gal_per_barrel*10^6</f>
        <v>5810700000000</v>
      </c>
      <c r="C11" s="5">
        <f>'GREET1 Fuel_Specs'!$D$7*gal_per_barrel*10^6</f>
        <v>5810700000000</v>
      </c>
      <c r="D11" s="5">
        <f>'GREET1 Fuel_Specs'!$D$7*gal_per_barrel*10^6</f>
        <v>5810700000000</v>
      </c>
      <c r="E11" s="5">
        <f>'GREET1 Fuel_Specs'!$D$7*gal_per_barrel*10^6</f>
        <v>5810700000000</v>
      </c>
      <c r="F11" s="5">
        <f>'GREET1 Fuel_Specs'!$D$7*gal_per_barrel*10^6</f>
        <v>5810700000000</v>
      </c>
      <c r="G11" s="5">
        <f>'GREET1 Fuel_Specs'!$D$7*gal_per_barrel*10^6</f>
        <v>5810700000000</v>
      </c>
      <c r="H11" s="5">
        <f>'GREET1 Fuel_Specs'!$D$7*gal_per_barrel*10^6</f>
        <v>5810700000000</v>
      </c>
      <c r="I11" s="5">
        <f>'GREET1 Fuel_Specs'!$D$7*gal_per_barrel*10^6</f>
        <v>5810700000000</v>
      </c>
      <c r="J11" s="5">
        <f>'GREET1 Fuel_Specs'!$D$7*gal_per_barrel*10^6</f>
        <v>5810700000000</v>
      </c>
      <c r="K11" s="5">
        <f>'GREET1 Fuel_Specs'!$D$7*gal_per_barrel*10^6</f>
        <v>5810700000000</v>
      </c>
      <c r="L11" s="5">
        <f>'GREET1 Fuel_Specs'!$D$7*gal_per_barrel*10^6</f>
        <v>5810700000000</v>
      </c>
      <c r="M11" s="5">
        <f>'GREET1 Fuel_Specs'!$D$7*gal_per_barrel*10^6</f>
        <v>5810700000000</v>
      </c>
      <c r="N11" s="5">
        <f>'GREET1 Fuel_Specs'!$D$7*gal_per_barrel*10^6</f>
        <v>5810700000000</v>
      </c>
      <c r="O11" s="5">
        <f>'GREET1 Fuel_Specs'!$D$7*gal_per_barrel*10^6</f>
        <v>5810700000000</v>
      </c>
      <c r="P11" s="5">
        <f>'GREET1 Fuel_Specs'!$D$7*gal_per_barrel*10^6</f>
        <v>5810700000000</v>
      </c>
      <c r="Q11" s="5">
        <f>'GREET1 Fuel_Specs'!$D$7*gal_per_barrel*10^6</f>
        <v>5810700000000</v>
      </c>
      <c r="R11" s="5">
        <f>'GREET1 Fuel_Specs'!$D$7*gal_per_barrel*10^6</f>
        <v>5810700000000</v>
      </c>
      <c r="S11" s="5">
        <f>'GREET1 Fuel_Specs'!$D$7*gal_per_barrel*10^6</f>
        <v>5810700000000</v>
      </c>
      <c r="T11" s="5">
        <f>'GREET1 Fuel_Specs'!$D$7*gal_per_barrel*10^6</f>
        <v>5810700000000</v>
      </c>
      <c r="U11" s="5">
        <f>'GREET1 Fuel_Specs'!$D$7*gal_per_barrel*10^6</f>
        <v>5810700000000</v>
      </c>
      <c r="V11" s="5">
        <f>'GREET1 Fuel_Specs'!$D$7*gal_per_barrel*10^6</f>
        <v>5810700000000</v>
      </c>
      <c r="W11" s="5">
        <f>'GREET1 Fuel_Specs'!$D$7*gal_per_barrel*10^6</f>
        <v>5810700000000</v>
      </c>
      <c r="X11" s="5">
        <f>'GREET1 Fuel_Specs'!$D$7*gal_per_barrel*10^6</f>
        <v>5810700000000</v>
      </c>
      <c r="Y11" s="5">
        <f>'GREET1 Fuel_Specs'!$D$7*gal_per_barrel*10^6</f>
        <v>5810700000000</v>
      </c>
      <c r="Z11" s="5">
        <f>'GREET1 Fuel_Specs'!$D$7*gal_per_barrel*10^6</f>
        <v>5810700000000</v>
      </c>
      <c r="AA11" s="5">
        <f>'GREET1 Fuel_Specs'!$D$7*gal_per_barrel*10^6</f>
        <v>5810700000000</v>
      </c>
      <c r="AB11" s="5">
        <f>'GREET1 Fuel_Specs'!$D$7*gal_per_barrel*10^6</f>
        <v>5810700000000</v>
      </c>
      <c r="AC11" s="5">
        <f>'GREET1 Fuel_Specs'!$D$7*gal_per_barrel*10^6</f>
        <v>5810700000000</v>
      </c>
      <c r="AD11" s="5">
        <f>'GREET1 Fuel_Specs'!$D$7*gal_per_barrel*10^6</f>
        <v>5810700000000</v>
      </c>
      <c r="AE11" s="5">
        <f>'GREET1 Fuel_Specs'!$D$7*gal_per_barrel*10^6</f>
        <v>5810700000000</v>
      </c>
      <c r="AF11" s="5">
        <f>'GREET1 Fuel_Specs'!$D$7*gal_per_barrel*10^6</f>
        <v>5810700000000</v>
      </c>
      <c r="AG11" s="5">
        <f>'GREET1 Fuel_Specs'!$D$7*gal_per_barrel*10^6</f>
        <v>5810700000000</v>
      </c>
      <c r="AH11" s="5">
        <f>'GREET1 Fuel_Specs'!$D$7*gal_per_barrel*10^6</f>
        <v>5810700000000</v>
      </c>
      <c r="AI11" s="5">
        <f>'GREET1 Fuel_Specs'!$D$7*gal_per_barrel*10^6</f>
        <v>5810700000000</v>
      </c>
    </row>
    <row r="12" spans="1:35" x14ac:dyDescent="0.2">
      <c r="A12" s="2" t="s">
        <v>328</v>
      </c>
      <c r="B12" s="5">
        <f>'GREET1 Fuel_Specs'!$D$7*gal_per_barrel*10^6</f>
        <v>5810700000000</v>
      </c>
      <c r="C12" s="5">
        <f>'GREET1 Fuel_Specs'!$D$7*gal_per_barrel*10^6</f>
        <v>5810700000000</v>
      </c>
      <c r="D12" s="5">
        <f>'GREET1 Fuel_Specs'!$D$7*gal_per_barrel*10^6</f>
        <v>5810700000000</v>
      </c>
      <c r="E12" s="5">
        <f>'GREET1 Fuel_Specs'!$D$7*gal_per_barrel*10^6</f>
        <v>5810700000000</v>
      </c>
      <c r="F12" s="5">
        <f>'GREET1 Fuel_Specs'!$D$7*gal_per_barrel*10^6</f>
        <v>5810700000000</v>
      </c>
      <c r="G12" s="5">
        <f>'GREET1 Fuel_Specs'!$D$7*gal_per_barrel*10^6</f>
        <v>5810700000000</v>
      </c>
      <c r="H12" s="5">
        <f>'GREET1 Fuel_Specs'!$D$7*gal_per_barrel*10^6</f>
        <v>5810700000000</v>
      </c>
      <c r="I12" s="5">
        <f>'GREET1 Fuel_Specs'!$D$7*gal_per_barrel*10^6</f>
        <v>5810700000000</v>
      </c>
      <c r="J12" s="5">
        <f>'GREET1 Fuel_Specs'!$D$7*gal_per_barrel*10^6</f>
        <v>5810700000000</v>
      </c>
      <c r="K12" s="5">
        <f>'GREET1 Fuel_Specs'!$D$7*gal_per_barrel*10^6</f>
        <v>5810700000000</v>
      </c>
      <c r="L12" s="5">
        <f>'GREET1 Fuel_Specs'!$D$7*gal_per_barrel*10^6</f>
        <v>5810700000000</v>
      </c>
      <c r="M12" s="5">
        <f>'GREET1 Fuel_Specs'!$D$7*gal_per_barrel*10^6</f>
        <v>5810700000000</v>
      </c>
      <c r="N12" s="5">
        <f>'GREET1 Fuel_Specs'!$D$7*gal_per_barrel*10^6</f>
        <v>5810700000000</v>
      </c>
      <c r="O12" s="5">
        <f>'GREET1 Fuel_Specs'!$D$7*gal_per_barrel*10^6</f>
        <v>5810700000000</v>
      </c>
      <c r="P12" s="5">
        <f>'GREET1 Fuel_Specs'!$D$7*gal_per_barrel*10^6</f>
        <v>5810700000000</v>
      </c>
      <c r="Q12" s="5">
        <f>'GREET1 Fuel_Specs'!$D$7*gal_per_barrel*10^6</f>
        <v>5810700000000</v>
      </c>
      <c r="R12" s="5">
        <f>'GREET1 Fuel_Specs'!$D$7*gal_per_barrel*10^6</f>
        <v>5810700000000</v>
      </c>
      <c r="S12" s="5">
        <f>'GREET1 Fuel_Specs'!$D$7*gal_per_barrel*10^6</f>
        <v>5810700000000</v>
      </c>
      <c r="T12" s="5">
        <f>'GREET1 Fuel_Specs'!$D$7*gal_per_barrel*10^6</f>
        <v>5810700000000</v>
      </c>
      <c r="U12" s="5">
        <f>'GREET1 Fuel_Specs'!$D$7*gal_per_barrel*10^6</f>
        <v>5810700000000</v>
      </c>
      <c r="V12" s="5">
        <f>'GREET1 Fuel_Specs'!$D$7*gal_per_barrel*10^6</f>
        <v>5810700000000</v>
      </c>
      <c r="W12" s="5">
        <f>'GREET1 Fuel_Specs'!$D$7*gal_per_barrel*10^6</f>
        <v>5810700000000</v>
      </c>
      <c r="X12" s="5">
        <f>'GREET1 Fuel_Specs'!$D$7*gal_per_barrel*10^6</f>
        <v>5810700000000</v>
      </c>
      <c r="Y12" s="5">
        <f>'GREET1 Fuel_Specs'!$D$7*gal_per_barrel*10^6</f>
        <v>5810700000000</v>
      </c>
      <c r="Z12" s="5">
        <f>'GREET1 Fuel_Specs'!$D$7*gal_per_barrel*10^6</f>
        <v>5810700000000</v>
      </c>
      <c r="AA12" s="5">
        <f>'GREET1 Fuel_Specs'!$D$7*gal_per_barrel*10^6</f>
        <v>5810700000000</v>
      </c>
      <c r="AB12" s="5">
        <f>'GREET1 Fuel_Specs'!$D$7*gal_per_barrel*10^6</f>
        <v>5810700000000</v>
      </c>
      <c r="AC12" s="5">
        <f>'GREET1 Fuel_Specs'!$D$7*gal_per_barrel*10^6</f>
        <v>5810700000000</v>
      </c>
      <c r="AD12" s="5">
        <f>'GREET1 Fuel_Specs'!$D$7*gal_per_barrel*10^6</f>
        <v>5810700000000</v>
      </c>
      <c r="AE12" s="5">
        <f>'GREET1 Fuel_Specs'!$D$7*gal_per_barrel*10^6</f>
        <v>5810700000000</v>
      </c>
      <c r="AF12" s="5">
        <f>'GREET1 Fuel_Specs'!$D$7*gal_per_barrel*10^6</f>
        <v>5810700000000</v>
      </c>
      <c r="AG12" s="5">
        <f>'GREET1 Fuel_Specs'!$D$7*gal_per_barrel*10^6</f>
        <v>5810700000000</v>
      </c>
      <c r="AH12" s="5">
        <f>'GREET1 Fuel_Specs'!$D$7*gal_per_barrel*10^6</f>
        <v>5810700000000</v>
      </c>
      <c r="AI12" s="5">
        <f>'GREET1 Fuel_Specs'!$D$7*gal_per_barrel*10^6</f>
        <v>5810700000000</v>
      </c>
    </row>
    <row r="13" spans="1:35" x14ac:dyDescent="0.2">
      <c r="A13" s="2" t="s">
        <v>329</v>
      </c>
      <c r="B13" s="5">
        <f>'GREET1 Fuel_Specs'!$D$7*gal_per_barrel*10^6</f>
        <v>5810700000000</v>
      </c>
      <c r="C13" s="5">
        <f>'GREET1 Fuel_Specs'!$D$7*gal_per_barrel*10^6</f>
        <v>5810700000000</v>
      </c>
      <c r="D13" s="5">
        <f>'GREET1 Fuel_Specs'!$D$7*gal_per_barrel*10^6</f>
        <v>5810700000000</v>
      </c>
      <c r="E13" s="5">
        <f>'GREET1 Fuel_Specs'!$D$7*gal_per_barrel*10^6</f>
        <v>5810700000000</v>
      </c>
      <c r="F13" s="5">
        <f>'GREET1 Fuel_Specs'!$D$7*gal_per_barrel*10^6</f>
        <v>5810700000000</v>
      </c>
      <c r="G13" s="5">
        <f>'GREET1 Fuel_Specs'!$D$7*gal_per_barrel*10^6</f>
        <v>5810700000000</v>
      </c>
      <c r="H13" s="5">
        <f>'GREET1 Fuel_Specs'!$D$7*gal_per_barrel*10^6</f>
        <v>5810700000000</v>
      </c>
      <c r="I13" s="5">
        <f>'GREET1 Fuel_Specs'!$D$7*gal_per_barrel*10^6</f>
        <v>5810700000000</v>
      </c>
      <c r="J13" s="5">
        <f>'GREET1 Fuel_Specs'!$D$7*gal_per_barrel*10^6</f>
        <v>5810700000000</v>
      </c>
      <c r="K13" s="5">
        <f>'GREET1 Fuel_Specs'!$D$7*gal_per_barrel*10^6</f>
        <v>5810700000000</v>
      </c>
      <c r="L13" s="5">
        <f>'GREET1 Fuel_Specs'!$D$7*gal_per_barrel*10^6</f>
        <v>5810700000000</v>
      </c>
      <c r="M13" s="5">
        <f>'GREET1 Fuel_Specs'!$D$7*gal_per_barrel*10^6</f>
        <v>5810700000000</v>
      </c>
      <c r="N13" s="5">
        <f>'GREET1 Fuel_Specs'!$D$7*gal_per_barrel*10^6</f>
        <v>5810700000000</v>
      </c>
      <c r="O13" s="5">
        <f>'GREET1 Fuel_Specs'!$D$7*gal_per_barrel*10^6</f>
        <v>5810700000000</v>
      </c>
      <c r="P13" s="5">
        <f>'GREET1 Fuel_Specs'!$D$7*gal_per_barrel*10^6</f>
        <v>5810700000000</v>
      </c>
      <c r="Q13" s="5">
        <f>'GREET1 Fuel_Specs'!$D$7*gal_per_barrel*10^6</f>
        <v>5810700000000</v>
      </c>
      <c r="R13" s="5">
        <f>'GREET1 Fuel_Specs'!$D$7*gal_per_barrel*10^6</f>
        <v>5810700000000</v>
      </c>
      <c r="S13" s="5">
        <f>'GREET1 Fuel_Specs'!$D$7*gal_per_barrel*10^6</f>
        <v>5810700000000</v>
      </c>
      <c r="T13" s="5">
        <f>'GREET1 Fuel_Specs'!$D$7*gal_per_barrel*10^6</f>
        <v>5810700000000</v>
      </c>
      <c r="U13" s="5">
        <f>'GREET1 Fuel_Specs'!$D$7*gal_per_barrel*10^6</f>
        <v>5810700000000</v>
      </c>
      <c r="V13" s="5">
        <f>'GREET1 Fuel_Specs'!$D$7*gal_per_barrel*10^6</f>
        <v>5810700000000</v>
      </c>
      <c r="W13" s="5">
        <f>'GREET1 Fuel_Specs'!$D$7*gal_per_barrel*10^6</f>
        <v>5810700000000</v>
      </c>
      <c r="X13" s="5">
        <f>'GREET1 Fuel_Specs'!$D$7*gal_per_barrel*10^6</f>
        <v>5810700000000</v>
      </c>
      <c r="Y13" s="5">
        <f>'GREET1 Fuel_Specs'!$D$7*gal_per_barrel*10^6</f>
        <v>5810700000000</v>
      </c>
      <c r="Z13" s="5">
        <f>'GREET1 Fuel_Specs'!$D$7*gal_per_barrel*10^6</f>
        <v>5810700000000</v>
      </c>
      <c r="AA13" s="5">
        <f>'GREET1 Fuel_Specs'!$D$7*gal_per_barrel*10^6</f>
        <v>5810700000000</v>
      </c>
      <c r="AB13" s="5">
        <f>'GREET1 Fuel_Specs'!$D$7*gal_per_barrel*10^6</f>
        <v>5810700000000</v>
      </c>
      <c r="AC13" s="5">
        <f>'GREET1 Fuel_Specs'!$D$7*gal_per_barrel*10^6</f>
        <v>5810700000000</v>
      </c>
      <c r="AD13" s="5">
        <f>'GREET1 Fuel_Specs'!$D$7*gal_per_barrel*10^6</f>
        <v>5810700000000</v>
      </c>
      <c r="AE13" s="5">
        <f>'GREET1 Fuel_Specs'!$D$7*gal_per_barrel*10^6</f>
        <v>5810700000000</v>
      </c>
      <c r="AF13" s="5">
        <f>'GREET1 Fuel_Specs'!$D$7*gal_per_barrel*10^6</f>
        <v>5810700000000</v>
      </c>
      <c r="AG13" s="5">
        <f>'GREET1 Fuel_Specs'!$D$7*gal_per_barrel*10^6</f>
        <v>5810700000000</v>
      </c>
      <c r="AH13" s="5">
        <f>'GREET1 Fuel_Specs'!$D$7*gal_per_barrel*10^6</f>
        <v>5810700000000</v>
      </c>
      <c r="AI13" s="5">
        <f>'GREET1 Fuel_Specs'!$D$7*gal_per_barrel*10^6</f>
        <v>5810700000000</v>
      </c>
    </row>
    <row r="14" spans="1:35" x14ac:dyDescent="0.2">
      <c r="A14" s="2" t="s">
        <v>371</v>
      </c>
      <c r="B14" s="5">
        <f>'GREET1 Fuel_Specs'!$D$7*gal_per_barrel*10^6</f>
        <v>5810700000000</v>
      </c>
      <c r="C14" s="5">
        <f>'GREET1 Fuel_Specs'!$D$7*gal_per_barrel*10^6</f>
        <v>5810700000000</v>
      </c>
      <c r="D14" s="5">
        <f>'GREET1 Fuel_Specs'!$D$7*gal_per_barrel*10^6</f>
        <v>5810700000000</v>
      </c>
      <c r="E14" s="5">
        <f>'GREET1 Fuel_Specs'!$D$7*gal_per_barrel*10^6</f>
        <v>5810700000000</v>
      </c>
      <c r="F14" s="5">
        <f>'GREET1 Fuel_Specs'!$D$7*gal_per_barrel*10^6</f>
        <v>5810700000000</v>
      </c>
      <c r="G14" s="5">
        <f>'GREET1 Fuel_Specs'!$D$7*gal_per_barrel*10^6</f>
        <v>5810700000000</v>
      </c>
      <c r="H14" s="5">
        <f>'GREET1 Fuel_Specs'!$D$7*gal_per_barrel*10^6</f>
        <v>5810700000000</v>
      </c>
      <c r="I14" s="5">
        <f>'GREET1 Fuel_Specs'!$D$7*gal_per_barrel*10^6</f>
        <v>5810700000000</v>
      </c>
      <c r="J14" s="5">
        <f>'GREET1 Fuel_Specs'!$D$7*gal_per_barrel*10^6</f>
        <v>5810700000000</v>
      </c>
      <c r="K14" s="5">
        <f>'GREET1 Fuel_Specs'!$D$7*gal_per_barrel*10^6</f>
        <v>5810700000000</v>
      </c>
      <c r="L14" s="5">
        <f>'GREET1 Fuel_Specs'!$D$7*gal_per_barrel*10^6</f>
        <v>5810700000000</v>
      </c>
      <c r="M14" s="5">
        <f>'GREET1 Fuel_Specs'!$D$7*gal_per_barrel*10^6</f>
        <v>5810700000000</v>
      </c>
      <c r="N14" s="5">
        <f>'GREET1 Fuel_Specs'!$D$7*gal_per_barrel*10^6</f>
        <v>5810700000000</v>
      </c>
      <c r="O14" s="5">
        <f>'GREET1 Fuel_Specs'!$D$7*gal_per_barrel*10^6</f>
        <v>5810700000000</v>
      </c>
      <c r="P14" s="5">
        <f>'GREET1 Fuel_Specs'!$D$7*gal_per_barrel*10^6</f>
        <v>5810700000000</v>
      </c>
      <c r="Q14" s="5">
        <f>'GREET1 Fuel_Specs'!$D$7*gal_per_barrel*10^6</f>
        <v>5810700000000</v>
      </c>
      <c r="R14" s="5">
        <f>'GREET1 Fuel_Specs'!$D$7*gal_per_barrel*10^6</f>
        <v>5810700000000</v>
      </c>
      <c r="S14" s="5">
        <f>'GREET1 Fuel_Specs'!$D$7*gal_per_barrel*10^6</f>
        <v>5810700000000</v>
      </c>
      <c r="T14" s="5">
        <f>'GREET1 Fuel_Specs'!$D$7*gal_per_barrel*10^6</f>
        <v>5810700000000</v>
      </c>
      <c r="U14" s="5">
        <f>'GREET1 Fuel_Specs'!$D$7*gal_per_barrel*10^6</f>
        <v>5810700000000</v>
      </c>
      <c r="V14" s="5">
        <f>'GREET1 Fuel_Specs'!$D$7*gal_per_barrel*10^6</f>
        <v>5810700000000</v>
      </c>
      <c r="W14" s="5">
        <f>'GREET1 Fuel_Specs'!$D$7*gal_per_barrel*10^6</f>
        <v>5810700000000</v>
      </c>
      <c r="X14" s="5">
        <f>'GREET1 Fuel_Specs'!$D$7*gal_per_barrel*10^6</f>
        <v>5810700000000</v>
      </c>
      <c r="Y14" s="5">
        <f>'GREET1 Fuel_Specs'!$D$7*gal_per_barrel*10^6</f>
        <v>5810700000000</v>
      </c>
      <c r="Z14" s="5">
        <f>'GREET1 Fuel_Specs'!$D$7*gal_per_barrel*10^6</f>
        <v>5810700000000</v>
      </c>
      <c r="AA14" s="5">
        <f>'GREET1 Fuel_Specs'!$D$7*gal_per_barrel*10^6</f>
        <v>5810700000000</v>
      </c>
      <c r="AB14" s="5">
        <f>'GREET1 Fuel_Specs'!$D$7*gal_per_barrel*10^6</f>
        <v>5810700000000</v>
      </c>
      <c r="AC14" s="5">
        <f>'GREET1 Fuel_Specs'!$D$7*gal_per_barrel*10^6</f>
        <v>5810700000000</v>
      </c>
      <c r="AD14" s="5">
        <f>'GREET1 Fuel_Specs'!$D$7*gal_per_barrel*10^6</f>
        <v>5810700000000</v>
      </c>
      <c r="AE14" s="5">
        <f>'GREET1 Fuel_Specs'!$D$7*gal_per_barrel*10^6</f>
        <v>5810700000000</v>
      </c>
      <c r="AF14" s="5">
        <f>'GREET1 Fuel_Specs'!$D$7*gal_per_barrel*10^6</f>
        <v>5810700000000</v>
      </c>
      <c r="AG14" s="5">
        <f>'GREET1 Fuel_Specs'!$D$7*gal_per_barrel*10^6</f>
        <v>5810700000000</v>
      </c>
      <c r="AH14" s="5">
        <f>'GREET1 Fuel_Specs'!$D$7*gal_per_barrel*10^6</f>
        <v>5810700000000</v>
      </c>
      <c r="AI14" s="5">
        <f>'GREET1 Fuel_Specs'!$D$7*gal_per_barrel*10^6</f>
        <v>5810700000000</v>
      </c>
    </row>
    <row r="15" spans="1:35" x14ac:dyDescent="0.2">
      <c r="A15" s="2" t="s">
        <v>347</v>
      </c>
      <c r="B15" s="5">
        <f>About!$A$67*10^6</f>
        <v>3142000000000</v>
      </c>
      <c r="C15" s="5">
        <f>About!$A$67*10^6</f>
        <v>3142000000000</v>
      </c>
      <c r="D15" s="5">
        <f>About!$A$67*10^6</f>
        <v>3142000000000</v>
      </c>
      <c r="E15" s="5">
        <f>About!$A$67*10^6</f>
        <v>3142000000000</v>
      </c>
      <c r="F15" s="5">
        <f>About!$A$67*10^6</f>
        <v>3142000000000</v>
      </c>
      <c r="G15" s="5">
        <f>About!$A$67*10^6</f>
        <v>3142000000000</v>
      </c>
      <c r="H15" s="5">
        <f>About!$A$67*10^6</f>
        <v>3142000000000</v>
      </c>
      <c r="I15" s="5">
        <f>About!$A$67*10^6</f>
        <v>3142000000000</v>
      </c>
      <c r="J15" s="5">
        <f>About!$A$67*10^6</f>
        <v>3142000000000</v>
      </c>
      <c r="K15" s="5">
        <f>About!$A$67*10^6</f>
        <v>3142000000000</v>
      </c>
      <c r="L15" s="5">
        <f>About!$A$67*10^6</f>
        <v>3142000000000</v>
      </c>
      <c r="M15" s="5">
        <f>About!$A$67*10^6</f>
        <v>3142000000000</v>
      </c>
      <c r="N15" s="5">
        <f>About!$A$67*10^6</f>
        <v>3142000000000</v>
      </c>
      <c r="O15" s="5">
        <f>About!$A$67*10^6</f>
        <v>3142000000000</v>
      </c>
      <c r="P15" s="5">
        <f>About!$A$67*10^6</f>
        <v>3142000000000</v>
      </c>
      <c r="Q15" s="5">
        <f>About!$A$67*10^6</f>
        <v>3142000000000</v>
      </c>
      <c r="R15" s="5">
        <f>About!$A$67*10^6</f>
        <v>3142000000000</v>
      </c>
      <c r="S15" s="5">
        <f>About!$A$67*10^6</f>
        <v>3142000000000</v>
      </c>
      <c r="T15" s="5">
        <f>About!$A$67*10^6</f>
        <v>3142000000000</v>
      </c>
      <c r="U15" s="5">
        <f>About!$A$67*10^6</f>
        <v>3142000000000</v>
      </c>
      <c r="V15" s="5">
        <f>About!$A$67*10^6</f>
        <v>3142000000000</v>
      </c>
      <c r="W15" s="5">
        <f>About!$A$67*10^6</f>
        <v>3142000000000</v>
      </c>
      <c r="X15" s="5">
        <f>About!$A$67*10^6</f>
        <v>3142000000000</v>
      </c>
      <c r="Y15" s="5">
        <f>About!$A$67*10^6</f>
        <v>3142000000000</v>
      </c>
      <c r="Z15" s="5">
        <f>About!$A$67*10^6</f>
        <v>3142000000000</v>
      </c>
      <c r="AA15" s="5">
        <f>About!$A$67*10^6</f>
        <v>3142000000000</v>
      </c>
      <c r="AB15" s="5">
        <f>About!$A$67*10^6</f>
        <v>3142000000000</v>
      </c>
      <c r="AC15" s="5">
        <f>About!$A$67*10^6</f>
        <v>3142000000000</v>
      </c>
      <c r="AD15" s="5">
        <f>About!$A$67*10^6</f>
        <v>3142000000000</v>
      </c>
      <c r="AE15" s="5">
        <f>About!$A$67*10^6</f>
        <v>3142000000000</v>
      </c>
      <c r="AF15" s="5">
        <f>About!$A$67*10^6</f>
        <v>3142000000000</v>
      </c>
      <c r="AG15" s="5">
        <f>About!$A$67*10^6</f>
        <v>3142000000000</v>
      </c>
      <c r="AH15" s="5">
        <f>About!$A$67*10^6</f>
        <v>3142000000000</v>
      </c>
      <c r="AI15" s="5">
        <f>About!$A$67*10^6</f>
        <v>3142000000000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367</v>
      </c>
      <c r="B18" s="5">
        <f>'GREET1 Fuel_Specs'!$D$7*gal_per_barrel*10^6</f>
        <v>5810700000000</v>
      </c>
      <c r="C18" s="5">
        <f>'GREET1 Fuel_Specs'!$D$7*gal_per_barrel*10^6</f>
        <v>5810700000000</v>
      </c>
      <c r="D18" s="5">
        <f>'GREET1 Fuel_Specs'!$D$7*gal_per_barrel*10^6</f>
        <v>5810700000000</v>
      </c>
      <c r="E18" s="5">
        <f>'GREET1 Fuel_Specs'!$D$7*gal_per_barrel*10^6</f>
        <v>5810700000000</v>
      </c>
      <c r="F18" s="5">
        <f>'GREET1 Fuel_Specs'!$D$7*gal_per_barrel*10^6</f>
        <v>5810700000000</v>
      </c>
      <c r="G18" s="5">
        <f>'GREET1 Fuel_Specs'!$D$7*gal_per_barrel*10^6</f>
        <v>5810700000000</v>
      </c>
      <c r="H18" s="5">
        <f>'GREET1 Fuel_Specs'!$D$7*gal_per_barrel*10^6</f>
        <v>5810700000000</v>
      </c>
      <c r="I18" s="5">
        <f>'GREET1 Fuel_Specs'!$D$7*gal_per_barrel*10^6</f>
        <v>5810700000000</v>
      </c>
      <c r="J18" s="5">
        <f>'GREET1 Fuel_Specs'!$D$7*gal_per_barrel*10^6</f>
        <v>5810700000000</v>
      </c>
      <c r="K18" s="5">
        <f>'GREET1 Fuel_Specs'!$D$7*gal_per_barrel*10^6</f>
        <v>5810700000000</v>
      </c>
      <c r="L18" s="5">
        <f>'GREET1 Fuel_Specs'!$D$7*gal_per_barrel*10^6</f>
        <v>5810700000000</v>
      </c>
      <c r="M18" s="5">
        <f>'GREET1 Fuel_Specs'!$D$7*gal_per_barrel*10^6</f>
        <v>5810700000000</v>
      </c>
      <c r="N18" s="5">
        <f>'GREET1 Fuel_Specs'!$D$7*gal_per_barrel*10^6</f>
        <v>5810700000000</v>
      </c>
      <c r="O18" s="5">
        <f>'GREET1 Fuel_Specs'!$D$7*gal_per_barrel*10^6</f>
        <v>5810700000000</v>
      </c>
      <c r="P18" s="5">
        <f>'GREET1 Fuel_Specs'!$D$7*gal_per_barrel*10^6</f>
        <v>5810700000000</v>
      </c>
      <c r="Q18" s="5">
        <f>'GREET1 Fuel_Specs'!$D$7*gal_per_barrel*10^6</f>
        <v>5810700000000</v>
      </c>
      <c r="R18" s="5">
        <f>'GREET1 Fuel_Specs'!$D$7*gal_per_barrel*10^6</f>
        <v>5810700000000</v>
      </c>
      <c r="S18" s="5">
        <f>'GREET1 Fuel_Specs'!$D$7*gal_per_barrel*10^6</f>
        <v>5810700000000</v>
      </c>
      <c r="T18" s="5">
        <f>'GREET1 Fuel_Specs'!$D$7*gal_per_barrel*10^6</f>
        <v>5810700000000</v>
      </c>
      <c r="U18" s="5">
        <f>'GREET1 Fuel_Specs'!$D$7*gal_per_barrel*10^6</f>
        <v>5810700000000</v>
      </c>
      <c r="V18" s="5">
        <f>'GREET1 Fuel_Specs'!$D$7*gal_per_barrel*10^6</f>
        <v>5810700000000</v>
      </c>
      <c r="W18" s="5">
        <f>'GREET1 Fuel_Specs'!$D$7*gal_per_barrel*10^6</f>
        <v>5810700000000</v>
      </c>
      <c r="X18" s="5">
        <f>'GREET1 Fuel_Specs'!$D$7*gal_per_barrel*10^6</f>
        <v>5810700000000</v>
      </c>
      <c r="Y18" s="5">
        <f>'GREET1 Fuel_Specs'!$D$7*gal_per_barrel*10^6</f>
        <v>5810700000000</v>
      </c>
      <c r="Z18" s="5">
        <f>'GREET1 Fuel_Specs'!$D$7*gal_per_barrel*10^6</f>
        <v>5810700000000</v>
      </c>
      <c r="AA18" s="5">
        <f>'GREET1 Fuel_Specs'!$D$7*gal_per_barrel*10^6</f>
        <v>5810700000000</v>
      </c>
      <c r="AB18" s="5">
        <f>'GREET1 Fuel_Specs'!$D$7*gal_per_barrel*10^6</f>
        <v>5810700000000</v>
      </c>
      <c r="AC18" s="5">
        <f>'GREET1 Fuel_Specs'!$D$7*gal_per_barrel*10^6</f>
        <v>5810700000000</v>
      </c>
      <c r="AD18" s="5">
        <f>'GREET1 Fuel_Specs'!$D$7*gal_per_barrel*10^6</f>
        <v>5810700000000</v>
      </c>
      <c r="AE18" s="5">
        <f>'GREET1 Fuel_Specs'!$D$7*gal_per_barrel*10^6</f>
        <v>5810700000000</v>
      </c>
      <c r="AF18" s="5">
        <f>'GREET1 Fuel_Specs'!$D$7*gal_per_barrel*10^6</f>
        <v>5810700000000</v>
      </c>
      <c r="AG18" s="5">
        <f>'GREET1 Fuel_Specs'!$D$7*gal_per_barrel*10^6</f>
        <v>5810700000000</v>
      </c>
      <c r="AH18" s="5">
        <f>'GREET1 Fuel_Specs'!$D$7*gal_per_barrel*10^6</f>
        <v>5810700000000</v>
      </c>
      <c r="AI18" s="5">
        <f>'GREET1 Fuel_Specs'!$D$7*gal_per_barrel*10^6</f>
        <v>5810700000000</v>
      </c>
    </row>
    <row r="19" spans="1:35" x14ac:dyDescent="0.2">
      <c r="A19" t="s">
        <v>368</v>
      </c>
      <c r="B19" s="5">
        <f>'GREET1 Fuel_Specs'!$D$7*gal_per_barrel*10^6</f>
        <v>5810700000000</v>
      </c>
      <c r="C19" s="5">
        <f>'GREET1 Fuel_Specs'!$D$7*gal_per_barrel*10^6</f>
        <v>5810700000000</v>
      </c>
      <c r="D19" s="5">
        <f>'GREET1 Fuel_Specs'!$D$7*gal_per_barrel*10^6</f>
        <v>5810700000000</v>
      </c>
      <c r="E19" s="5">
        <f>'GREET1 Fuel_Specs'!$D$7*gal_per_barrel*10^6</f>
        <v>5810700000000</v>
      </c>
      <c r="F19" s="5">
        <f>'GREET1 Fuel_Specs'!$D$7*gal_per_barrel*10^6</f>
        <v>5810700000000</v>
      </c>
      <c r="G19" s="5">
        <f>'GREET1 Fuel_Specs'!$D$7*gal_per_barrel*10^6</f>
        <v>5810700000000</v>
      </c>
      <c r="H19" s="5">
        <f>'GREET1 Fuel_Specs'!$D$7*gal_per_barrel*10^6</f>
        <v>5810700000000</v>
      </c>
      <c r="I19" s="5">
        <f>'GREET1 Fuel_Specs'!$D$7*gal_per_barrel*10^6</f>
        <v>5810700000000</v>
      </c>
      <c r="J19" s="5">
        <f>'GREET1 Fuel_Specs'!$D$7*gal_per_barrel*10^6</f>
        <v>5810700000000</v>
      </c>
      <c r="K19" s="5">
        <f>'GREET1 Fuel_Specs'!$D$7*gal_per_barrel*10^6</f>
        <v>5810700000000</v>
      </c>
      <c r="L19" s="5">
        <f>'GREET1 Fuel_Specs'!$D$7*gal_per_barrel*10^6</f>
        <v>5810700000000</v>
      </c>
      <c r="M19" s="5">
        <f>'GREET1 Fuel_Specs'!$D$7*gal_per_barrel*10^6</f>
        <v>5810700000000</v>
      </c>
      <c r="N19" s="5">
        <f>'GREET1 Fuel_Specs'!$D$7*gal_per_barrel*10^6</f>
        <v>5810700000000</v>
      </c>
      <c r="O19" s="5">
        <f>'GREET1 Fuel_Specs'!$D$7*gal_per_barrel*10^6</f>
        <v>5810700000000</v>
      </c>
      <c r="P19" s="5">
        <f>'GREET1 Fuel_Specs'!$D$7*gal_per_barrel*10^6</f>
        <v>5810700000000</v>
      </c>
      <c r="Q19" s="5">
        <f>'GREET1 Fuel_Specs'!$D$7*gal_per_barrel*10^6</f>
        <v>5810700000000</v>
      </c>
      <c r="R19" s="5">
        <f>'GREET1 Fuel_Specs'!$D$7*gal_per_barrel*10^6</f>
        <v>5810700000000</v>
      </c>
      <c r="S19" s="5">
        <f>'GREET1 Fuel_Specs'!$D$7*gal_per_barrel*10^6</f>
        <v>5810700000000</v>
      </c>
      <c r="T19" s="5">
        <f>'GREET1 Fuel_Specs'!$D$7*gal_per_barrel*10^6</f>
        <v>5810700000000</v>
      </c>
      <c r="U19" s="5">
        <f>'GREET1 Fuel_Specs'!$D$7*gal_per_barrel*10^6</f>
        <v>5810700000000</v>
      </c>
      <c r="V19" s="5">
        <f>'GREET1 Fuel_Specs'!$D$7*gal_per_barrel*10^6</f>
        <v>5810700000000</v>
      </c>
      <c r="W19" s="5">
        <f>'GREET1 Fuel_Specs'!$D$7*gal_per_barrel*10^6</f>
        <v>5810700000000</v>
      </c>
      <c r="X19" s="5">
        <f>'GREET1 Fuel_Specs'!$D$7*gal_per_barrel*10^6</f>
        <v>5810700000000</v>
      </c>
      <c r="Y19" s="5">
        <f>'GREET1 Fuel_Specs'!$D$7*gal_per_barrel*10^6</f>
        <v>5810700000000</v>
      </c>
      <c r="Z19" s="5">
        <f>'GREET1 Fuel_Specs'!$D$7*gal_per_barrel*10^6</f>
        <v>5810700000000</v>
      </c>
      <c r="AA19" s="5">
        <f>'GREET1 Fuel_Specs'!$D$7*gal_per_barrel*10^6</f>
        <v>5810700000000</v>
      </c>
      <c r="AB19" s="5">
        <f>'GREET1 Fuel_Specs'!$D$7*gal_per_barrel*10^6</f>
        <v>5810700000000</v>
      </c>
      <c r="AC19" s="5">
        <f>'GREET1 Fuel_Specs'!$D$7*gal_per_barrel*10^6</f>
        <v>5810700000000</v>
      </c>
      <c r="AD19" s="5">
        <f>'GREET1 Fuel_Specs'!$D$7*gal_per_barrel*10^6</f>
        <v>5810700000000</v>
      </c>
      <c r="AE19" s="5">
        <f>'GREET1 Fuel_Specs'!$D$7*gal_per_barrel*10^6</f>
        <v>5810700000000</v>
      </c>
      <c r="AF19" s="5">
        <f>'GREET1 Fuel_Specs'!$D$7*gal_per_barrel*10^6</f>
        <v>5810700000000</v>
      </c>
      <c r="AG19" s="5">
        <f>'GREET1 Fuel_Specs'!$D$7*gal_per_barrel*10^6</f>
        <v>5810700000000</v>
      </c>
      <c r="AH19" s="5">
        <f>'GREET1 Fuel_Specs'!$D$7*gal_per_barrel*10^6</f>
        <v>5810700000000</v>
      </c>
      <c r="AI19" s="5">
        <f>'GREET1 Fuel_Specs'!$D$7*gal_per_barrel*10^6</f>
        <v>5810700000000</v>
      </c>
    </row>
    <row r="20" spans="1:35" x14ac:dyDescent="0.2">
      <c r="A20" t="s">
        <v>369</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370</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366</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workbookViewId="0">
      <selection activeCell="D27" sqref="D27"/>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405</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352</v>
      </c>
      <c r="B2" s="5">
        <f>About!$A$67</f>
        <v>3142000</v>
      </c>
      <c r="C2" s="5">
        <f>About!$A$67</f>
        <v>3142000</v>
      </c>
      <c r="D2" s="5">
        <f>About!$A$67</f>
        <v>3142000</v>
      </c>
      <c r="E2" s="5">
        <f>About!$A$67</f>
        <v>3142000</v>
      </c>
      <c r="F2" s="5">
        <f>About!$A$67</f>
        <v>3142000</v>
      </c>
      <c r="G2" s="5">
        <f>About!$A$67</f>
        <v>3142000</v>
      </c>
      <c r="H2" s="5">
        <f>About!$A$67</f>
        <v>3142000</v>
      </c>
      <c r="I2" s="5">
        <f>About!$A$67</f>
        <v>3142000</v>
      </c>
      <c r="J2" s="5">
        <f>About!$A$67</f>
        <v>3142000</v>
      </c>
      <c r="K2" s="5">
        <f>About!$A$67</f>
        <v>3142000</v>
      </c>
      <c r="L2" s="5">
        <f>About!$A$67</f>
        <v>3142000</v>
      </c>
      <c r="M2" s="5">
        <f>About!$A$67</f>
        <v>3142000</v>
      </c>
      <c r="N2" s="5">
        <f>About!$A$67</f>
        <v>3142000</v>
      </c>
      <c r="O2" s="5">
        <f>About!$A$67</f>
        <v>3142000</v>
      </c>
      <c r="P2" s="5">
        <f>About!$A$67</f>
        <v>3142000</v>
      </c>
      <c r="Q2" s="5">
        <f>About!$A$67</f>
        <v>3142000</v>
      </c>
      <c r="R2" s="5">
        <f>About!$A$67</f>
        <v>3142000</v>
      </c>
      <c r="S2" s="5">
        <f>About!$A$67</f>
        <v>3142000</v>
      </c>
      <c r="T2" s="5">
        <f>About!$A$67</f>
        <v>3142000</v>
      </c>
      <c r="U2" s="5">
        <f>About!$A$67</f>
        <v>3142000</v>
      </c>
      <c r="V2" s="5">
        <f>About!$A$67</f>
        <v>3142000</v>
      </c>
      <c r="W2" s="5">
        <f>About!$A$67</f>
        <v>3142000</v>
      </c>
      <c r="X2" s="5">
        <f>About!$A$67</f>
        <v>3142000</v>
      </c>
      <c r="Y2" s="5">
        <f>About!$A$67</f>
        <v>3142000</v>
      </c>
      <c r="Z2" s="5">
        <f>About!$A$67</f>
        <v>3142000</v>
      </c>
      <c r="AA2" s="5">
        <f>About!$A$67</f>
        <v>3142000</v>
      </c>
      <c r="AB2" s="5">
        <f>About!$A$67</f>
        <v>3142000</v>
      </c>
      <c r="AC2" s="5">
        <f>About!$A$67</f>
        <v>3142000</v>
      </c>
      <c r="AD2" s="5">
        <f>About!$A$67</f>
        <v>3142000</v>
      </c>
      <c r="AE2" s="5">
        <f>About!$A$67</f>
        <v>3142000</v>
      </c>
      <c r="AF2" s="5">
        <f>About!$A$67</f>
        <v>3142000</v>
      </c>
      <c r="AG2" s="5">
        <f>About!$A$67</f>
        <v>3142000</v>
      </c>
      <c r="AH2" s="5">
        <f>About!$A$67</f>
        <v>3142000</v>
      </c>
      <c r="AI2" s="5">
        <f>About!$A$67</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358</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371</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353</v>
      </c>
      <c r="B15" s="5">
        <f>About!$A$67</f>
        <v>3142000</v>
      </c>
      <c r="C15" s="5">
        <f>About!$A$67</f>
        <v>3142000</v>
      </c>
      <c r="D15" s="5">
        <f>About!$A$67</f>
        <v>3142000</v>
      </c>
      <c r="E15" s="5">
        <f>About!$A$67</f>
        <v>3142000</v>
      </c>
      <c r="F15" s="5">
        <f>About!$A$67</f>
        <v>3142000</v>
      </c>
      <c r="G15" s="5">
        <f>About!$A$67</f>
        <v>3142000</v>
      </c>
      <c r="H15" s="5">
        <f>About!$A$67</f>
        <v>3142000</v>
      </c>
      <c r="I15" s="5">
        <f>About!$A$67</f>
        <v>3142000</v>
      </c>
      <c r="J15" s="5">
        <f>About!$A$67</f>
        <v>3142000</v>
      </c>
      <c r="K15" s="5">
        <f>About!$A$67</f>
        <v>3142000</v>
      </c>
      <c r="L15" s="5">
        <f>About!$A$67</f>
        <v>3142000</v>
      </c>
      <c r="M15" s="5">
        <f>About!$A$67</f>
        <v>3142000</v>
      </c>
      <c r="N15" s="5">
        <f>About!$A$67</f>
        <v>3142000</v>
      </c>
      <c r="O15" s="5">
        <f>About!$A$67</f>
        <v>3142000</v>
      </c>
      <c r="P15" s="5">
        <f>About!$A$67</f>
        <v>3142000</v>
      </c>
      <c r="Q15" s="5">
        <f>About!$A$67</f>
        <v>3142000</v>
      </c>
      <c r="R15" s="5">
        <f>About!$A$67</f>
        <v>3142000</v>
      </c>
      <c r="S15" s="5">
        <f>About!$A$67</f>
        <v>3142000</v>
      </c>
      <c r="T15" s="5">
        <f>About!$A$67</f>
        <v>3142000</v>
      </c>
      <c r="U15" s="5">
        <f>About!$A$67</f>
        <v>3142000</v>
      </c>
      <c r="V15" s="5">
        <f>About!$A$67</f>
        <v>3142000</v>
      </c>
      <c r="W15" s="5">
        <f>About!$A$67</f>
        <v>3142000</v>
      </c>
      <c r="X15" s="5">
        <f>About!$A$67</f>
        <v>3142000</v>
      </c>
      <c r="Y15" s="5">
        <f>About!$A$67</f>
        <v>3142000</v>
      </c>
      <c r="Z15" s="5">
        <f>About!$A$67</f>
        <v>3142000</v>
      </c>
      <c r="AA15" s="5">
        <f>About!$A$67</f>
        <v>3142000</v>
      </c>
      <c r="AB15" s="5">
        <f>About!$A$67</f>
        <v>3142000</v>
      </c>
      <c r="AC15" s="5">
        <f>About!$A$67</f>
        <v>3142000</v>
      </c>
      <c r="AD15" s="5">
        <f>About!$A$67</f>
        <v>3142000</v>
      </c>
      <c r="AE15" s="5">
        <f>About!$A$67</f>
        <v>3142000</v>
      </c>
      <c r="AF15" s="5">
        <f>About!$A$67</f>
        <v>3142000</v>
      </c>
      <c r="AG15" s="5">
        <f>About!$A$67</f>
        <v>3142000</v>
      </c>
      <c r="AH15" s="5">
        <f>About!$A$67</f>
        <v>3142000</v>
      </c>
      <c r="AI15" s="5">
        <f>About!$A$67</f>
        <v>3142000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367</v>
      </c>
      <c r="B18" s="5">
        <f>'GREET1 Fuel_Specs'!$D$7*gal_per_barrel</f>
        <v>5810700</v>
      </c>
      <c r="C18" s="5">
        <f>'GREET1 Fuel_Specs'!$D$7*gal_per_barrel</f>
        <v>5810700</v>
      </c>
      <c r="D18" s="5">
        <f>'GREET1 Fuel_Specs'!$D$7*gal_per_barrel</f>
        <v>5810700</v>
      </c>
      <c r="E18" s="5">
        <f>'GREET1 Fuel_Specs'!$D$7*gal_per_barrel</f>
        <v>5810700</v>
      </c>
      <c r="F18" s="5">
        <f>'GREET1 Fuel_Specs'!$D$7*gal_per_barrel</f>
        <v>5810700</v>
      </c>
      <c r="G18" s="5">
        <f>'GREET1 Fuel_Specs'!$D$7*gal_per_barrel</f>
        <v>5810700</v>
      </c>
      <c r="H18" s="5">
        <f>'GREET1 Fuel_Specs'!$D$7*gal_per_barrel</f>
        <v>5810700</v>
      </c>
      <c r="I18" s="5">
        <f>'GREET1 Fuel_Specs'!$D$7*gal_per_barrel</f>
        <v>5810700</v>
      </c>
      <c r="J18" s="5">
        <f>'GREET1 Fuel_Specs'!$D$7*gal_per_barrel</f>
        <v>5810700</v>
      </c>
      <c r="K18" s="5">
        <f>'GREET1 Fuel_Specs'!$D$7*gal_per_barrel</f>
        <v>5810700</v>
      </c>
      <c r="L18" s="5">
        <f>'GREET1 Fuel_Specs'!$D$7*gal_per_barrel</f>
        <v>5810700</v>
      </c>
      <c r="M18" s="5">
        <f>'GREET1 Fuel_Specs'!$D$7*gal_per_barrel</f>
        <v>5810700</v>
      </c>
      <c r="N18" s="5">
        <f>'GREET1 Fuel_Specs'!$D$7*gal_per_barrel</f>
        <v>5810700</v>
      </c>
      <c r="O18" s="5">
        <f>'GREET1 Fuel_Specs'!$D$7*gal_per_barrel</f>
        <v>5810700</v>
      </c>
      <c r="P18" s="5">
        <f>'GREET1 Fuel_Specs'!$D$7*gal_per_barrel</f>
        <v>5810700</v>
      </c>
      <c r="Q18" s="5">
        <f>'GREET1 Fuel_Specs'!$D$7*gal_per_barrel</f>
        <v>5810700</v>
      </c>
      <c r="R18" s="5">
        <f>'GREET1 Fuel_Specs'!$D$7*gal_per_barrel</f>
        <v>5810700</v>
      </c>
      <c r="S18" s="5">
        <f>'GREET1 Fuel_Specs'!$D$7*gal_per_barrel</f>
        <v>5810700</v>
      </c>
      <c r="T18" s="5">
        <f>'GREET1 Fuel_Specs'!$D$7*gal_per_barrel</f>
        <v>5810700</v>
      </c>
      <c r="U18" s="5">
        <f>'GREET1 Fuel_Specs'!$D$7*gal_per_barrel</f>
        <v>5810700</v>
      </c>
      <c r="V18" s="5">
        <f>'GREET1 Fuel_Specs'!$D$7*gal_per_barrel</f>
        <v>5810700</v>
      </c>
      <c r="W18" s="5">
        <f>'GREET1 Fuel_Specs'!$D$7*gal_per_barrel</f>
        <v>5810700</v>
      </c>
      <c r="X18" s="5">
        <f>'GREET1 Fuel_Specs'!$D$7*gal_per_barrel</f>
        <v>5810700</v>
      </c>
      <c r="Y18" s="5">
        <f>'GREET1 Fuel_Specs'!$D$7*gal_per_barrel</f>
        <v>5810700</v>
      </c>
      <c r="Z18" s="5">
        <f>'GREET1 Fuel_Specs'!$D$7*gal_per_barrel</f>
        <v>5810700</v>
      </c>
      <c r="AA18" s="5">
        <f>'GREET1 Fuel_Specs'!$D$7*gal_per_barrel</f>
        <v>5810700</v>
      </c>
      <c r="AB18" s="5">
        <f>'GREET1 Fuel_Specs'!$D$7*gal_per_barrel</f>
        <v>5810700</v>
      </c>
      <c r="AC18" s="5">
        <f>'GREET1 Fuel_Specs'!$D$7*gal_per_barrel</f>
        <v>5810700</v>
      </c>
      <c r="AD18" s="5">
        <f>'GREET1 Fuel_Specs'!$D$7*gal_per_barrel</f>
        <v>5810700</v>
      </c>
      <c r="AE18" s="5">
        <f>'GREET1 Fuel_Specs'!$D$7*gal_per_barrel</f>
        <v>5810700</v>
      </c>
      <c r="AF18" s="5">
        <f>'GREET1 Fuel_Specs'!$D$7*gal_per_barrel</f>
        <v>5810700</v>
      </c>
      <c r="AG18" s="5">
        <f>'GREET1 Fuel_Specs'!$D$7*gal_per_barrel</f>
        <v>5810700</v>
      </c>
      <c r="AH18" s="5">
        <f>'GREET1 Fuel_Specs'!$D$7*gal_per_barrel</f>
        <v>5810700</v>
      </c>
      <c r="AI18" s="5">
        <f>'GREET1 Fuel_Specs'!$D$7*gal_per_barrel</f>
        <v>5810700</v>
      </c>
    </row>
    <row r="19" spans="1:35" x14ac:dyDescent="0.2">
      <c r="A19" s="2" t="s">
        <v>368</v>
      </c>
      <c r="B19" s="5">
        <f>'GREET1 Fuel_Specs'!$D$7*gal_per_barrel</f>
        <v>5810700</v>
      </c>
      <c r="C19" s="5">
        <f>'GREET1 Fuel_Specs'!$D$7*gal_per_barrel</f>
        <v>5810700</v>
      </c>
      <c r="D19" s="5">
        <f>'GREET1 Fuel_Specs'!$D$7*gal_per_barrel</f>
        <v>5810700</v>
      </c>
      <c r="E19" s="5">
        <f>'GREET1 Fuel_Specs'!$D$7*gal_per_barrel</f>
        <v>5810700</v>
      </c>
      <c r="F19" s="5">
        <f>'GREET1 Fuel_Specs'!$D$7*gal_per_barrel</f>
        <v>5810700</v>
      </c>
      <c r="G19" s="5">
        <f>'GREET1 Fuel_Specs'!$D$7*gal_per_barrel</f>
        <v>5810700</v>
      </c>
      <c r="H19" s="5">
        <f>'GREET1 Fuel_Specs'!$D$7*gal_per_barrel</f>
        <v>5810700</v>
      </c>
      <c r="I19" s="5">
        <f>'GREET1 Fuel_Specs'!$D$7*gal_per_barrel</f>
        <v>5810700</v>
      </c>
      <c r="J19" s="5">
        <f>'GREET1 Fuel_Specs'!$D$7*gal_per_barrel</f>
        <v>5810700</v>
      </c>
      <c r="K19" s="5">
        <f>'GREET1 Fuel_Specs'!$D$7*gal_per_barrel</f>
        <v>5810700</v>
      </c>
      <c r="L19" s="5">
        <f>'GREET1 Fuel_Specs'!$D$7*gal_per_barrel</f>
        <v>5810700</v>
      </c>
      <c r="M19" s="5">
        <f>'GREET1 Fuel_Specs'!$D$7*gal_per_barrel</f>
        <v>5810700</v>
      </c>
      <c r="N19" s="5">
        <f>'GREET1 Fuel_Specs'!$D$7*gal_per_barrel</f>
        <v>5810700</v>
      </c>
      <c r="O19" s="5">
        <f>'GREET1 Fuel_Specs'!$D$7*gal_per_barrel</f>
        <v>5810700</v>
      </c>
      <c r="P19" s="5">
        <f>'GREET1 Fuel_Specs'!$D$7*gal_per_barrel</f>
        <v>5810700</v>
      </c>
      <c r="Q19" s="5">
        <f>'GREET1 Fuel_Specs'!$D$7*gal_per_barrel</f>
        <v>5810700</v>
      </c>
      <c r="R19" s="5">
        <f>'GREET1 Fuel_Specs'!$D$7*gal_per_barrel</f>
        <v>5810700</v>
      </c>
      <c r="S19" s="5">
        <f>'GREET1 Fuel_Specs'!$D$7*gal_per_barrel</f>
        <v>5810700</v>
      </c>
      <c r="T19" s="5">
        <f>'GREET1 Fuel_Specs'!$D$7*gal_per_barrel</f>
        <v>5810700</v>
      </c>
      <c r="U19" s="5">
        <f>'GREET1 Fuel_Specs'!$D$7*gal_per_barrel</f>
        <v>5810700</v>
      </c>
      <c r="V19" s="5">
        <f>'GREET1 Fuel_Specs'!$D$7*gal_per_barrel</f>
        <v>5810700</v>
      </c>
      <c r="W19" s="5">
        <f>'GREET1 Fuel_Specs'!$D$7*gal_per_barrel</f>
        <v>5810700</v>
      </c>
      <c r="X19" s="5">
        <f>'GREET1 Fuel_Specs'!$D$7*gal_per_barrel</f>
        <v>5810700</v>
      </c>
      <c r="Y19" s="5">
        <f>'GREET1 Fuel_Specs'!$D$7*gal_per_barrel</f>
        <v>5810700</v>
      </c>
      <c r="Z19" s="5">
        <f>'GREET1 Fuel_Specs'!$D$7*gal_per_barrel</f>
        <v>5810700</v>
      </c>
      <c r="AA19" s="5">
        <f>'GREET1 Fuel_Specs'!$D$7*gal_per_barrel</f>
        <v>5810700</v>
      </c>
      <c r="AB19" s="5">
        <f>'GREET1 Fuel_Specs'!$D$7*gal_per_barrel</f>
        <v>5810700</v>
      </c>
      <c r="AC19" s="5">
        <f>'GREET1 Fuel_Specs'!$D$7*gal_per_barrel</f>
        <v>5810700</v>
      </c>
      <c r="AD19" s="5">
        <f>'GREET1 Fuel_Specs'!$D$7*gal_per_barrel</f>
        <v>5810700</v>
      </c>
      <c r="AE19" s="5">
        <f>'GREET1 Fuel_Specs'!$D$7*gal_per_barrel</f>
        <v>5810700</v>
      </c>
      <c r="AF19" s="5">
        <f>'GREET1 Fuel_Specs'!$D$7*gal_per_barrel</f>
        <v>5810700</v>
      </c>
      <c r="AG19" s="5">
        <f>'GREET1 Fuel_Specs'!$D$7*gal_per_barrel</f>
        <v>5810700</v>
      </c>
      <c r="AH19" s="5">
        <f>'GREET1 Fuel_Specs'!$D$7*gal_per_barrel</f>
        <v>5810700</v>
      </c>
      <c r="AI19" s="5">
        <f>'GREET1 Fuel_Specs'!$D$7*gal_per_barrel</f>
        <v>5810700</v>
      </c>
    </row>
    <row r="20" spans="1:35" x14ac:dyDescent="0.2">
      <c r="A20" s="2" t="s">
        <v>369</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370</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366</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election activeCell="B8" sqref="B8"/>
    </sheetView>
  </sheetViews>
  <sheetFormatPr baseColWidth="10" defaultColWidth="8.83203125" defaultRowHeight="15" x14ac:dyDescent="0.2"/>
  <cols>
    <col min="1" max="1" width="38.33203125" customWidth="1"/>
    <col min="2" max="35" width="11" customWidth="1"/>
  </cols>
  <sheetData>
    <row r="1" spans="1:35" s="2" customFormat="1" x14ac:dyDescent="0.2">
      <c r="A1" s="1" t="s">
        <v>403</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400</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369</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366</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402</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2014-08-06T22:04:45Z</dcterms:created>
  <dcterms:modified xsi:type="dcterms:W3CDTF">2022-03-11T20:17:54Z</dcterms:modified>
</cp:coreProperties>
</file>