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Y\bldgs\CiDESCTY\"/>
    </mc:Choice>
  </mc:AlternateContent>
  <xr:revisionPtr revIDLastSave="0" documentId="8_{2AF24A33-BF28-44F7-A9FC-87537279F90B}"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Q54" i="22" l="1"/>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K8" i="19"/>
  <c r="E8" i="19"/>
  <c r="AA8" i="17"/>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B8" i="18" l="1"/>
  <c r="L8" i="19"/>
  <c r="P8" i="23"/>
  <c r="AF8" i="24"/>
  <c r="C8" i="18"/>
  <c r="M8" i="19"/>
  <c r="R8" i="23"/>
  <c r="R8" i="18"/>
  <c r="I8" i="17"/>
  <c r="S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D8" i="25"/>
  <c r="T8" i="23"/>
  <c r="T8" i="24"/>
  <c r="S8" i="6" s="1"/>
  <c r="T8" i="25"/>
  <c r="S8" i="7" s="1"/>
  <c r="H90" i="22"/>
  <c r="X90" i="22"/>
  <c r="X95" i="22"/>
  <c r="L96" i="22"/>
  <c r="AD96" i="22"/>
  <c r="AD101" i="22"/>
  <c r="N105" i="22"/>
  <c r="AD105" i="22"/>
  <c r="R107" i="22"/>
  <c r="T108" i="22"/>
  <c r="V109" i="22"/>
  <c r="AB111" i="22"/>
  <c r="V113" i="22"/>
  <c r="V66" i="22"/>
  <c r="V74" i="22"/>
  <c r="H8" i="23"/>
  <c r="G8" i="10" s="1"/>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A8" i="10" s="1"/>
  <c r="AB8" i="24"/>
  <c r="AB8" i="25"/>
  <c r="X93" i="22"/>
  <c r="AB98" i="22"/>
  <c r="N99" i="22"/>
  <c r="AD99" i="22"/>
  <c r="AB103" i="22"/>
  <c r="V105" i="22"/>
  <c r="L108" i="22"/>
  <c r="AB108" i="22"/>
  <c r="N109" i="22"/>
  <c r="AD109" i="22"/>
  <c r="T111" i="22"/>
  <c r="H112" i="22"/>
  <c r="N113" i="22"/>
  <c r="AD113" i="22"/>
  <c r="N70" i="22"/>
  <c r="X8" i="23"/>
  <c r="N68" i="22"/>
  <c r="AD8" i="23"/>
  <c r="AD8" i="24"/>
  <c r="AD8" i="25"/>
  <c r="R96" i="22"/>
  <c r="R104" i="22"/>
  <c r="R112" i="22"/>
  <c r="N8" i="23"/>
  <c r="N8" i="24"/>
  <c r="N8" i="25"/>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U8" i="7" l="1"/>
  <c r="Q8" i="10"/>
  <c r="O8" i="7"/>
  <c r="AC8" i="7"/>
  <c r="I8" i="7"/>
  <c r="W8" i="6"/>
  <c r="U8" i="6"/>
  <c r="S8" i="10"/>
  <c r="W8" i="7"/>
  <c r="S30" i="14"/>
  <c r="S54" i="14"/>
  <c r="Q8" i="6"/>
  <c r="AC8" i="6"/>
  <c r="K8" i="6"/>
  <c r="I8" i="6"/>
  <c r="U8" i="10"/>
  <c r="C8" i="7"/>
  <c r="G8" i="7"/>
  <c r="S30" i="22"/>
  <c r="AE8" i="10"/>
  <c r="S54" i="22"/>
  <c r="M8" i="7"/>
  <c r="AC8" i="10"/>
  <c r="K8" i="10"/>
  <c r="C8" i="6"/>
  <c r="AE8" i="6"/>
  <c r="G8" i="6"/>
  <c r="M8" i="6"/>
  <c r="O8" i="6"/>
  <c r="E8" i="7"/>
  <c r="C8" i="10"/>
  <c r="O8" i="10"/>
  <c r="AE8" i="7"/>
  <c r="M8" i="10"/>
  <c r="W8" i="10"/>
  <c r="AA8" i="7"/>
  <c r="E8" i="6"/>
  <c r="AA8" i="6"/>
  <c r="Y8" i="7"/>
  <c r="E8" i="10"/>
  <c r="Q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<sst xmlns="http://schemas.openxmlformats.org/spreadsheetml/2006/main" count="55111" uniqueCount="1381">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</sst>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1321</v>
      </c>
      <c r="C1" s="71">
        <v>45686</v>
      </c>
      <c r="D1" s="13"/>
      <c r="E1" s="13"/>
      <c r="F1" s="72" t="s">
        <v>59</v>
      </c>
      <c r="G1" s="72" t="s">
        <v>59</v>
      </c>
    </row>
    <row r="2" spans="1:7" x14ac:dyDescent="0.75">
      <c r="B2" t="str">
        <f>LOOKUP(B1,F2:G51,G2:G51)</f>
        <v>WY</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b">
        <f>IF(A54=About!$B$1,SUM('BDESC-rural-residential'!$AF$8,'BDESC-urban-residential'!$AF$8,'BDESC-commercial'!$AF$8)='REEDS calc'!Q54,"NA")</f>
        <v>1</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b">
        <f>IF(A54=About!$B$1,SUM('DESC-rural-residential'!$AF$8,'DESC-urban-residential'!$AF$8,'DESC-commercial'!$AF$8)='REEDS calc-noIRA'!Q54,"NA")</f>
        <v>1</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WYOMING</v>
      </c>
    </row>
    <row r="3" spans="1:7" x14ac:dyDescent="0.65">
      <c r="A3" s="52" t="s">
        <v>1327</v>
      </c>
      <c r="B3" s="52">
        <v>0.59</v>
      </c>
      <c r="C3" s="52">
        <v>0.41</v>
      </c>
      <c r="F3" s="52" t="s">
        <v>10</v>
      </c>
      <c r="G3" s="52">
        <f>SUMIFS(B:B,A:A,G2)</f>
        <v>0.64800000000000002</v>
      </c>
    </row>
    <row r="4" spans="1:7" x14ac:dyDescent="0.65">
      <c r="A4" s="52" t="s">
        <v>1328</v>
      </c>
      <c r="B4" s="52">
        <v>0.66</v>
      </c>
      <c r="C4" s="52">
        <v>0.33999999999999903</v>
      </c>
      <c r="F4" s="52" t="s">
        <v>11</v>
      </c>
      <c r="G4" s="52">
        <f>SUMIFS(C:C,A:A,G2)</f>
        <v>0.35199999999999998</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1.8448984120380001</v>
      </c>
      <c r="C8" s="65">
        <f>INDEX('REEDS calc'!$C$64:$AG$113,MATCH(About!$B$2,'REEDS calc'!$B$64:$B$113,0),MATCH(C$1,'REEDS calc'!$C$63:$AG$63,0))*SUMIFS('res v com'!$E$3:$E$52,'res v com'!$B$3:$B$52,About!$B$2)*SUMIFS('Urban and Rural'!$C$2:$C$53,'Urban and Rural'!$A$2:$A$53,About!$B$1)</f>
        <v>1.8448984120380001</v>
      </c>
      <c r="D8" s="65">
        <f>INDEX('REEDS calc'!$C$64:$AG$113,MATCH(About!$B$2,'REEDS calc'!$B$64:$B$113,0),MATCH(D$1,'REEDS calc'!$C$63:$AG$63,0))*SUMIFS('res v com'!$E$3:$E$52,'res v com'!$B$3:$B$52,About!$B$2)*SUMIFS('Urban and Rural'!$C$2:$C$53,'Urban and Rural'!$A$2:$A$53,About!$B$1)</f>
        <v>1.8448984120380001</v>
      </c>
      <c r="E8" s="65">
        <f>INDEX('REEDS calc'!$C$64:$AG$113,MATCH(About!$B$2,'REEDS calc'!$B$64:$B$113,0),MATCH(E$1,'REEDS calc'!$C$63:$AG$63,0))*SUMIFS('res v com'!$E$3:$E$52,'res v com'!$B$3:$B$52,About!$B$2)*SUMIFS('Urban and Rural'!$C$2:$C$53,'Urban and Rural'!$A$2:$A$53,About!$B$1)</f>
        <v>2.702066597323348</v>
      </c>
      <c r="F8" s="65">
        <f>INDEX('REEDS calc'!$C$64:$AG$113,MATCH(About!$B$2,'REEDS calc'!$B$64:$B$113,0),MATCH(F$1,'REEDS calc'!$C$63:$AG$63,0))*SUMIFS('res v com'!$E$3:$E$52,'res v com'!$B$3:$B$52,About!$B$2)*SUMIFS('Urban and Rural'!$C$2:$C$53,'Urban and Rural'!$A$2:$A$53,About!$B$1)</f>
        <v>3.5592347826086952</v>
      </c>
      <c r="G8" s="65">
        <f>INDEX('REEDS calc'!$C$64:$AG$113,MATCH(About!$B$2,'REEDS calc'!$B$64:$B$113,0),MATCH(G$1,'REEDS calc'!$C$63:$AG$63,0))*SUMIFS('res v com'!$E$3:$E$52,'res v com'!$B$3:$B$52,About!$B$2)*SUMIFS('Urban and Rural'!$C$2:$C$53,'Urban and Rural'!$A$2:$A$53,About!$B$1)</f>
        <v>4.511486193745232</v>
      </c>
      <c r="H8" s="65">
        <f>INDEX('REEDS calc'!$C$64:$AG$113,MATCH(About!$B$2,'REEDS calc'!$B$64:$B$113,0),MATCH(H$1,'REEDS calc'!$C$63:$AG$63,0))*SUMIFS('res v com'!$E$3:$E$52,'res v com'!$B$3:$B$52,About!$B$2)*SUMIFS('Urban and Rural'!$C$2:$C$53,'Urban and Rural'!$A$2:$A$53,About!$B$1)</f>
        <v>5.4637376048817687</v>
      </c>
      <c r="I8" s="65">
        <f>INDEX('REEDS calc'!$C$64:$AG$113,MATCH(About!$B$2,'REEDS calc'!$B$64:$B$113,0),MATCH(I$1,'REEDS calc'!$C$63:$AG$63,0))*SUMIFS('res v com'!$E$3:$E$52,'res v com'!$B$3:$B$52,About!$B$2)*SUMIFS('Urban and Rural'!$C$2:$C$53,'Urban and Rural'!$A$2:$A$53,About!$B$1)</f>
        <v>6.7594239511823027</v>
      </c>
      <c r="J8" s="65">
        <f>INDEX('REEDS calc'!$C$64:$AG$113,MATCH(About!$B$2,'REEDS calc'!$B$64:$B$113,0),MATCH(J$1,'REEDS calc'!$C$63:$AG$63,0))*SUMIFS('res v com'!$E$3:$E$52,'res v com'!$B$3:$B$52,About!$B$2)*SUMIFS('Urban and Rural'!$C$2:$C$53,'Urban and Rural'!$A$2:$A$53,About!$B$1)</f>
        <v>8.0551102974828357</v>
      </c>
      <c r="K8" s="65">
        <f>INDEX('REEDS calc'!$C$64:$AG$113,MATCH(About!$B$2,'REEDS calc'!$B$64:$B$113,0),MATCH(K$1,'REEDS calc'!$C$63:$AG$63,0))*SUMIFS('res v com'!$E$3:$E$52,'res v com'!$B$3:$B$52,About!$B$2)*SUMIFS('Urban and Rural'!$C$2:$C$53,'Urban and Rural'!$A$2:$A$53,About!$B$1)</f>
        <v>9.8815597254004555</v>
      </c>
      <c r="L8" s="65">
        <f>INDEX('REEDS calc'!$C$64:$AG$113,MATCH(About!$B$2,'REEDS calc'!$B$64:$B$113,0),MATCH(L$1,'REEDS calc'!$C$63:$AG$63,0))*SUMIFS('res v com'!$E$3:$E$52,'res v com'!$B$3:$B$52,About!$B$2)*SUMIFS('Urban and Rural'!$C$2:$C$53,'Urban and Rural'!$A$2:$A$53,About!$B$1)</f>
        <v>11.708009153318075</v>
      </c>
      <c r="M8" s="65">
        <f>INDEX('REEDS calc'!$C$64:$AG$113,MATCH(About!$B$2,'REEDS calc'!$B$64:$B$113,0),MATCH(M$1,'REEDS calc'!$C$63:$AG$63,0))*SUMIFS('res v com'!$E$3:$E$52,'res v com'!$B$3:$B$52,About!$B$2)*SUMIFS('Urban and Rural'!$C$2:$C$53,'Urban and Rural'!$A$2:$A$53,About!$B$1)</f>
        <v>13.42518382913806</v>
      </c>
      <c r="N8" s="65">
        <f>INDEX('REEDS calc'!$C$64:$AG$113,MATCH(About!$B$2,'REEDS calc'!$B$64:$B$113,0),MATCH(N$1,'REEDS calc'!$C$63:$AG$63,0))*SUMIFS('res v com'!$E$3:$E$52,'res v com'!$B$3:$B$52,About!$B$2)*SUMIFS('Urban and Rural'!$C$2:$C$53,'Urban and Rural'!$A$2:$A$53,About!$B$1)</f>
        <v>15.142358504958045</v>
      </c>
      <c r="O8" s="65">
        <f>INDEX('REEDS calc'!$C$64:$AG$113,MATCH(About!$B$2,'REEDS calc'!$B$64:$B$113,0),MATCH(O$1,'REEDS calc'!$C$63:$AG$63,0))*SUMIFS('res v com'!$E$3:$E$52,'res v com'!$B$3:$B$52,About!$B$2)*SUMIFS('Urban and Rural'!$C$2:$C$53,'Urban and Rural'!$A$2:$A$53,About!$B$1)</f>
        <v>16.828311823035847</v>
      </c>
      <c r="P8" s="65">
        <f>INDEX('REEDS calc'!$C$64:$AG$113,MATCH(About!$B$2,'REEDS calc'!$B$64:$B$113,0),MATCH(P$1,'REEDS calc'!$C$63:$AG$63,0))*SUMIFS('res v com'!$E$3:$E$52,'res v com'!$B$3:$B$52,About!$B$2)*SUMIFS('Urban and Rural'!$C$2:$C$53,'Urban and Rural'!$A$2:$A$53,About!$B$1)</f>
        <v>18.514265141113651</v>
      </c>
      <c r="Q8" s="65">
        <f>INDEX('REEDS calc'!$C$64:$AG$113,MATCH(About!$B$2,'REEDS calc'!$B$64:$B$113,0),MATCH(Q$1,'REEDS calc'!$C$63:$AG$63,0))*SUMIFS('res v com'!$E$3:$E$52,'res v com'!$B$3:$B$52,About!$B$2)*SUMIFS('Urban and Rural'!$C$2:$C$53,'Urban and Rural'!$A$2:$A$53,About!$B$1)</f>
        <v>20.137775743707092</v>
      </c>
      <c r="R8" s="65">
        <f>INDEX('REEDS calc'!$C$64:$AG$113,MATCH(About!$B$2,'REEDS calc'!$B$64:$B$113,0),MATCH(R$1,'REEDS calc'!$C$63:$AG$63,0))*SUMIFS('res v com'!$E$3:$E$52,'res v com'!$B$3:$B$52,About!$B$2)*SUMIFS('Urban and Rural'!$C$2:$C$53,'Urban and Rural'!$A$2:$A$53,About!$B$1)</f>
        <v>21.761286346300533</v>
      </c>
      <c r="S8" s="65">
        <f>INDEX('REEDS calc'!$C$64:$AG$113,MATCH(About!$B$2,'REEDS calc'!$B$64:$B$113,0),MATCH(S$1,'REEDS calc'!$C$63:$AG$63,0))*SUMIFS('res v com'!$E$3:$E$52,'res v com'!$B$3:$B$52,About!$B$2)*SUMIFS('Urban and Rural'!$C$2:$C$53,'Urban and Rural'!$A$2:$A$53,About!$B$1)</f>
        <v>23.712621205186878</v>
      </c>
      <c r="T8" s="65">
        <f>INDEX('REEDS calc'!$C$64:$AG$113,MATCH(About!$B$2,'REEDS calc'!$B$64:$B$113,0),MATCH(T$1,'REEDS calc'!$C$63:$AG$63,0))*SUMIFS('res v com'!$E$3:$E$52,'res v com'!$B$3:$B$52,About!$B$2)*SUMIFS('Urban and Rural'!$C$2:$C$53,'Urban and Rural'!$A$2:$A$53,About!$B$1)</f>
        <v>25.663956064073226</v>
      </c>
      <c r="U8" s="65">
        <f>INDEX('REEDS calc'!$C$64:$AG$113,MATCH(About!$B$2,'REEDS calc'!$B$64:$B$113,0),MATCH(U$1,'REEDS calc'!$C$63:$AG$63,0))*SUMIFS('res v com'!$E$3:$E$52,'res v com'!$B$3:$B$52,About!$B$2)*SUMIFS('Urban and Rural'!$C$2:$C$53,'Urban and Rural'!$A$2:$A$53,About!$B$1)</f>
        <v>27.896283142639202</v>
      </c>
      <c r="V8" s="65">
        <f>INDEX('REEDS calc'!$C$64:$AG$113,MATCH(About!$B$2,'REEDS calc'!$B$64:$B$113,0),MATCH(V$1,'REEDS calc'!$C$63:$AG$63,0))*SUMIFS('res v com'!$E$3:$E$52,'res v com'!$B$3:$B$52,About!$B$2)*SUMIFS('Urban and Rural'!$C$2:$C$53,'Urban and Rural'!$A$2:$A$53,About!$B$1)</f>
        <v>30.128610221205182</v>
      </c>
      <c r="W8" s="65">
        <f>INDEX('REEDS calc'!$C$64:$AG$113,MATCH(About!$B$2,'REEDS calc'!$B$64:$B$113,0),MATCH(W$1,'REEDS calc'!$C$63:$AG$63,0))*SUMIFS('res v com'!$E$3:$E$52,'res v com'!$B$3:$B$52,About!$B$2)*SUMIFS('Urban and Rural'!$C$2:$C$53,'Urban and Rural'!$A$2:$A$53,About!$B$1)</f>
        <v>32.517044088482074</v>
      </c>
      <c r="X8" s="65">
        <f>INDEX('REEDS calc'!$C$64:$AG$113,MATCH(About!$B$2,'REEDS calc'!$B$64:$B$113,0),MATCH(X$1,'REEDS calc'!$C$63:$AG$63,0))*SUMIFS('res v com'!$E$3:$E$52,'res v com'!$B$3:$B$52,About!$B$2)*SUMIFS('Urban and Rural'!$C$2:$C$53,'Urban and Rural'!$A$2:$A$53,About!$B$1)</f>
        <v>34.905477955758961</v>
      </c>
      <c r="Y8" s="65">
        <f>INDEX('REEDS calc'!$C$64:$AG$113,MATCH(About!$B$2,'REEDS calc'!$B$64:$B$113,0),MATCH(Y$1,'REEDS calc'!$C$63:$AG$63,0))*SUMIFS('res v com'!$E$3:$E$52,'res v com'!$B$3:$B$52,About!$B$2)*SUMIFS('Urban and Rural'!$C$2:$C$53,'Urban and Rural'!$A$2:$A$53,About!$B$1)</f>
        <v>37.543682684973298</v>
      </c>
      <c r="Z8" s="65">
        <f>INDEX('REEDS calc'!$C$64:$AG$113,MATCH(About!$B$2,'REEDS calc'!$B$64:$B$113,0),MATCH(Z$1,'REEDS calc'!$C$63:$AG$63,0))*SUMIFS('res v com'!$E$3:$E$52,'res v com'!$B$3:$B$52,About!$B$2)*SUMIFS('Urban and Rural'!$C$2:$C$53,'Urban and Rural'!$A$2:$A$53,About!$B$1)</f>
        <v>40.181887414187635</v>
      </c>
      <c r="AA8" s="65">
        <f>INDEX('REEDS calc'!$C$64:$AG$113,MATCH(About!$B$2,'REEDS calc'!$B$64:$B$113,0),MATCH(AA$1,'REEDS calc'!$C$63:$AG$63,0))*SUMIFS('res v com'!$E$3:$E$52,'res v com'!$B$3:$B$52,About!$B$2)*SUMIFS('Urban and Rural'!$C$2:$C$53,'Urban and Rural'!$A$2:$A$53,About!$B$1)</f>
        <v>43.101084363081611</v>
      </c>
      <c r="AB8" s="65">
        <f>INDEX('REEDS calc'!$C$64:$AG$113,MATCH(About!$B$2,'REEDS calc'!$B$64:$B$113,0),MATCH(AB$1,'REEDS calc'!$C$63:$AG$63,0))*SUMIFS('res v com'!$E$3:$E$52,'res v com'!$B$3:$B$52,About!$B$2)*SUMIFS('Urban and Rural'!$C$2:$C$53,'Urban and Rural'!$A$2:$A$53,About!$B$1)</f>
        <v>46.020281311975587</v>
      </c>
      <c r="AC8" s="65">
        <f>INDEX('REEDS calc'!$C$64:$AG$113,MATCH(About!$B$2,'REEDS calc'!$B$64:$B$113,0),MATCH(AC$1,'REEDS calc'!$C$63:$AG$63,0))*SUMIFS('res v com'!$E$3:$E$52,'res v com'!$B$3:$B$52,About!$B$2)*SUMIFS('Urban and Rural'!$C$2:$C$53,'Urban and Rural'!$A$2:$A$53,About!$B$1)</f>
        <v>49.173638443935921</v>
      </c>
      <c r="AD8" s="65">
        <f>INDEX('REEDS calc'!$C$64:$AG$113,MATCH(About!$B$2,'REEDS calc'!$B$64:$B$113,0),MATCH(AD$1,'REEDS calc'!$C$63:$AG$63,0))*SUMIFS('res v com'!$E$3:$E$52,'res v com'!$B$3:$B$52,About!$B$2)*SUMIFS('Urban and Rural'!$C$2:$C$53,'Urban and Rural'!$A$2:$A$53,About!$B$1)</f>
        <v>52.326995575896255</v>
      </c>
      <c r="AE8" s="65">
        <f>INDEX('REEDS calc'!$C$64:$AG$113,MATCH(About!$B$2,'REEDS calc'!$B$64:$B$113,0),MATCH(AE$1,'REEDS calc'!$C$63:$AG$63,0))*SUMIFS('res v com'!$E$3:$E$52,'res v com'!$B$3:$B$52,About!$B$2)*SUMIFS('Urban and Rural'!$C$2:$C$53,'Urban and Rural'!$A$2:$A$53,About!$B$1)</f>
        <v>55.855009000762763</v>
      </c>
      <c r="AF8" s="65">
        <f>INDEX('REEDS calc'!$C$64:$AG$113,MATCH(About!$B$2,'REEDS calc'!$B$64:$B$113,0),MATCH(AF$1,'REEDS calc'!$C$63:$AG$63,0))*SUMIFS('res v com'!$E$3:$E$52,'res v com'!$B$3:$B$52,About!$B$2)*SUMIFS('Urban and Rural'!$C$2:$C$53,'Urban and Rural'!$A$2:$A$53,About!$B$1)</f>
        <v>59.383022425629278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3.3962902585245005</v>
      </c>
      <c r="C8" s="65">
        <f>INDEX('REEDS calc'!$C$64:$AG$113,MATCH(About!$B$2,'REEDS calc'!$B$64:$B$113,0),MATCH(C$1,'REEDS calc'!$C$63:$AG$63,0))*SUMIFS('res v com'!$E$3:$E$52,'res v com'!$B$3:$B$52,About!$B$2)*SUMIFS('Urban and Rural'!$B$2:$B$53,'Urban and Rural'!$A$2:$A$53,About!$B$1)</f>
        <v>3.3962902585245005</v>
      </c>
      <c r="D8" s="65">
        <f>INDEX('REEDS calc'!$C$64:$AG$113,MATCH(About!$B$2,'REEDS calc'!$B$64:$B$113,0),MATCH(D$1,'REEDS calc'!$C$63:$AG$63,0))*SUMIFS('res v com'!$E$3:$E$52,'res v com'!$B$3:$B$52,About!$B$2)*SUMIFS('Urban and Rural'!$B$2:$B$53,'Urban and Rural'!$A$2:$A$53,About!$B$1)</f>
        <v>3.3962902585245005</v>
      </c>
      <c r="E8" s="65">
        <f>INDEX('REEDS calc'!$C$64:$AG$113,MATCH(About!$B$2,'REEDS calc'!$B$64:$B$113,0),MATCH(E$1,'REEDS calc'!$C$63:$AG$63,0))*SUMIFS('res v com'!$E$3:$E$52,'res v com'!$B$3:$B$52,About!$B$2)*SUMIFS('Urban and Rural'!$B$2:$B$53,'Urban and Rural'!$A$2:$A$53,About!$B$1)</f>
        <v>4.9742589632543455</v>
      </c>
      <c r="F8" s="65">
        <f>INDEX('REEDS calc'!$C$64:$AG$113,MATCH(About!$B$2,'REEDS calc'!$B$64:$B$113,0),MATCH(F$1,'REEDS calc'!$C$63:$AG$63,0))*SUMIFS('res v com'!$E$3:$E$52,'res v com'!$B$3:$B$52,About!$B$2)*SUMIFS('Urban and Rural'!$B$2:$B$53,'Urban and Rural'!$A$2:$A$53,About!$B$1)</f>
        <v>6.55222766798419</v>
      </c>
      <c r="G8" s="65">
        <f>INDEX('REEDS calc'!$C$64:$AG$113,MATCH(About!$B$2,'REEDS calc'!$B$64:$B$113,0),MATCH(G$1,'REEDS calc'!$C$63:$AG$63,0))*SUMIFS('res v com'!$E$3:$E$52,'res v com'!$B$3:$B$52,About!$B$2)*SUMIFS('Urban and Rural'!$B$2:$B$53,'Urban and Rural'!$A$2:$A$53,About!$B$1)</f>
        <v>8.3052359475764508</v>
      </c>
      <c r="H8" s="65">
        <f>INDEX('REEDS calc'!$C$64:$AG$113,MATCH(About!$B$2,'REEDS calc'!$B$64:$B$113,0),MATCH(H$1,'REEDS calc'!$C$63:$AG$63,0))*SUMIFS('res v com'!$E$3:$E$52,'res v com'!$B$3:$B$52,About!$B$2)*SUMIFS('Urban and Rural'!$B$2:$B$53,'Urban and Rural'!$A$2:$A$53,About!$B$1)</f>
        <v>10.058244227168711</v>
      </c>
      <c r="I8" s="65">
        <f>INDEX('REEDS calc'!$C$64:$AG$113,MATCH(About!$B$2,'REEDS calc'!$B$64:$B$113,0),MATCH(I$1,'REEDS calc'!$C$63:$AG$63,0))*SUMIFS('res v com'!$E$3:$E$52,'res v com'!$B$3:$B$52,About!$B$2)*SUMIFS('Urban and Rural'!$B$2:$B$53,'Urban and Rural'!$A$2:$A$53,About!$B$1)</f>
        <v>12.443485001040148</v>
      </c>
      <c r="J8" s="65">
        <f>INDEX('REEDS calc'!$C$64:$AG$113,MATCH(About!$B$2,'REEDS calc'!$B$64:$B$113,0),MATCH(J$1,'REEDS calc'!$C$63:$AG$63,0))*SUMIFS('res v com'!$E$3:$E$52,'res v com'!$B$3:$B$52,About!$B$2)*SUMIFS('Urban and Rural'!$B$2:$B$53,'Urban and Rural'!$A$2:$A$53,About!$B$1)</f>
        <v>14.828725774911588</v>
      </c>
      <c r="K8" s="65">
        <f>INDEX('REEDS calc'!$C$64:$AG$113,MATCH(About!$B$2,'REEDS calc'!$B$64:$B$113,0),MATCH(K$1,'REEDS calc'!$C$63:$AG$63,0))*SUMIFS('res v com'!$E$3:$E$52,'res v com'!$B$3:$B$52,About!$B$2)*SUMIFS('Urban and Rural'!$B$2:$B$53,'Urban and Rural'!$A$2:$A$53,About!$B$1)</f>
        <v>18.19105313085084</v>
      </c>
      <c r="L8" s="65">
        <f>INDEX('REEDS calc'!$C$64:$AG$113,MATCH(About!$B$2,'REEDS calc'!$B$64:$B$113,0),MATCH(L$1,'REEDS calc'!$C$63:$AG$63,0))*SUMIFS('res v com'!$E$3:$E$52,'res v com'!$B$3:$B$52,About!$B$2)*SUMIFS('Urban and Rural'!$B$2:$B$53,'Urban and Rural'!$A$2:$A$53,About!$B$1)</f>
        <v>21.553380486790093</v>
      </c>
      <c r="M8" s="65">
        <f>INDEX('REEDS calc'!$C$64:$AG$113,MATCH(About!$B$2,'REEDS calc'!$B$64:$B$113,0),MATCH(M$1,'REEDS calc'!$C$63:$AG$63,0))*SUMIFS('res v com'!$E$3:$E$52,'res v com'!$B$3:$B$52,About!$B$2)*SUMIFS('Urban and Rural'!$B$2:$B$53,'Urban and Rural'!$A$2:$A$53,About!$B$1)</f>
        <v>24.714542958185977</v>
      </c>
      <c r="N8" s="65">
        <f>INDEX('REEDS calc'!$C$64:$AG$113,MATCH(About!$B$2,'REEDS calc'!$B$64:$B$113,0),MATCH(N$1,'REEDS calc'!$C$63:$AG$63,0))*SUMIFS('res v com'!$E$3:$E$52,'res v com'!$B$3:$B$52,About!$B$2)*SUMIFS('Urban and Rural'!$B$2:$B$53,'Urban and Rural'!$A$2:$A$53,About!$B$1)</f>
        <v>27.875705429581856</v>
      </c>
      <c r="O8" s="65">
        <f>INDEX('REEDS calc'!$C$64:$AG$113,MATCH(About!$B$2,'REEDS calc'!$B$64:$B$113,0),MATCH(O$1,'REEDS calc'!$C$63:$AG$63,0))*SUMIFS('res v com'!$E$3:$E$52,'res v com'!$B$3:$B$52,About!$B$2)*SUMIFS('Urban and Rural'!$B$2:$B$53,'Urban and Rural'!$A$2:$A$53,About!$B$1)</f>
        <v>30.979392219679632</v>
      </c>
      <c r="P8" s="65">
        <f>INDEX('REEDS calc'!$C$64:$AG$113,MATCH(About!$B$2,'REEDS calc'!$B$64:$B$113,0),MATCH(P$1,'REEDS calc'!$C$63:$AG$63,0))*SUMIFS('res v com'!$E$3:$E$52,'res v com'!$B$3:$B$52,About!$B$2)*SUMIFS('Urban and Rural'!$B$2:$B$53,'Urban and Rural'!$A$2:$A$53,About!$B$1)</f>
        <v>34.083079009777407</v>
      </c>
      <c r="Q8" s="65">
        <f>INDEX('REEDS calc'!$C$64:$AG$113,MATCH(About!$B$2,'REEDS calc'!$B$64:$B$113,0),MATCH(Q$1,'REEDS calc'!$C$63:$AG$63,0))*SUMIFS('res v com'!$E$3:$E$52,'res v com'!$B$3:$B$52,About!$B$2)*SUMIFS('Urban and Rural'!$B$2:$B$53,'Urban and Rural'!$A$2:$A$53,About!$B$1)</f>
        <v>37.071814437278967</v>
      </c>
      <c r="R8" s="65">
        <f>INDEX('REEDS calc'!$C$64:$AG$113,MATCH(About!$B$2,'REEDS calc'!$B$64:$B$113,0),MATCH(R$1,'REEDS calc'!$C$63:$AG$63,0))*SUMIFS('res v com'!$E$3:$E$52,'res v com'!$B$3:$B$52,About!$B$2)*SUMIFS('Urban and Rural'!$B$2:$B$53,'Urban and Rural'!$A$2:$A$53,About!$B$1)</f>
        <v>40.060549864780533</v>
      </c>
      <c r="S8" s="65">
        <f>INDEX('REEDS calc'!$C$64:$AG$113,MATCH(About!$B$2,'REEDS calc'!$B$64:$B$113,0),MATCH(S$1,'REEDS calc'!$C$63:$AG$63,0))*SUMIFS('res v com'!$E$3:$E$52,'res v com'!$B$3:$B$52,About!$B$2)*SUMIFS('Urban and Rural'!$B$2:$B$53,'Urban and Rural'!$A$2:$A$53,About!$B$1)</f>
        <v>43.652779945912215</v>
      </c>
      <c r="T8" s="65">
        <f>INDEX('REEDS calc'!$C$64:$AG$113,MATCH(About!$B$2,'REEDS calc'!$B$64:$B$113,0),MATCH(T$1,'REEDS calc'!$C$63:$AG$63,0))*SUMIFS('res v com'!$E$3:$E$52,'res v com'!$B$3:$B$52,About!$B$2)*SUMIFS('Urban and Rural'!$B$2:$B$53,'Urban and Rural'!$A$2:$A$53,About!$B$1)</f>
        <v>47.245010027043897</v>
      </c>
      <c r="U8" s="65">
        <f>INDEX('REEDS calc'!$C$64:$AG$113,MATCH(About!$B$2,'REEDS calc'!$B$64:$B$113,0),MATCH(U$1,'REEDS calc'!$C$63:$AG$63,0))*SUMIFS('res v com'!$E$3:$E$52,'res v com'!$B$3:$B$52,About!$B$2)*SUMIFS('Urban and Rural'!$B$2:$B$53,'Urban and Rural'!$A$2:$A$53,About!$B$1)</f>
        <v>51.354521239858535</v>
      </c>
      <c r="V8" s="65">
        <f>INDEX('REEDS calc'!$C$64:$AG$113,MATCH(About!$B$2,'REEDS calc'!$B$64:$B$113,0),MATCH(V$1,'REEDS calc'!$C$63:$AG$63,0))*SUMIFS('res v com'!$E$3:$E$52,'res v com'!$B$3:$B$52,About!$B$2)*SUMIFS('Urban and Rural'!$B$2:$B$53,'Urban and Rural'!$A$2:$A$53,About!$B$1)</f>
        <v>55.46403245267318</v>
      </c>
      <c r="W8" s="65">
        <f>INDEX('REEDS calc'!$C$64:$AG$113,MATCH(About!$B$2,'REEDS calc'!$B$64:$B$113,0),MATCH(W$1,'REEDS calc'!$C$63:$AG$63,0))*SUMIFS('res v com'!$E$3:$E$52,'res v com'!$B$3:$B$52,About!$B$2)*SUMIFS('Urban and Rural'!$B$2:$B$53,'Urban and Rural'!$A$2:$A$53,About!$B$1)</f>
        <v>59.860922071978358</v>
      </c>
      <c r="X8" s="65">
        <f>INDEX('REEDS calc'!$C$64:$AG$113,MATCH(About!$B$2,'REEDS calc'!$B$64:$B$113,0),MATCH(X$1,'REEDS calc'!$C$63:$AG$63,0))*SUMIFS('res v com'!$E$3:$E$52,'res v com'!$B$3:$B$52,About!$B$2)*SUMIFS('Urban and Rural'!$B$2:$B$53,'Urban and Rural'!$A$2:$A$53,About!$B$1)</f>
        <v>64.25781169128355</v>
      </c>
      <c r="Y8" s="65">
        <f>INDEX('REEDS calc'!$C$64:$AG$113,MATCH(About!$B$2,'REEDS calc'!$B$64:$B$113,0),MATCH(Y$1,'REEDS calc'!$C$63:$AG$63,0))*SUMIFS('res v com'!$E$3:$E$52,'res v com'!$B$3:$B$52,About!$B$2)*SUMIFS('Urban and Rural'!$B$2:$B$53,'Urban and Rural'!$A$2:$A$53,About!$B$1)</f>
        <v>69.114506760973583</v>
      </c>
      <c r="Z8" s="65">
        <f>INDEX('REEDS calc'!$C$64:$AG$113,MATCH(About!$B$2,'REEDS calc'!$B$64:$B$113,0),MATCH(Z$1,'REEDS calc'!$C$63:$AG$63,0))*SUMIFS('res v com'!$E$3:$E$52,'res v com'!$B$3:$B$52,About!$B$2)*SUMIFS('Urban and Rural'!$B$2:$B$53,'Urban and Rural'!$A$2:$A$53,About!$B$1)</f>
        <v>73.971201830663603</v>
      </c>
      <c r="AA8" s="65">
        <f>INDEX('REEDS calc'!$C$64:$AG$113,MATCH(About!$B$2,'REEDS calc'!$B$64:$B$113,0),MATCH(AA$1,'REEDS calc'!$C$63:$AG$63,0))*SUMIFS('res v com'!$E$3:$E$52,'res v com'!$B$3:$B$52,About!$B$2)*SUMIFS('Urban and Rural'!$B$2:$B$53,'Urban and Rural'!$A$2:$A$53,About!$B$1)</f>
        <v>79.345178032036614</v>
      </c>
      <c r="AB8" s="65">
        <f>INDEX('REEDS calc'!$C$64:$AG$113,MATCH(About!$B$2,'REEDS calc'!$B$64:$B$113,0),MATCH(AB$1,'REEDS calc'!$C$63:$AG$63,0))*SUMIFS('res v com'!$E$3:$E$52,'res v com'!$B$3:$B$52,About!$B$2)*SUMIFS('Urban and Rural'!$B$2:$B$53,'Urban and Rural'!$A$2:$A$53,About!$B$1)</f>
        <v>84.719154233409611</v>
      </c>
      <c r="AC8" s="65">
        <f>INDEX('REEDS calc'!$C$64:$AG$113,MATCH(About!$B$2,'REEDS calc'!$B$64:$B$113,0),MATCH(AC$1,'REEDS calc'!$C$63:$AG$63,0))*SUMIFS('res v com'!$E$3:$E$52,'res v com'!$B$3:$B$52,About!$B$2)*SUMIFS('Urban and Rural'!$B$2:$B$53,'Urban and Rural'!$A$2:$A$53,About!$B$1)</f>
        <v>90.524198044518414</v>
      </c>
      <c r="AD8" s="65">
        <f>INDEX('REEDS calc'!$C$64:$AG$113,MATCH(About!$B$2,'REEDS calc'!$B$64:$B$113,0),MATCH(AD$1,'REEDS calc'!$C$63:$AG$63,0))*SUMIFS('res v com'!$E$3:$E$52,'res v com'!$B$3:$B$52,About!$B$2)*SUMIFS('Urban and Rural'!$B$2:$B$53,'Urban and Rural'!$A$2:$A$53,About!$B$1)</f>
        <v>96.329241855627203</v>
      </c>
      <c r="AE8" s="65">
        <f>INDEX('REEDS calc'!$C$64:$AG$113,MATCH(About!$B$2,'REEDS calc'!$B$64:$B$113,0),MATCH(AE$1,'REEDS calc'!$C$63:$AG$63,0))*SUMIFS('res v com'!$E$3:$E$52,'res v com'!$B$3:$B$52,About!$B$2)*SUMIFS('Urban and Rural'!$B$2:$B$53,'Urban and Rural'!$A$2:$A$53,About!$B$1)</f>
        <v>102.82399384231327</v>
      </c>
      <c r="AF8" s="65">
        <f>INDEX('REEDS calc'!$C$64:$AG$113,MATCH(About!$B$2,'REEDS calc'!$B$64:$B$113,0),MATCH(AF$1,'REEDS calc'!$C$63:$AG$63,0))*SUMIFS('res v com'!$E$3:$E$52,'res v com'!$B$3:$B$52,About!$B$2)*SUMIFS('Urban and Rural'!$B$2:$B$53,'Urban and Rural'!$A$2:$A$53,About!$B$1)</f>
        <v>109.31874582899935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0.6679022385284088</v>
      </c>
      <c r="C8" s="65">
        <f>INDEX('REEDS calc'!$C$64:$AG$113,MATCH(About!$B$2,'REEDS calc'!$B$64:$B$113,0),MATCH(C$1,'REEDS calc'!$C$63:$AG$63,0))*SUMIFS('res v com'!$F$3:$F$52,'res v com'!$B$3:$B$52,About!$B$2)</f>
        <v>0.6679022385284088</v>
      </c>
      <c r="D8" s="65">
        <f>INDEX('REEDS calc'!$C$64:$AG$113,MATCH(About!$B$2,'REEDS calc'!$B$64:$B$113,0),MATCH(D$1,'REEDS calc'!$C$63:$AG$63,0))*SUMIFS('res v com'!$F$3:$F$52,'res v com'!$B$3:$B$52,About!$B$2)</f>
        <v>0.6679022385284088</v>
      </c>
      <c r="E8" s="65">
        <f>INDEX('REEDS calc'!$C$64:$AG$113,MATCH(About!$B$2,'REEDS calc'!$B$64:$B$113,0),MATCH(E$1,'REEDS calc'!$C$63:$AG$63,0))*SUMIFS('res v com'!$F$3:$F$52,'res v com'!$B$3:$B$52,About!$B$2)</f>
        <v>0.97821989396776188</v>
      </c>
      <c r="F8" s="65">
        <f>INDEX('REEDS calc'!$C$64:$AG$113,MATCH(About!$B$2,'REEDS calc'!$B$64:$B$113,0),MATCH(F$1,'REEDS calc'!$C$63:$AG$63,0))*SUMIFS('res v com'!$F$3:$F$52,'res v com'!$B$3:$B$52,About!$B$2)</f>
        <v>1.2885375494071147</v>
      </c>
      <c r="G8" s="65">
        <f>INDEX('REEDS calc'!$C$64:$AG$113,MATCH(About!$B$2,'REEDS calc'!$B$64:$B$113,0),MATCH(G$1,'REEDS calc'!$C$63:$AG$63,0))*SUMIFS('res v com'!$F$3:$F$52,'res v com'!$B$3:$B$52,About!$B$2)</f>
        <v>1.6332778586783163</v>
      </c>
      <c r="H8" s="65">
        <f>INDEX('REEDS calc'!$C$64:$AG$113,MATCH(About!$B$2,'REEDS calc'!$B$64:$B$113,0),MATCH(H$1,'REEDS calc'!$C$63:$AG$63,0))*SUMIFS('res v com'!$F$3:$F$52,'res v com'!$B$3:$B$52,About!$B$2)</f>
        <v>1.9780181679495181</v>
      </c>
      <c r="I8" s="65">
        <f>INDEX('REEDS calc'!$C$64:$AG$113,MATCH(About!$B$2,'REEDS calc'!$B$64:$B$113,0),MATCH(I$1,'REEDS calc'!$C$63:$AG$63,0))*SUMIFS('res v com'!$F$3:$F$52,'res v com'!$B$3:$B$52,About!$B$2)</f>
        <v>2.4470910477775463</v>
      </c>
      <c r="J8" s="65">
        <f>INDEX('REEDS calc'!$C$64:$AG$113,MATCH(About!$B$2,'REEDS calc'!$B$64:$B$113,0),MATCH(J$1,'REEDS calc'!$C$63:$AG$63,0))*SUMIFS('res v com'!$F$3:$F$52,'res v com'!$B$3:$B$52,About!$B$2)</f>
        <v>2.9161639276055751</v>
      </c>
      <c r="K8" s="65">
        <f>INDEX('REEDS calc'!$C$64:$AG$113,MATCH(About!$B$2,'REEDS calc'!$B$64:$B$113,0),MATCH(K$1,'REEDS calc'!$C$63:$AG$63,0))*SUMIFS('res v com'!$F$3:$F$52,'res v com'!$B$3:$B$52,About!$B$2)</f>
        <v>3.5773871437486995</v>
      </c>
      <c r="L8" s="65">
        <f>INDEX('REEDS calc'!$C$64:$AG$113,MATCH(About!$B$2,'REEDS calc'!$B$64:$B$113,0),MATCH(L$1,'REEDS calc'!$C$63:$AG$63,0))*SUMIFS('res v com'!$F$3:$F$52,'res v com'!$B$3:$B$52,About!$B$2)</f>
        <v>4.2386103598918243</v>
      </c>
      <c r="M8" s="65">
        <f>INDEX('REEDS calc'!$C$64:$AG$113,MATCH(About!$B$2,'REEDS calc'!$B$64:$B$113,0),MATCH(M$1,'REEDS calc'!$C$63:$AG$63,0))*SUMIFS('res v com'!$F$3:$F$52,'res v com'!$B$3:$B$52,About!$B$2)</f>
        <v>4.8602732126759589</v>
      </c>
      <c r="N8" s="65">
        <f>INDEX('REEDS calc'!$C$64:$AG$113,MATCH(About!$B$2,'REEDS calc'!$B$64:$B$113,0),MATCH(N$1,'REEDS calc'!$C$63:$AG$63,0))*SUMIFS('res v com'!$F$3:$F$52,'res v com'!$B$3:$B$52,About!$B$2)</f>
        <v>5.4819360654600926</v>
      </c>
      <c r="O8" s="65">
        <f>INDEX('REEDS calc'!$C$64:$AG$113,MATCH(About!$B$2,'REEDS calc'!$B$64:$B$113,0),MATCH(O$1,'REEDS calc'!$C$63:$AG$63,0))*SUMIFS('res v com'!$F$3:$F$52,'res v com'!$B$3:$B$52,About!$B$2)</f>
        <v>6.0922959572845157</v>
      </c>
      <c r="P8" s="65">
        <f>INDEX('REEDS calc'!$C$64:$AG$113,MATCH(About!$B$2,'REEDS calc'!$B$64:$B$113,0),MATCH(P$1,'REEDS calc'!$C$63:$AG$63,0))*SUMIFS('res v com'!$F$3:$F$52,'res v com'!$B$3:$B$52,About!$B$2)</f>
        <v>6.7026558491089379</v>
      </c>
      <c r="Q8" s="65">
        <f>INDEX('REEDS calc'!$C$64:$AG$113,MATCH(About!$B$2,'REEDS calc'!$B$64:$B$113,0),MATCH(Q$1,'REEDS calc'!$C$63:$AG$63,0))*SUMIFS('res v com'!$F$3:$F$52,'res v com'!$B$3:$B$52,About!$B$2)</f>
        <v>7.2904098190139379</v>
      </c>
      <c r="R8" s="65">
        <f>INDEX('REEDS calc'!$C$64:$AG$113,MATCH(About!$B$2,'REEDS calc'!$B$64:$B$113,0),MATCH(R$1,'REEDS calc'!$C$63:$AG$63,0))*SUMIFS('res v com'!$F$3:$F$52,'res v com'!$B$3:$B$52,About!$B$2)</f>
        <v>7.878163788918938</v>
      </c>
      <c r="S8" s="65">
        <f>INDEX('REEDS calc'!$C$64:$AG$113,MATCH(About!$B$2,'REEDS calc'!$B$64:$B$113,0),MATCH(S$1,'REEDS calc'!$C$63:$AG$63,0))*SUMIFS('res v com'!$F$3:$F$52,'res v com'!$B$3:$B$52,About!$B$2)</f>
        <v>8.5845988489009084</v>
      </c>
      <c r="T8" s="65">
        <f>INDEX('REEDS calc'!$C$64:$AG$113,MATCH(About!$B$2,'REEDS calc'!$B$64:$B$113,0),MATCH(T$1,'REEDS calc'!$C$63:$AG$63,0))*SUMIFS('res v com'!$F$3:$F$52,'res v com'!$B$3:$B$52,About!$B$2)</f>
        <v>9.2910339088828788</v>
      </c>
      <c r="U8" s="65">
        <f>INDEX('REEDS calc'!$C$64:$AG$113,MATCH(About!$B$2,'REEDS calc'!$B$64:$B$113,0),MATCH(U$1,'REEDS calc'!$C$63:$AG$63,0))*SUMIFS('res v com'!$F$3:$F$52,'res v com'!$B$3:$B$52,About!$B$2)</f>
        <v>10.099195617502254</v>
      </c>
      <c r="V8" s="65">
        <f>INDEX('REEDS calc'!$C$64:$AG$113,MATCH(About!$B$2,'REEDS calc'!$B$64:$B$113,0),MATCH(V$1,'REEDS calc'!$C$63:$AG$63,0))*SUMIFS('res v com'!$F$3:$F$52,'res v com'!$B$3:$B$52,About!$B$2)</f>
        <v>10.907357326121629</v>
      </c>
      <c r="W8" s="65">
        <f>INDEX('REEDS calc'!$C$64:$AG$113,MATCH(About!$B$2,'REEDS calc'!$B$64:$B$113,0),MATCH(W$1,'REEDS calc'!$C$63:$AG$63,0))*SUMIFS('res v com'!$F$3:$F$52,'res v com'!$B$3:$B$52,About!$B$2)</f>
        <v>11.772033839539562</v>
      </c>
      <c r="X8" s="65">
        <f>INDEX('REEDS calc'!$C$64:$AG$113,MATCH(About!$B$2,'REEDS calc'!$B$64:$B$113,0),MATCH(X$1,'REEDS calc'!$C$63:$AG$63,0))*SUMIFS('res v com'!$F$3:$F$52,'res v com'!$B$3:$B$52,About!$B$2)</f>
        <v>12.636710352957492</v>
      </c>
      <c r="Y8" s="65">
        <f>INDEX('REEDS calc'!$C$64:$AG$113,MATCH(About!$B$2,'REEDS calc'!$B$64:$B$113,0),MATCH(Y$1,'REEDS calc'!$C$63:$AG$63,0))*SUMIFS('res v com'!$F$3:$F$52,'res v com'!$B$3:$B$52,About!$B$2)</f>
        <v>13.591810554053117</v>
      </c>
      <c r="Z8" s="65">
        <f>INDEX('REEDS calc'!$C$64:$AG$113,MATCH(About!$B$2,'REEDS calc'!$B$64:$B$113,0),MATCH(Z$1,'REEDS calc'!$C$63:$AG$63,0))*SUMIFS('res v com'!$F$3:$F$52,'res v com'!$B$3:$B$52,About!$B$2)</f>
        <v>14.54691075514874</v>
      </c>
      <c r="AA8" s="65">
        <f>INDEX('REEDS calc'!$C$64:$AG$113,MATCH(About!$B$2,'REEDS calc'!$B$64:$B$113,0),MATCH(AA$1,'REEDS calc'!$C$63:$AG$63,0))*SUMIFS('res v com'!$F$3:$F$52,'res v com'!$B$3:$B$52,About!$B$2)</f>
        <v>15.60373760488177</v>
      </c>
      <c r="AB8" s="65">
        <f>INDEX('REEDS calc'!$C$64:$AG$113,MATCH(About!$B$2,'REEDS calc'!$B$64:$B$113,0),MATCH(AB$1,'REEDS calc'!$C$63:$AG$63,0))*SUMIFS('res v com'!$F$3:$F$52,'res v com'!$B$3:$B$52,About!$B$2)</f>
        <v>16.6605644546148</v>
      </c>
      <c r="AC8" s="65">
        <f>INDEX('REEDS calc'!$C$64:$AG$113,MATCH(About!$B$2,'REEDS calc'!$B$64:$B$113,0),MATCH(AC$1,'REEDS calc'!$C$63:$AG$63,0))*SUMIFS('res v com'!$F$3:$F$52,'res v com'!$B$3:$B$52,About!$B$2)</f>
        <v>17.802163511545661</v>
      </c>
      <c r="AD8" s="65">
        <f>INDEX('REEDS calc'!$C$64:$AG$113,MATCH(About!$B$2,'REEDS calc'!$B$64:$B$113,0),MATCH(AD$1,'REEDS calc'!$C$63:$AG$63,0))*SUMIFS('res v com'!$F$3:$F$52,'res v com'!$B$3:$B$52,About!$B$2)</f>
        <v>18.943762568476526</v>
      </c>
      <c r="AE8" s="65">
        <f>INDEX('REEDS calc'!$C$64:$AG$113,MATCH(About!$B$2,'REEDS calc'!$B$64:$B$113,0),MATCH(AE$1,'REEDS calc'!$C$63:$AG$63,0))*SUMIFS('res v com'!$F$3:$F$52,'res v com'!$B$3:$B$52,About!$B$2)</f>
        <v>20.220997156923929</v>
      </c>
      <c r="AF8" s="65">
        <f>INDEX('REEDS calc'!$C$64:$AG$113,MATCH(About!$B$2,'REEDS calc'!$B$64:$B$113,0),MATCH(AF$1,'REEDS calc'!$C$63:$AG$63,0))*SUMIFS('res v com'!$F$3:$F$52,'res v com'!$B$3:$B$52,About!$B$2)</f>
        <v>21.498231745371331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1.8448984120380001</v>
      </c>
      <c r="C8" s="65">
        <f>INDEX('REEDS calc-noIRA'!$C$64:$AG$113,MATCH(About!$B$2,'REEDS calc-noIRA'!$B$64:$B$113,0),MATCH(C$1,'REEDS calc-noIRA'!$C$63:$AG$63,0))*SUMIFS('res v com'!$E$3:$E$52,'res v com'!$B$3:$B$52,About!$B$2)*SUMIFS('Urban and Rural'!$C$2:$C$53,'Urban and Rural'!$A$2:$A$53,About!$B$1)</f>
        <v>1.8448984120380001</v>
      </c>
      <c r="D8" s="65">
        <f>INDEX('REEDS calc-noIRA'!$C$64:$AG$113,MATCH(About!$B$2,'REEDS calc-noIRA'!$B$64:$B$113,0),MATCH(D$1,'REEDS calc-noIRA'!$C$63:$AG$63,0))*SUMIFS('res v com'!$E$3:$E$52,'res v com'!$B$3:$B$52,About!$B$2)*SUMIFS('Urban and Rural'!$C$2:$C$53,'Urban and Rural'!$A$2:$A$53,About!$B$1)</f>
        <v>1.8448984120380001</v>
      </c>
      <c r="E8" s="65">
        <f>INDEX('REEDS calc-noIRA'!$C$64:$AG$113,MATCH(About!$B$2,'REEDS calc-noIRA'!$B$64:$B$113,0),MATCH(E$1,'REEDS calc-noIRA'!$C$63:$AG$63,0))*SUMIFS('res v com'!$E$3:$E$52,'res v com'!$B$3:$B$52,About!$B$2)*SUMIFS('Urban and Rural'!$C$2:$C$53,'Urban and Rural'!$A$2:$A$53,About!$B$1)</f>
        <v>2.2706441994313837</v>
      </c>
      <c r="F8" s="65">
        <f>INDEX('REEDS calc-noIRA'!$C$64:$AG$113,MATCH(About!$B$2,'REEDS calc-noIRA'!$B$64:$B$113,0),MATCH(F$1,'REEDS calc-noIRA'!$C$63:$AG$63,0))*SUMIFS('res v com'!$E$3:$E$52,'res v com'!$B$3:$B$52,About!$B$2)*SUMIFS('Urban and Rural'!$C$2:$C$53,'Urban and Rural'!$A$2:$A$53,About!$B$1)</f>
        <v>2.6963899868247667</v>
      </c>
      <c r="G8" s="65">
        <f>INDEX('REEDS calc-noIRA'!$C$64:$AG$113,MATCH(About!$B$2,'REEDS calc-noIRA'!$B$64:$B$113,0),MATCH(G$1,'REEDS calc-noIRA'!$C$63:$AG$63,0))*SUMIFS('res v com'!$E$3:$E$52,'res v com'!$B$3:$B$52,About!$B$2)*SUMIFS('Urban and Rural'!$C$2:$C$53,'Urban and Rural'!$A$2:$A$53,About!$B$1)</f>
        <v>3.4343493516399577</v>
      </c>
      <c r="H8" s="65">
        <f>INDEX('REEDS calc-noIRA'!$C$64:$AG$113,MATCH(About!$B$2,'REEDS calc-noIRA'!$B$64:$B$113,0),MATCH(H$1,'REEDS calc-noIRA'!$C$63:$AG$63,0))*SUMIFS('res v com'!$E$3:$E$52,'res v com'!$B$3:$B$52,About!$B$2)*SUMIFS('Urban and Rural'!$C$2:$C$53,'Urban and Rural'!$A$2:$A$53,About!$B$1)</f>
        <v>4.1723087164551487</v>
      </c>
      <c r="I8" s="65">
        <f>INDEX('REEDS calc-noIRA'!$C$64:$AG$113,MATCH(About!$B$2,'REEDS calc-noIRA'!$B$64:$B$113,0),MATCH(I$1,'REEDS calc-noIRA'!$C$63:$AG$63,0))*SUMIFS('res v com'!$E$3:$E$52,'res v com'!$B$3:$B$52,About!$B$2)*SUMIFS('Urban and Rural'!$C$2:$C$53,'Urban and Rural'!$A$2:$A$53,About!$B$1)</f>
        <v>5.3076308161708461</v>
      </c>
      <c r="J8" s="65">
        <f>INDEX('REEDS calc-noIRA'!$C$64:$AG$113,MATCH(About!$B$2,'REEDS calc-noIRA'!$B$64:$B$113,0),MATCH(J$1,'REEDS calc-noIRA'!$C$63:$AG$63,0))*SUMIFS('res v com'!$E$3:$E$52,'res v com'!$B$3:$B$52,About!$B$2)*SUMIFS('Urban and Rural'!$C$2:$C$53,'Urban and Rural'!$A$2:$A$53,About!$B$1)</f>
        <v>6.4429529158865426</v>
      </c>
      <c r="K8" s="65">
        <f>INDEX('REEDS calc-noIRA'!$C$64:$AG$113,MATCH(About!$B$2,'REEDS calc-noIRA'!$B$64:$B$113,0),MATCH(K$1,'REEDS calc-noIRA'!$C$63:$AG$63,0))*SUMIFS('res v com'!$E$3:$E$52,'res v com'!$B$3:$B$52,About!$B$2)*SUMIFS('Urban and Rural'!$C$2:$C$53,'Urban and Rural'!$A$2:$A$53,About!$B$1)</f>
        <v>8.1033614867207362</v>
      </c>
      <c r="L8" s="65">
        <f>INDEX('REEDS calc-noIRA'!$C$64:$AG$113,MATCH(About!$B$2,'REEDS calc-noIRA'!$B$64:$B$113,0),MATCH(L$1,'REEDS calc-noIRA'!$C$63:$AG$63,0))*SUMIFS('res v com'!$E$3:$E$52,'res v com'!$B$3:$B$52,About!$B$2)*SUMIFS('Urban and Rural'!$C$2:$C$53,'Urban and Rural'!$A$2:$A$53,About!$B$1)</f>
        <v>9.7637700575549307</v>
      </c>
      <c r="M8" s="65">
        <f>INDEX('REEDS calc-noIRA'!$C$64:$AG$113,MATCH(About!$B$2,'REEDS calc-noIRA'!$B$64:$B$113,0),MATCH(M$1,'REEDS calc-noIRA'!$C$63:$AG$63,0))*SUMIFS('res v com'!$E$3:$E$52,'res v com'!$B$3:$B$52,About!$B$2)*SUMIFS('Urban and Rural'!$C$2:$C$53,'Urban and Rural'!$A$2:$A$53,About!$B$1)</f>
        <v>11.339029470910472</v>
      </c>
      <c r="N8" s="65">
        <f>INDEX('REEDS calc-noIRA'!$C$64:$AG$113,MATCH(About!$B$2,'REEDS calc-noIRA'!$B$64:$B$113,0),MATCH(N$1,'REEDS calc-noIRA'!$C$63:$AG$63,0))*SUMIFS('res v com'!$E$3:$E$52,'res v com'!$B$3:$B$52,About!$B$2)*SUMIFS('Urban and Rural'!$C$2:$C$53,'Urban and Rural'!$A$2:$A$53,About!$B$1)</f>
        <v>12.914288884266011</v>
      </c>
      <c r="O8" s="65">
        <f>INDEX('REEDS calc-noIRA'!$C$64:$AG$113,MATCH(About!$B$2,'REEDS calc-noIRA'!$B$64:$B$113,0),MATCH(O$1,'REEDS calc-noIRA'!$C$63:$AG$63,0))*SUMIFS('res v com'!$E$3:$E$52,'res v com'!$B$3:$B$52,About!$B$2)*SUMIFS('Urban and Rural'!$C$2:$C$53,'Urban and Rural'!$A$2:$A$53,About!$B$1)</f>
        <v>14.475356771375072</v>
      </c>
      <c r="P8" s="65">
        <f>INDEX('REEDS calc-noIRA'!$C$64:$AG$113,MATCH(About!$B$2,'REEDS calc-noIRA'!$B$64:$B$113,0),MATCH(P$1,'REEDS calc-noIRA'!$C$63:$AG$63,0))*SUMIFS('res v com'!$E$3:$E$52,'res v com'!$B$3:$B$52,About!$B$2)*SUMIFS('Urban and Rural'!$C$2:$C$53,'Urban and Rural'!$A$2:$A$53,About!$B$1)</f>
        <v>16.036424658484133</v>
      </c>
      <c r="Q8" s="65">
        <f>INDEX('REEDS calc-noIRA'!$C$64:$AG$113,MATCH(About!$B$2,'REEDS calc-noIRA'!$B$64:$B$113,0),MATCH(Q$1,'REEDS calc-noIRA'!$C$63:$AG$63,0))*SUMIFS('res v com'!$E$3:$E$52,'res v com'!$B$3:$B$52,About!$B$2)*SUMIFS('Urban and Rural'!$C$2:$C$53,'Urban and Rural'!$A$2:$A$53,About!$B$1)</f>
        <v>17.725216281811225</v>
      </c>
      <c r="R8" s="65">
        <f>INDEX('REEDS calc-noIRA'!$C$64:$AG$113,MATCH(About!$B$2,'REEDS calc-noIRA'!$B$64:$B$113,0),MATCH(R$1,'REEDS calc-noIRA'!$C$63:$AG$63,0))*SUMIFS('res v com'!$E$3:$E$52,'res v com'!$B$3:$B$52,About!$B$2)*SUMIFS('Urban and Rural'!$C$2:$C$53,'Urban and Rural'!$A$2:$A$53,About!$B$1)</f>
        <v>19.414007905138313</v>
      </c>
      <c r="S8" s="65">
        <f>INDEX('REEDS calc-noIRA'!$C$64:$AG$113,MATCH(About!$B$2,'REEDS calc-noIRA'!$B$64:$B$113,0),MATCH(S$1,'REEDS calc-noIRA'!$C$63:$AG$63,0))*SUMIFS('res v com'!$E$3:$E$52,'res v com'!$B$3:$B$52,About!$B$2)*SUMIFS('Urban and Rural'!$C$2:$C$53,'Urban and Rural'!$A$2:$A$53,About!$B$1)</f>
        <v>21.116991054711864</v>
      </c>
      <c r="T8" s="65">
        <f>INDEX('REEDS calc-noIRA'!$C$64:$AG$113,MATCH(About!$B$2,'REEDS calc-noIRA'!$B$64:$B$113,0),MATCH(T$1,'REEDS calc-noIRA'!$C$63:$AG$63,0))*SUMIFS('res v com'!$E$3:$E$52,'res v com'!$B$3:$B$52,About!$B$2)*SUMIFS('Urban and Rural'!$C$2:$C$53,'Urban and Rural'!$A$2:$A$53,About!$B$1)</f>
        <v>22.819974204285412</v>
      </c>
      <c r="U8" s="65">
        <f>INDEX('REEDS calc-noIRA'!$C$64:$AG$113,MATCH(About!$B$2,'REEDS calc-noIRA'!$B$64:$B$113,0),MATCH(U$1,'REEDS calc-noIRA'!$C$63:$AG$63,0))*SUMIFS('res v com'!$E$3:$E$52,'res v com'!$B$3:$B$52,About!$B$2)*SUMIFS('Urban and Rural'!$C$2:$C$53,'Urban and Rural'!$A$2:$A$53,About!$B$1)</f>
        <v>24.991277719991665</v>
      </c>
      <c r="V8" s="65">
        <f>INDEX('REEDS calc-noIRA'!$C$64:$AG$113,MATCH(About!$B$2,'REEDS calc-noIRA'!$B$64:$B$113,0),MATCH(V$1,'REEDS calc-noIRA'!$C$63:$AG$63,0))*SUMIFS('res v com'!$E$3:$E$52,'res v com'!$B$3:$B$52,About!$B$2)*SUMIFS('Urban and Rural'!$C$2:$C$53,'Urban and Rural'!$A$2:$A$53,About!$B$1)</f>
        <v>27.162581235697903</v>
      </c>
      <c r="W8" s="65">
        <f>INDEX('REEDS calc-noIRA'!$C$64:$AG$113,MATCH(About!$B$2,'REEDS calc-noIRA'!$B$64:$B$113,0),MATCH(W$1,'REEDS calc-noIRA'!$C$63:$AG$63,0))*SUMIFS('res v com'!$E$3:$E$52,'res v com'!$B$3:$B$52,About!$B$2)*SUMIFS('Urban and Rural'!$C$2:$C$53,'Urban and Rural'!$A$2:$A$53,About!$B$1)</f>
        <v>29.475800013868518</v>
      </c>
      <c r="X8" s="65">
        <f>INDEX('REEDS calc-noIRA'!$C$64:$AG$113,MATCH(About!$B$2,'REEDS calc-noIRA'!$B$64:$B$113,0),MATCH(X$1,'REEDS calc-noIRA'!$C$63:$AG$63,0))*SUMIFS('res v com'!$E$3:$E$52,'res v com'!$B$3:$B$52,About!$B$2)*SUMIFS('Urban and Rural'!$C$2:$C$53,'Urban and Rural'!$A$2:$A$53,About!$B$1)</f>
        <v>31.78901879203913</v>
      </c>
      <c r="Y8" s="65">
        <f>INDEX('REEDS calc-noIRA'!$C$64:$AG$113,MATCH(About!$B$2,'REEDS calc-noIRA'!$B$64:$B$113,0),MATCH(Y$1,'REEDS calc-noIRA'!$C$63:$AG$63,0))*SUMIFS('res v com'!$E$3:$E$52,'res v com'!$B$3:$B$52,About!$B$2)*SUMIFS('Urban and Rural'!$C$2:$C$53,'Urban and Rural'!$A$2:$A$53,About!$B$1)</f>
        <v>33.179788364190863</v>
      </c>
      <c r="Z8" s="65">
        <f>INDEX('REEDS calc-noIRA'!$C$64:$AG$113,MATCH(About!$B$2,'REEDS calc-noIRA'!$B$64:$B$113,0),MATCH(Z$1,'REEDS calc-noIRA'!$C$63:$AG$63,0))*SUMIFS('res v com'!$E$3:$E$52,'res v com'!$B$3:$B$52,About!$B$2)*SUMIFS('Urban and Rural'!$C$2:$C$53,'Urban and Rural'!$A$2:$A$53,About!$B$1)</f>
        <v>34.570557936342595</v>
      </c>
      <c r="AA8" s="65">
        <f>INDEX('REEDS calc-noIRA'!$C$64:$AG$113,MATCH(About!$B$2,'REEDS calc-noIRA'!$B$64:$B$113,0),MATCH(AA$1,'REEDS calc-noIRA'!$C$63:$AG$63,0))*SUMIFS('res v com'!$E$3:$E$52,'res v com'!$B$3:$B$52,About!$B$2)*SUMIFS('Urban and Rural'!$C$2:$C$53,'Urban and Rural'!$A$2:$A$53,About!$B$1)</f>
        <v>36.032285139726653</v>
      </c>
      <c r="AB8" s="65">
        <f>INDEX('REEDS calc-noIRA'!$C$64:$AG$113,MATCH(About!$B$2,'REEDS calc-noIRA'!$B$64:$B$113,0),MATCH(AB$1,'REEDS calc-noIRA'!$C$63:$AG$63,0))*SUMIFS('res v com'!$E$3:$E$52,'res v com'!$B$3:$B$52,About!$B$2)*SUMIFS('Urban and Rural'!$C$2:$C$53,'Urban and Rural'!$A$2:$A$53,About!$B$1)</f>
        <v>37.494012343110704</v>
      </c>
      <c r="AC8" s="65">
        <f>INDEX('REEDS calc-noIRA'!$C$64:$AG$113,MATCH(About!$B$2,'REEDS calc-noIRA'!$B$64:$B$113,0),MATCH(AC$1,'REEDS calc-noIRA'!$C$63:$AG$63,0))*SUMIFS('res v com'!$E$3:$E$52,'res v com'!$B$3:$B$52,About!$B$2)*SUMIFS('Urban and Rural'!$C$2:$C$53,'Urban and Rural'!$A$2:$A$53,About!$B$1)</f>
        <v>39.509209070105918</v>
      </c>
      <c r="AD8" s="65">
        <f>INDEX('REEDS calc-noIRA'!$C$64:$AG$113,MATCH(About!$B$2,'REEDS calc-noIRA'!$B$64:$B$113,0),MATCH(AD$1,'REEDS calc-noIRA'!$C$63:$AG$63,0))*SUMIFS('res v com'!$E$3:$E$52,'res v com'!$B$3:$B$52,About!$B$2)*SUMIFS('Urban and Rural'!$C$2:$C$53,'Urban and Rural'!$A$2:$A$53,About!$B$1)</f>
        <v>41.524405797101132</v>
      </c>
      <c r="AE8" s="65">
        <f>INDEX('REEDS calc-noIRA'!$C$64:$AG$113,MATCH(About!$B$2,'REEDS calc-noIRA'!$B$64:$B$113,0),MATCH(AE$1,'REEDS calc-noIRA'!$C$63:$AG$63,0))*SUMIFS('res v com'!$E$3:$E$52,'res v com'!$B$3:$B$52,About!$B$2)*SUMIFS('Urban and Rural'!$C$2:$C$53,'Urban and Rural'!$A$2:$A$53,About!$B$1)</f>
        <v>43.894390680257764</v>
      </c>
      <c r="AF8" s="65">
        <f>INDEX('REEDS calc-noIRA'!$C$64:$AG$113,MATCH(About!$B$2,'REEDS calc-noIRA'!$B$64:$B$113,0),MATCH(AF$1,'REEDS calc-noIRA'!$C$63:$AG$63,0))*SUMIFS('res v com'!$E$3:$E$52,'res v com'!$B$3:$B$52,About!$B$2)*SUMIFS('Urban and Rural'!$C$2:$C$53,'Urban and Rural'!$A$2:$A$53,About!$B$1)</f>
        <v>46.264375563414404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3.3962902585245005</v>
      </c>
      <c r="C8" s="65">
        <f>INDEX('REEDS calc-noIRA'!$C$64:$AG$113,MATCH(About!$B$2,'REEDS calc-noIRA'!$B$64:$B$113,0),MATCH(C$1,'REEDS calc-noIRA'!$C$63:$AG$63,0))*SUMIFS('res v com'!$E$3:$E$52,'res v com'!$B$3:$B$52,About!$B$2)*SUMIFS('Urban and Rural'!$B$2:$B$53,'Urban and Rural'!$A$2:$A$53,About!$B$1)</f>
        <v>3.3962902585245005</v>
      </c>
      <c r="D8" s="65">
        <f>INDEX('REEDS calc-noIRA'!$C$64:$AG$113,MATCH(About!$B$2,'REEDS calc-noIRA'!$B$64:$B$113,0),MATCH(D$1,'REEDS calc-noIRA'!$C$63:$AG$63,0))*SUMIFS('res v com'!$E$3:$E$52,'res v com'!$B$3:$B$52,About!$B$2)*SUMIFS('Urban and Rural'!$B$2:$B$53,'Urban and Rural'!$A$2:$A$53,About!$B$1)</f>
        <v>3.3962902585245005</v>
      </c>
      <c r="E8" s="65">
        <f>INDEX('REEDS calc-noIRA'!$C$64:$AG$113,MATCH(About!$B$2,'REEDS calc-noIRA'!$B$64:$B$113,0),MATCH(E$1,'REEDS calc-noIRA'!$C$63:$AG$63,0))*SUMIFS('res v com'!$E$3:$E$52,'res v com'!$B$3:$B$52,About!$B$2)*SUMIFS('Urban and Rural'!$B$2:$B$53,'Urban and Rural'!$A$2:$A$53,About!$B$1)</f>
        <v>4.1800495489532299</v>
      </c>
      <c r="F8" s="65">
        <f>INDEX('REEDS calc-noIRA'!$C$64:$AG$113,MATCH(About!$B$2,'REEDS calc-noIRA'!$B$64:$B$113,0),MATCH(F$1,'REEDS calc-noIRA'!$C$63:$AG$63,0))*SUMIFS('res v com'!$E$3:$E$52,'res v com'!$B$3:$B$52,About!$B$2)*SUMIFS('Urban and Rural'!$B$2:$B$53,'Urban and Rural'!$A$2:$A$53,About!$B$1)</f>
        <v>4.9638088393819579</v>
      </c>
      <c r="G8" s="65">
        <f>INDEX('REEDS calc-noIRA'!$C$64:$AG$113,MATCH(About!$B$2,'REEDS calc-noIRA'!$B$64:$B$113,0),MATCH(G$1,'REEDS calc-noIRA'!$C$63:$AG$63,0))*SUMIFS('res v com'!$E$3:$E$52,'res v com'!$B$3:$B$52,About!$B$2)*SUMIFS('Urban and Rural'!$B$2:$B$53,'Urban and Rural'!$A$2:$A$53,About!$B$1)</f>
        <v>6.3223249427917407</v>
      </c>
      <c r="H8" s="65">
        <f>INDEX('REEDS calc-noIRA'!$C$64:$AG$113,MATCH(About!$B$2,'REEDS calc-noIRA'!$B$64:$B$113,0),MATCH(H$1,'REEDS calc-noIRA'!$C$63:$AG$63,0))*SUMIFS('res v com'!$E$3:$E$52,'res v com'!$B$3:$B$52,About!$B$2)*SUMIFS('Urban and Rural'!$B$2:$B$53,'Urban and Rural'!$A$2:$A$53,About!$B$1)</f>
        <v>7.6808410462015253</v>
      </c>
      <c r="I8" s="65">
        <f>INDEX('REEDS calc-noIRA'!$C$64:$AG$113,MATCH(About!$B$2,'REEDS calc-noIRA'!$B$64:$B$113,0),MATCH(I$1,'REEDS calc-noIRA'!$C$63:$AG$63,0))*SUMIFS('res v com'!$E$3:$E$52,'res v com'!$B$3:$B$52,About!$B$2)*SUMIFS('Urban and Rural'!$B$2:$B$53,'Urban and Rural'!$A$2:$A$53,About!$B$1)</f>
        <v>9.7708658206781482</v>
      </c>
      <c r="J8" s="65">
        <f>INDEX('REEDS calc-noIRA'!$C$64:$AG$113,MATCH(About!$B$2,'REEDS calc-noIRA'!$B$64:$B$113,0),MATCH(J$1,'REEDS calc-noIRA'!$C$63:$AG$63,0))*SUMIFS('res v com'!$E$3:$E$52,'res v com'!$B$3:$B$52,About!$B$2)*SUMIFS('Urban and Rural'!$B$2:$B$53,'Urban and Rural'!$A$2:$A$53,About!$B$1)</f>
        <v>11.860890595154773</v>
      </c>
      <c r="K8" s="65">
        <f>INDEX('REEDS calc-noIRA'!$C$64:$AG$113,MATCH(About!$B$2,'REEDS calc-noIRA'!$B$64:$B$113,0),MATCH(K$1,'REEDS calc-noIRA'!$C$63:$AG$63,0))*SUMIFS('res v com'!$E$3:$E$52,'res v com'!$B$3:$B$52,About!$B$2)*SUMIFS('Urban and Rural'!$B$2:$B$53,'Urban and Rural'!$A$2:$A$53,About!$B$1)</f>
        <v>14.917551827826813</v>
      </c>
      <c r="L8" s="65">
        <f>INDEX('REEDS calc-noIRA'!$C$64:$AG$113,MATCH(About!$B$2,'REEDS calc-noIRA'!$B$64:$B$113,0),MATCH(L$1,'REEDS calc-noIRA'!$C$63:$AG$63,0))*SUMIFS('res v com'!$E$3:$E$52,'res v com'!$B$3:$B$52,About!$B$2)*SUMIFS('Urban and Rural'!$B$2:$B$53,'Urban and Rural'!$A$2:$A$53,About!$B$1)</f>
        <v>17.974213060498851</v>
      </c>
      <c r="M8" s="65">
        <f>INDEX('REEDS calc-noIRA'!$C$64:$AG$113,MATCH(About!$B$2,'REEDS calc-noIRA'!$B$64:$B$113,0),MATCH(M$1,'REEDS calc-noIRA'!$C$63:$AG$63,0))*SUMIFS('res v com'!$E$3:$E$52,'res v com'!$B$3:$B$52,About!$B$2)*SUMIFS('Urban and Rural'!$B$2:$B$53,'Urban and Rural'!$A$2:$A$53,About!$B$1)</f>
        <v>20.874122435085187</v>
      </c>
      <c r="N8" s="65">
        <f>INDEX('REEDS calc-noIRA'!$C$64:$AG$113,MATCH(About!$B$2,'REEDS calc-noIRA'!$B$64:$B$113,0),MATCH(N$1,'REEDS calc-noIRA'!$C$63:$AG$63,0))*SUMIFS('res v com'!$E$3:$E$52,'res v com'!$B$3:$B$52,About!$B$2)*SUMIFS('Urban and Rural'!$B$2:$B$53,'Urban and Rural'!$A$2:$A$53,About!$B$1)</f>
        <v>23.774031809671524</v>
      </c>
      <c r="O8" s="65">
        <f>INDEX('REEDS calc-noIRA'!$C$64:$AG$113,MATCH(About!$B$2,'REEDS calc-noIRA'!$B$64:$B$113,0),MATCH(O$1,'REEDS calc-noIRA'!$C$63:$AG$63,0))*SUMIFS('res v com'!$E$3:$E$52,'res v com'!$B$3:$B$52,About!$B$2)*SUMIFS('Urban and Rural'!$B$2:$B$53,'Urban and Rural'!$A$2:$A$53,About!$B$1)</f>
        <v>26.647815874576839</v>
      </c>
      <c r="P8" s="65">
        <f>INDEX('REEDS calc-noIRA'!$C$64:$AG$113,MATCH(About!$B$2,'REEDS calc-noIRA'!$B$64:$B$113,0),MATCH(P$1,'REEDS calc-noIRA'!$C$63:$AG$63,0))*SUMIFS('res v com'!$E$3:$E$52,'res v com'!$B$3:$B$52,About!$B$2)*SUMIFS('Urban and Rural'!$B$2:$B$53,'Urban and Rural'!$A$2:$A$53,About!$B$1)</f>
        <v>29.521599939482162</v>
      </c>
      <c r="Q8" s="65">
        <f>INDEX('REEDS calc-noIRA'!$C$64:$AG$113,MATCH(About!$B$2,'REEDS calc-noIRA'!$B$64:$B$113,0),MATCH(Q$1,'REEDS calc-noIRA'!$C$63:$AG$63,0))*SUMIFS('res v com'!$E$3:$E$52,'res v com'!$B$3:$B$52,About!$B$2)*SUMIFS('Urban and Rural'!$B$2:$B$53,'Urban and Rural'!$A$2:$A$53,About!$B$1)</f>
        <v>32.63051179151612</v>
      </c>
      <c r="R8" s="65">
        <f>INDEX('REEDS calc-noIRA'!$C$64:$AG$113,MATCH(About!$B$2,'REEDS calc-noIRA'!$B$64:$B$113,0),MATCH(R$1,'REEDS calc-noIRA'!$C$63:$AG$63,0))*SUMIFS('res v com'!$E$3:$E$52,'res v com'!$B$3:$B$52,About!$B$2)*SUMIFS('Urban and Rural'!$B$2:$B$53,'Urban and Rural'!$A$2:$A$53,About!$B$1)</f>
        <v>35.739423643550076</v>
      </c>
      <c r="S8" s="65">
        <f>INDEX('REEDS calc-noIRA'!$C$64:$AG$113,MATCH(About!$B$2,'REEDS calc-noIRA'!$B$64:$B$113,0),MATCH(S$1,'REEDS calc-noIRA'!$C$63:$AG$63,0))*SUMIFS('res v com'!$E$3:$E$52,'res v com'!$B$3:$B$52,About!$B$2)*SUMIFS('Urban and Rural'!$B$2:$B$53,'Urban and Rural'!$A$2:$A$53,About!$B$1)</f>
        <v>38.874460805265024</v>
      </c>
      <c r="T8" s="65">
        <f>INDEX('REEDS calc-noIRA'!$C$64:$AG$113,MATCH(About!$B$2,'REEDS calc-noIRA'!$B$64:$B$113,0),MATCH(T$1,'REEDS calc-noIRA'!$C$63:$AG$63,0))*SUMIFS('res v com'!$E$3:$E$52,'res v com'!$B$3:$B$52,About!$B$2)*SUMIFS('Urban and Rural'!$B$2:$B$53,'Urban and Rural'!$A$2:$A$53,About!$B$1)</f>
        <v>42.009497966979964</v>
      </c>
      <c r="U8" s="65">
        <f>INDEX('REEDS calc-noIRA'!$C$64:$AG$113,MATCH(About!$B$2,'REEDS calc-noIRA'!$B$64:$B$113,0),MATCH(U$1,'REEDS calc-noIRA'!$C$63:$AG$63,0))*SUMIFS('res v com'!$E$3:$E$52,'res v com'!$B$3:$B$52,About!$B$2)*SUMIFS('Urban and Rural'!$B$2:$B$53,'Urban and Rural'!$A$2:$A$53,About!$B$1)</f>
        <v>46.006670348166473</v>
      </c>
      <c r="V8" s="65">
        <f>INDEX('REEDS calc-noIRA'!$C$64:$AG$113,MATCH(About!$B$2,'REEDS calc-noIRA'!$B$64:$B$113,0),MATCH(V$1,'REEDS calc-noIRA'!$C$63:$AG$63,0))*SUMIFS('res v com'!$E$3:$E$52,'res v com'!$B$3:$B$52,About!$B$2)*SUMIFS('Urban and Rural'!$B$2:$B$53,'Urban and Rural'!$A$2:$A$53,About!$B$1)</f>
        <v>50.003842729352961</v>
      </c>
      <c r="W8" s="65">
        <f>INDEX('REEDS calc-noIRA'!$C$64:$AG$113,MATCH(About!$B$2,'REEDS calc-noIRA'!$B$64:$B$113,0),MATCH(W$1,'REEDS calc-noIRA'!$C$63:$AG$63,0))*SUMIFS('res v com'!$E$3:$E$52,'res v com'!$B$3:$B$52,About!$B$2)*SUMIFS('Urban and Rural'!$B$2:$B$53,'Urban and Rural'!$A$2:$A$53,About!$B$1)</f>
        <v>54.262268207348868</v>
      </c>
      <c r="X8" s="65">
        <f>INDEX('REEDS calc-noIRA'!$C$64:$AG$113,MATCH(About!$B$2,'REEDS calc-noIRA'!$B$64:$B$113,0),MATCH(X$1,'REEDS calc-noIRA'!$C$63:$AG$63,0))*SUMIFS('res v com'!$E$3:$E$52,'res v com'!$B$3:$B$52,About!$B$2)*SUMIFS('Urban and Rural'!$B$2:$B$53,'Urban and Rural'!$A$2:$A$53,About!$B$1)</f>
        <v>58.520693685344767</v>
      </c>
      <c r="Y8" s="65">
        <f>INDEX('REEDS calc-noIRA'!$C$64:$AG$113,MATCH(About!$B$2,'REEDS calc-noIRA'!$B$64:$B$113,0),MATCH(Y$1,'REEDS calc-noIRA'!$C$63:$AG$63,0))*SUMIFS('res v com'!$E$3:$E$52,'res v com'!$B$3:$B$52,About!$B$2)*SUMIFS('Urban and Rural'!$B$2:$B$53,'Urban and Rural'!$A$2:$A$53,About!$B$1)</f>
        <v>61.080974034078643</v>
      </c>
      <c r="Z8" s="65">
        <f>INDEX('REEDS calc-noIRA'!$C$64:$AG$113,MATCH(About!$B$2,'REEDS calc-noIRA'!$B$64:$B$113,0),MATCH(Z$1,'REEDS calc-noIRA'!$C$63:$AG$63,0))*SUMIFS('res v com'!$E$3:$E$52,'res v com'!$B$3:$B$52,About!$B$2)*SUMIFS('Urban and Rural'!$B$2:$B$53,'Urban and Rural'!$A$2:$A$53,About!$B$1)</f>
        <v>63.641254382812519</v>
      </c>
      <c r="AA8" s="65">
        <f>INDEX('REEDS calc-noIRA'!$C$64:$AG$113,MATCH(About!$B$2,'REEDS calc-noIRA'!$B$64:$B$113,0),MATCH(AA$1,'REEDS calc-noIRA'!$C$63:$AG$63,0))*SUMIFS('res v com'!$E$3:$E$52,'res v com'!$B$3:$B$52,About!$B$2)*SUMIFS('Urban and Rural'!$B$2:$B$53,'Urban and Rural'!$A$2:$A$53,About!$B$1)</f>
        <v>66.33216127995135</v>
      </c>
      <c r="AB8" s="65">
        <f>INDEX('REEDS calc-noIRA'!$C$64:$AG$113,MATCH(About!$B$2,'REEDS calc-noIRA'!$B$64:$B$113,0),MATCH(AB$1,'REEDS calc-noIRA'!$C$63:$AG$63,0))*SUMIFS('res v com'!$E$3:$E$52,'res v com'!$B$3:$B$52,About!$B$2)*SUMIFS('Urban and Rural'!$B$2:$B$53,'Urban and Rural'!$A$2:$A$53,About!$B$1)</f>
        <v>69.023068177090167</v>
      </c>
      <c r="AC8" s="65">
        <f>INDEX('REEDS calc-noIRA'!$C$64:$AG$113,MATCH(About!$B$2,'REEDS calc-noIRA'!$B$64:$B$113,0),MATCH(AC$1,'REEDS calc-noIRA'!$C$63:$AG$63,0))*SUMIFS('res v com'!$E$3:$E$52,'res v com'!$B$3:$B$52,About!$B$2)*SUMIFS('Urban and Rural'!$B$2:$B$53,'Urban and Rural'!$A$2:$A$53,About!$B$1)</f>
        <v>72.732862151785895</v>
      </c>
      <c r="AD8" s="65">
        <f>INDEX('REEDS calc-noIRA'!$C$64:$AG$113,MATCH(About!$B$2,'REEDS calc-noIRA'!$B$64:$B$113,0),MATCH(AD$1,'REEDS calc-noIRA'!$C$63:$AG$63,0))*SUMIFS('res v com'!$E$3:$E$52,'res v com'!$B$3:$B$52,About!$B$2)*SUMIFS('Urban and Rural'!$B$2:$B$53,'Urban and Rural'!$A$2:$A$53,About!$B$1)</f>
        <v>76.442656126481637</v>
      </c>
      <c r="AE8" s="65">
        <f>INDEX('REEDS calc-noIRA'!$C$64:$AG$113,MATCH(About!$B$2,'REEDS calc-noIRA'!$B$64:$B$113,0),MATCH(AE$1,'REEDS calc-noIRA'!$C$63:$AG$63,0))*SUMIFS('res v com'!$E$3:$E$52,'res v com'!$B$3:$B$52,About!$B$2)*SUMIFS('Urban and Rural'!$B$2:$B$53,'Urban and Rural'!$A$2:$A$53,About!$B$1)</f>
        <v>80.805582843201805</v>
      </c>
      <c r="AF8" s="65">
        <f>INDEX('REEDS calc-noIRA'!$C$64:$AG$113,MATCH(About!$B$2,'REEDS calc-noIRA'!$B$64:$B$113,0),MATCH(AF$1,'REEDS calc-noIRA'!$C$63:$AG$63,0))*SUMIFS('res v com'!$E$3:$E$52,'res v com'!$B$3:$B$52,About!$B$2)*SUMIFS('Urban and Rural'!$B$2:$B$53,'Urban and Rural'!$A$2:$A$53,About!$B$1)</f>
        <v>85.168509559921972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0.6679022385284088</v>
      </c>
      <c r="C8" s="65">
        <f>INDEX('REEDS calc-noIRA'!$C$64:$AG$113,MATCH(About!$B$2,'REEDS calc-noIRA'!$B$64:$B$113,0),MATCH(C$1,'REEDS calc-noIRA'!$C$63:$AG$63,0))*SUMIFS('res v com'!$F$3:$F$52,'res v com'!$B$3:$B$52,About!$B$2)</f>
        <v>0.6679022385284088</v>
      </c>
      <c r="D8" s="65">
        <f>INDEX('REEDS calc-noIRA'!$C$64:$AG$113,MATCH(About!$B$2,'REEDS calc-noIRA'!$B$64:$B$113,0),MATCH(D$1,'REEDS calc-noIRA'!$C$63:$AG$63,0))*SUMIFS('res v com'!$F$3:$F$52,'res v com'!$B$3:$B$52,About!$B$2)</f>
        <v>0.6679022385284088</v>
      </c>
      <c r="E8" s="65">
        <f>INDEX('REEDS calc-noIRA'!$C$64:$AG$113,MATCH(About!$B$2,'REEDS calc-noIRA'!$B$64:$B$113,0),MATCH(E$1,'REEDS calc-noIRA'!$C$63:$AG$63,0))*SUMIFS('res v com'!$F$3:$F$52,'res v com'!$B$3:$B$52,About!$B$2)</f>
        <v>0.82203352434265653</v>
      </c>
      <c r="F8" s="65">
        <f>INDEX('REEDS calc-noIRA'!$C$64:$AG$113,MATCH(About!$B$2,'REEDS calc-noIRA'!$B$64:$B$113,0),MATCH(F$1,'REEDS calc-noIRA'!$C$63:$AG$63,0))*SUMIFS('res v com'!$F$3:$F$52,'res v com'!$B$3:$B$52,About!$B$2)</f>
        <v>0.97616481015690426</v>
      </c>
      <c r="G8" s="65">
        <f>INDEX('REEDS calc-noIRA'!$C$64:$AG$113,MATCH(About!$B$2,'REEDS calc-noIRA'!$B$64:$B$113,0),MATCH(G$1,'REEDS calc-noIRA'!$C$63:$AG$63,0))*SUMIFS('res v com'!$F$3:$F$52,'res v com'!$B$3:$B$52,About!$B$2)</f>
        <v>1.2433257055682645</v>
      </c>
      <c r="H8" s="65">
        <f>INDEX('REEDS calc-noIRA'!$C$64:$AG$113,MATCH(About!$B$2,'REEDS calc-noIRA'!$B$64:$B$113,0),MATCH(H$1,'REEDS calc-noIRA'!$C$63:$AG$63,0))*SUMIFS('res v com'!$F$3:$F$52,'res v com'!$B$3:$B$52,About!$B$2)</f>
        <v>1.5104866009796247</v>
      </c>
      <c r="I8" s="65">
        <f>INDEX('REEDS calc-noIRA'!$C$64:$AG$113,MATCH(About!$B$2,'REEDS calc-noIRA'!$B$64:$B$113,0),MATCH(I$1,'REEDS calc-noIRA'!$C$63:$AG$63,0))*SUMIFS('res v com'!$F$3:$F$52,'res v com'!$B$3:$B$52,About!$B$2)</f>
        <v>1.9215033631509548</v>
      </c>
      <c r="J8" s="65">
        <f>INDEX('REEDS calc-noIRA'!$C$64:$AG$113,MATCH(About!$B$2,'REEDS calc-noIRA'!$B$64:$B$113,0),MATCH(J$1,'REEDS calc-noIRA'!$C$63:$AG$63,0))*SUMIFS('res v com'!$F$3:$F$52,'res v com'!$B$3:$B$52,About!$B$2)</f>
        <v>2.3325201253222847</v>
      </c>
      <c r="K8" s="65">
        <f>INDEX('REEDS calc-noIRA'!$C$64:$AG$113,MATCH(About!$B$2,'REEDS calc-noIRA'!$B$64:$B$113,0),MATCH(K$1,'REEDS calc-noIRA'!$C$63:$AG$63,0))*SUMIFS('res v com'!$F$3:$F$52,'res v com'!$B$3:$B$52,About!$B$2)</f>
        <v>2.9336321399978504</v>
      </c>
      <c r="L8" s="65">
        <f>INDEX('REEDS calc-noIRA'!$C$64:$AG$113,MATCH(About!$B$2,'REEDS calc-noIRA'!$B$64:$B$113,0),MATCH(L$1,'REEDS calc-noIRA'!$C$63:$AG$63,0))*SUMIFS('res v com'!$F$3:$F$52,'res v com'!$B$3:$B$52,About!$B$2)</f>
        <v>3.5347441546734162</v>
      </c>
      <c r="M8" s="65">
        <f>INDEX('REEDS calc-noIRA'!$C$64:$AG$113,MATCH(About!$B$2,'REEDS calc-noIRA'!$B$64:$B$113,0),MATCH(M$1,'REEDS calc-noIRA'!$C$63:$AG$63,0))*SUMIFS('res v com'!$F$3:$F$52,'res v com'!$B$3:$B$52,About!$B$2)</f>
        <v>4.1050299121861409</v>
      </c>
      <c r="N8" s="65">
        <f>INDEX('REEDS calc-noIRA'!$C$64:$AG$113,MATCH(About!$B$2,'REEDS calc-noIRA'!$B$64:$B$113,0),MATCH(N$1,'REEDS calc-noIRA'!$C$63:$AG$63,0))*SUMIFS('res v com'!$F$3:$F$52,'res v com'!$B$3:$B$52,About!$B$2)</f>
        <v>4.6753156696988656</v>
      </c>
      <c r="O8" s="65">
        <f>INDEX('REEDS calc-noIRA'!$C$64:$AG$113,MATCH(About!$B$2,'REEDS calc-noIRA'!$B$64:$B$113,0),MATCH(O$1,'REEDS calc-noIRA'!$C$63:$AG$63,0))*SUMIFS('res v com'!$F$3:$F$52,'res v com'!$B$3:$B$52,About!$B$2)</f>
        <v>5.2404637176844364</v>
      </c>
      <c r="P8" s="65">
        <f>INDEX('REEDS calc-noIRA'!$C$64:$AG$113,MATCH(About!$B$2,'REEDS calc-noIRA'!$B$64:$B$113,0),MATCH(P$1,'REEDS calc-noIRA'!$C$63:$AG$63,0))*SUMIFS('res v com'!$F$3:$F$52,'res v com'!$B$3:$B$52,About!$B$2)</f>
        <v>5.8056117656700073</v>
      </c>
      <c r="Q8" s="65">
        <f>INDEX('REEDS calc-noIRA'!$C$64:$AG$113,MATCH(About!$B$2,'REEDS calc-noIRA'!$B$64:$B$113,0),MATCH(Q$1,'REEDS calc-noIRA'!$C$63:$AG$63,0))*SUMIFS('res v com'!$F$3:$F$52,'res v com'!$B$3:$B$52,About!$B$2)</f>
        <v>6.4169991993998572</v>
      </c>
      <c r="R8" s="65">
        <f>INDEX('REEDS calc-noIRA'!$C$64:$AG$113,MATCH(About!$B$2,'REEDS calc-noIRA'!$B$64:$B$113,0),MATCH(R$1,'REEDS calc-noIRA'!$C$63:$AG$63,0))*SUMIFS('res v com'!$F$3:$F$52,'res v com'!$B$3:$B$52,About!$B$2)</f>
        <v>7.0283866331297071</v>
      </c>
      <c r="S8" s="65">
        <f>INDEX('REEDS calc-noIRA'!$C$64:$AG$113,MATCH(About!$B$2,'REEDS calc-noIRA'!$B$64:$B$113,0),MATCH(S$1,'REEDS calc-noIRA'!$C$63:$AG$63,0))*SUMIFS('res v com'!$F$3:$F$52,'res v com'!$B$3:$B$52,About!$B$2)</f>
        <v>7.6449117763867047</v>
      </c>
      <c r="T8" s="65">
        <f>INDEX('REEDS calc-noIRA'!$C$64:$AG$113,MATCH(About!$B$2,'REEDS calc-noIRA'!$B$64:$B$113,0),MATCH(T$1,'REEDS calc-noIRA'!$C$63:$AG$63,0))*SUMIFS('res v com'!$F$3:$F$52,'res v com'!$B$3:$B$52,About!$B$2)</f>
        <v>8.2614369196437014</v>
      </c>
      <c r="U8" s="65">
        <f>INDEX('REEDS calc-noIRA'!$C$64:$AG$113,MATCH(About!$B$2,'REEDS calc-noIRA'!$B$64:$B$113,0),MATCH(U$1,'REEDS calc-noIRA'!$C$63:$AG$63,0))*SUMIFS('res v com'!$F$3:$F$52,'res v com'!$B$3:$B$52,About!$B$2)</f>
        <v>9.0475064772963627</v>
      </c>
      <c r="V8" s="65">
        <f>INDEX('REEDS calc-noIRA'!$C$64:$AG$113,MATCH(About!$B$2,'REEDS calc-noIRA'!$B$64:$B$113,0),MATCH(V$1,'REEDS calc-noIRA'!$C$63:$AG$63,0))*SUMIFS('res v com'!$F$3:$F$52,'res v com'!$B$3:$B$52,About!$B$2)</f>
        <v>9.8335760349490222</v>
      </c>
      <c r="W8" s="65">
        <f>INDEX('REEDS calc-noIRA'!$C$64:$AG$113,MATCH(About!$B$2,'REEDS calc-noIRA'!$B$64:$B$113,0),MATCH(W$1,'REEDS calc-noIRA'!$C$63:$AG$63,0))*SUMIFS('res v com'!$F$3:$F$52,'res v com'!$B$3:$B$52,About!$B$2)</f>
        <v>10.671022687873062</v>
      </c>
      <c r="X8" s="65">
        <f>INDEX('REEDS calc-noIRA'!$C$64:$AG$113,MATCH(About!$B$2,'REEDS calc-noIRA'!$B$64:$B$113,0),MATCH(X$1,'REEDS calc-noIRA'!$C$63:$AG$63,0))*SUMIFS('res v com'!$F$3:$F$52,'res v com'!$B$3:$B$52,About!$B$2)</f>
        <v>11.508469340797104</v>
      </c>
      <c r="Y8" s="65">
        <f>INDEX('REEDS calc-noIRA'!$C$64:$AG$113,MATCH(About!$B$2,'REEDS calc-noIRA'!$B$64:$B$113,0),MATCH(Y$1,'REEDS calc-noIRA'!$C$63:$AG$63,0))*SUMIFS('res v com'!$F$3:$F$52,'res v com'!$B$3:$B$52,About!$B$2)</f>
        <v>12.011964874456986</v>
      </c>
      <c r="Z8" s="65">
        <f>INDEX('REEDS calc-noIRA'!$C$64:$AG$113,MATCH(About!$B$2,'REEDS calc-noIRA'!$B$64:$B$113,0),MATCH(Z$1,'REEDS calc-noIRA'!$C$63:$AG$63,0))*SUMIFS('res v com'!$F$3:$F$52,'res v com'!$B$3:$B$52,About!$B$2)</f>
        <v>12.515460408116867</v>
      </c>
      <c r="AA8" s="65">
        <f>INDEX('REEDS calc-noIRA'!$C$64:$AG$113,MATCH(About!$B$2,'REEDS calc-noIRA'!$B$64:$B$113,0),MATCH(AA$1,'REEDS calc-noIRA'!$C$63:$AG$63,0))*SUMIFS('res v com'!$F$3:$F$52,'res v com'!$B$3:$B$52,About!$B$2)</f>
        <v>13.044644489412489</v>
      </c>
      <c r="AB8" s="65">
        <f>INDEX('REEDS calc-noIRA'!$C$64:$AG$113,MATCH(About!$B$2,'REEDS calc-noIRA'!$B$64:$B$113,0),MATCH(AB$1,'REEDS calc-noIRA'!$C$63:$AG$63,0))*SUMIFS('res v com'!$F$3:$F$52,'res v com'!$B$3:$B$52,About!$B$2)</f>
        <v>13.573828570708111</v>
      </c>
      <c r="AC8" s="65">
        <f>INDEX('REEDS calc-noIRA'!$C$64:$AG$113,MATCH(About!$B$2,'REEDS calc-noIRA'!$B$64:$B$113,0),MATCH(AC$1,'REEDS calc-noIRA'!$C$63:$AG$63,0))*SUMIFS('res v com'!$F$3:$F$52,'res v com'!$B$3:$B$52,About!$B$2)</f>
        <v>14.303383323562167</v>
      </c>
      <c r="AD8" s="65">
        <f>INDEX('REEDS calc-noIRA'!$C$64:$AG$113,MATCH(About!$B$2,'REEDS calc-noIRA'!$B$64:$B$113,0),MATCH(AD$1,'REEDS calc-noIRA'!$C$63:$AG$63,0))*SUMIFS('res v com'!$F$3:$F$52,'res v com'!$B$3:$B$52,About!$B$2)</f>
        <v>15.032938076416224</v>
      </c>
      <c r="AE8" s="65">
        <f>INDEX('REEDS calc-noIRA'!$C$64:$AG$113,MATCH(About!$B$2,'REEDS calc-noIRA'!$B$64:$B$113,0),MATCH(AE$1,'REEDS calc-noIRA'!$C$63:$AG$63,0))*SUMIFS('res v com'!$F$3:$F$52,'res v com'!$B$3:$B$52,About!$B$2)</f>
        <v>15.890935567448919</v>
      </c>
      <c r="AF8" s="65">
        <f>INDEX('REEDS calc-noIRA'!$C$64:$AG$113,MATCH(About!$B$2,'REEDS calc-noIRA'!$B$64:$B$113,0),MATCH(AF$1,'REEDS calc-noIRA'!$C$63:$AG$63,0))*SUMIFS('res v com'!$F$3:$F$52,'res v com'!$B$3:$B$52,About!$B$2)</f>
        <v>16.748933058481612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-0.79420941430111558</v>
      </c>
      <c r="E8" s="74">
        <f>'DESC-urban-residential'!F8-'BDESC-urban-residential'!F8</f>
        <v>-1.588418828602232</v>
      </c>
      <c r="F8" s="74">
        <f>'DESC-urban-residential'!G8-'BDESC-urban-residential'!G8</f>
        <v>-1.9829110047847101</v>
      </c>
      <c r="G8" s="74">
        <f>'DESC-urban-residential'!H8-'BDESC-urban-residential'!H8</f>
        <v>-2.3774031809671854</v>
      </c>
      <c r="H8" s="74">
        <f>'DESC-urban-residential'!I8-'BDESC-urban-residential'!I8</f>
        <v>-2.6726191803620001</v>
      </c>
      <c r="I8" s="74">
        <f>'DESC-urban-residential'!J8-'BDESC-urban-residential'!J8</f>
        <v>-2.9678351797568148</v>
      </c>
      <c r="J8" s="74">
        <f>'DESC-urban-residential'!K8-'BDESC-urban-residential'!K8</f>
        <v>-3.2735013030240268</v>
      </c>
      <c r="K8" s="74">
        <f>'DESC-urban-residential'!L8-'BDESC-urban-residential'!L8</f>
        <v>-3.5791674262912423</v>
      </c>
      <c r="L8" s="74">
        <f>'DESC-urban-residential'!M8-'BDESC-urban-residential'!M8</f>
        <v>-3.8404205231007893</v>
      </c>
      <c r="M8" s="74">
        <f>'DESC-urban-residential'!N8-'BDESC-urban-residential'!N8</f>
        <v>-4.1016736199103327</v>
      </c>
      <c r="N8" s="74">
        <f>'DESC-urban-residential'!O8-'BDESC-urban-residential'!O8</f>
        <v>-4.3315763451027927</v>
      </c>
      <c r="O8" s="74">
        <f>'DESC-urban-residential'!P8-'BDESC-urban-residential'!P8</f>
        <v>-4.5614790702952455</v>
      </c>
      <c r="P8" s="74">
        <f>'DESC-urban-residential'!Q8-'BDESC-urban-residential'!Q8</f>
        <v>-4.4413026457628462</v>
      </c>
      <c r="Q8" s="74">
        <f>'DESC-urban-residential'!R8-'BDESC-urban-residential'!R8</f>
        <v>-4.3211262212304575</v>
      </c>
      <c r="R8" s="74">
        <f>'DESC-urban-residential'!S8-'BDESC-urban-residential'!S8</f>
        <v>-4.7783191406471914</v>
      </c>
      <c r="S8" s="74">
        <f>'DESC-urban-residential'!T8-'BDESC-urban-residential'!T8</f>
        <v>-5.2355120600639324</v>
      </c>
      <c r="T8" s="74">
        <f>'DESC-urban-residential'!U8-'BDESC-urban-residential'!U8</f>
        <v>-5.3478508916920617</v>
      </c>
      <c r="U8" s="74">
        <f>'DESC-urban-residential'!V8-'BDESC-urban-residential'!V8</f>
        <v>-5.4601897233202195</v>
      </c>
      <c r="V8" s="74">
        <f>'DESC-urban-residential'!W8-'BDESC-urban-residential'!W8</f>
        <v>-5.5986538646294903</v>
      </c>
      <c r="W8" s="74">
        <f>'DESC-urban-residential'!X8-'BDESC-urban-residential'!X8</f>
        <v>-5.7371180059387825</v>
      </c>
      <c r="X8" s="74">
        <f>'DESC-urban-residential'!Y8-'BDESC-urban-residential'!Y8</f>
        <v>-8.0335327268949399</v>
      </c>
      <c r="Y8" s="74">
        <f>'DESC-urban-residential'!Z8-'BDESC-urban-residential'!Z8</f>
        <v>-10.329947447851083</v>
      </c>
      <c r="Z8" s="74">
        <f>'DESC-urban-residential'!AA8-'BDESC-urban-residential'!AA8</f>
        <v>-13.013016752085264</v>
      </c>
      <c r="AA8" s="74">
        <f>'DESC-urban-residential'!AB8-'BDESC-urban-residential'!AB8</f>
        <v>-15.696086056319444</v>
      </c>
      <c r="AB8" s="74">
        <f>'DESC-urban-residential'!AC8-'BDESC-urban-residential'!AC8</f>
        <v>-17.791335892732519</v>
      </c>
      <c r="AC8" s="74">
        <f>'DESC-urban-residential'!AD8-'BDESC-urban-residential'!AD8</f>
        <v>-19.886585729145565</v>
      </c>
      <c r="AD8" s="74">
        <f>'DESC-urban-residential'!AE8-'BDESC-urban-residential'!AE8</f>
        <v>-22.018410999111467</v>
      </c>
      <c r="AE8" s="74">
        <f>'DESC-urban-residential'!AF8-'BDESC-urban-residential'!AF8</f>
        <v>-24.150236269077382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-0.43142239789196424</v>
      </c>
      <c r="E8" s="74">
        <f>'DESC-rural-residential'!F8-'BDESC-rural-residential'!F8</f>
        <v>-0.86284479578392848</v>
      </c>
      <c r="F8" s="74">
        <f>'DESC-rural-residential'!G8-'BDESC-rural-residential'!G8</f>
        <v>-1.0771368421052743</v>
      </c>
      <c r="G8" s="74">
        <f>'DESC-rural-residential'!H8-'BDESC-rural-residential'!H8</f>
        <v>-1.2914288884266201</v>
      </c>
      <c r="H8" s="74">
        <f>'DESC-rural-residential'!I8-'BDESC-rural-residential'!I8</f>
        <v>-1.4517931350114566</v>
      </c>
      <c r="I8" s="74">
        <f>'DESC-rural-residential'!J8-'BDESC-rural-residential'!J8</f>
        <v>-1.6121573815962931</v>
      </c>
      <c r="J8" s="74">
        <f>'DESC-rural-residential'!K8-'BDESC-rural-residential'!K8</f>
        <v>-1.7781982386797193</v>
      </c>
      <c r="K8" s="74">
        <f>'DESC-rural-residential'!L8-'BDESC-rural-residential'!L8</f>
        <v>-1.9442390957631446</v>
      </c>
      <c r="L8" s="74">
        <f>'DESC-rural-residential'!M8-'BDESC-rural-residential'!M8</f>
        <v>-2.0861543582275885</v>
      </c>
      <c r="M8" s="74">
        <f>'DESC-rural-residential'!N8-'BDESC-rural-residential'!N8</f>
        <v>-2.2280696206920343</v>
      </c>
      <c r="N8" s="74">
        <f>'DESC-rural-residential'!O8-'BDESC-rural-residential'!O8</f>
        <v>-2.3529550516607749</v>
      </c>
      <c r="O8" s="74">
        <f>'DESC-rural-residential'!P8-'BDESC-rural-residential'!P8</f>
        <v>-2.4778404826295173</v>
      </c>
      <c r="P8" s="74">
        <f>'DESC-rural-residential'!Q8-'BDESC-rural-residential'!Q8</f>
        <v>-2.4125594618958672</v>
      </c>
      <c r="Q8" s="74">
        <f>'DESC-rural-residential'!R8-'BDESC-rural-residential'!R8</f>
        <v>-2.3472784411622207</v>
      </c>
      <c r="R8" s="74">
        <f>'DESC-rural-residential'!S8-'BDESC-rural-residential'!S8</f>
        <v>-2.5956301504750137</v>
      </c>
      <c r="S8" s="74">
        <f>'DESC-rural-residential'!T8-'BDESC-rural-residential'!T8</f>
        <v>-2.8439818597878137</v>
      </c>
      <c r="T8" s="74">
        <f>'DESC-rural-residential'!U8-'BDESC-rural-residential'!U8</f>
        <v>-2.9050054226475375</v>
      </c>
      <c r="U8" s="74">
        <f>'DESC-rural-residential'!V8-'BDESC-rural-residential'!V8</f>
        <v>-2.966028985507279</v>
      </c>
      <c r="V8" s="74">
        <f>'DESC-rural-residential'!W8-'BDESC-rural-residential'!W8</f>
        <v>-3.0412440746135552</v>
      </c>
      <c r="W8" s="74">
        <f>'DESC-rural-residential'!X8-'BDESC-rural-residential'!X8</f>
        <v>-3.1164591637198313</v>
      </c>
      <c r="X8" s="74">
        <f>'DESC-rural-residential'!Y8-'BDESC-rural-residential'!Y8</f>
        <v>-4.3638943207824354</v>
      </c>
      <c r="Y8" s="74">
        <f>'DESC-rural-residential'!Z8-'BDESC-rural-residential'!Z8</f>
        <v>-5.6113294778450395</v>
      </c>
      <c r="Z8" s="74">
        <f>'DESC-rural-residential'!AA8-'BDESC-rural-residential'!AA8</f>
        <v>-7.0687992233549579</v>
      </c>
      <c r="AA8" s="74">
        <f>'DESC-rural-residential'!AB8-'BDESC-rural-residential'!AB8</f>
        <v>-8.5262689688648834</v>
      </c>
      <c r="AB8" s="74">
        <f>'DESC-rural-residential'!AC8-'BDESC-rural-residential'!AC8</f>
        <v>-9.6644293738300036</v>
      </c>
      <c r="AC8" s="74">
        <f>'DESC-rural-residential'!AD8-'BDESC-rural-residential'!AD8</f>
        <v>-10.802589778795124</v>
      </c>
      <c r="AD8" s="74">
        <f>'DESC-rural-residential'!AE8-'BDESC-rural-residential'!AE8</f>
        <v>-11.960618320504999</v>
      </c>
      <c r="AE8" s="74">
        <f>'DESC-rural-residential'!AF8-'BDESC-rural-residential'!AF8</f>
        <v>-13.118646862214874</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-0.15618636962510535</v>
      </c>
      <c r="E8" s="74">
        <f>'DESC-commercial'!F8-'BDESC-commercial'!F8</f>
        <v>-0.31237273925021047</v>
      </c>
      <c r="F8" s="74">
        <f>'DESC-commercial'!G8-'BDESC-commercial'!G8</f>
        <v>-0.38995215311005182</v>
      </c>
      <c r="G8" s="74">
        <f>'DESC-commercial'!H8-'BDESC-commercial'!H8</f>
        <v>-0.4675315669698934</v>
      </c>
      <c r="H8" s="74">
        <f>'DESC-commercial'!I8-'BDESC-commercial'!I8</f>
        <v>-0.52558768462659144</v>
      </c>
      <c r="I8" s="74">
        <f>'DESC-commercial'!J8-'BDESC-commercial'!J8</f>
        <v>-0.58364380228329038</v>
      </c>
      <c r="J8" s="74">
        <f>'DESC-commercial'!K8-'BDESC-commercial'!K8</f>
        <v>-0.64375500375084904</v>
      </c>
      <c r="K8" s="74">
        <f>'DESC-commercial'!L8-'BDESC-commercial'!L8</f>
        <v>-0.70386620521840815</v>
      </c>
      <c r="L8" s="74">
        <f>'DESC-commercial'!M8-'BDESC-commercial'!M8</f>
        <v>-0.75524330048981803</v>
      </c>
      <c r="M8" s="74">
        <f>'DESC-commercial'!N8-'BDESC-commercial'!N8</f>
        <v>-0.80662039576122702</v>
      </c>
      <c r="N8" s="74">
        <f>'DESC-commercial'!O8-'BDESC-commercial'!O8</f>
        <v>-0.85183223960007926</v>
      </c>
      <c r="O8" s="74">
        <f>'DESC-commercial'!P8-'BDESC-commercial'!P8</f>
        <v>-0.89704408343893061</v>
      </c>
      <c r="P8" s="74">
        <f>'DESC-commercial'!Q8-'BDESC-commercial'!Q8</f>
        <v>-0.87341061961408073</v>
      </c>
      <c r="Q8" s="74">
        <f>'DESC-commercial'!R8-'BDESC-commercial'!R8</f>
        <v>-0.84977715578923085</v>
      </c>
      <c r="R8" s="74">
        <f>'DESC-commercial'!S8-'BDESC-commercial'!S8</f>
        <v>-0.93968707251420369</v>
      </c>
      <c r="S8" s="74">
        <f>'DESC-commercial'!T8-'BDESC-commercial'!T8</f>
        <v>-1.0295969892391774</v>
      </c>
      <c r="T8" s="74">
        <f>'DESC-commercial'!U8-'BDESC-commercial'!U8</f>
        <v>-1.051689140205891</v>
      </c>
      <c r="U8" s="74">
        <f>'DESC-commercial'!V8-'BDESC-commercial'!V8</f>
        <v>-1.0737812911726063</v>
      </c>
      <c r="V8" s="74">
        <f>'DESC-commercial'!W8-'BDESC-commercial'!W8</f>
        <v>-1.1010111516664995</v>
      </c>
      <c r="W8" s="74">
        <f>'DESC-commercial'!X8-'BDESC-commercial'!X8</f>
        <v>-1.1282410121603874</v>
      </c>
      <c r="X8" s="74">
        <f>'DESC-commercial'!Y8-'BDESC-commercial'!Y8</f>
        <v>-1.5798456795961311</v>
      </c>
      <c r="Y8" s="74">
        <f>'DESC-commercial'!Z8-'BDESC-commercial'!Z8</f>
        <v>-2.031450347031873</v>
      </c>
      <c r="Z8" s="74">
        <f>'DESC-commercial'!AA8-'BDESC-commercial'!AA8</f>
        <v>-2.5590931154692811</v>
      </c>
      <c r="AA8" s="74">
        <f>'DESC-commercial'!AB8-'BDESC-commercial'!AB8</f>
        <v>-3.0867358839066892</v>
      </c>
      <c r="AB8" s="74">
        <f>'DESC-commercial'!AC8-'BDESC-commercial'!AC8</f>
        <v>-3.4987801879834937</v>
      </c>
      <c r="AC8" s="74">
        <f>'DESC-commercial'!AD8-'BDESC-commercial'!AD8</f>
        <v>-3.9108244920603017</v>
      </c>
      <c r="AD8" s="74">
        <f>'DESC-commercial'!AE8-'BDESC-commercial'!AE8</f>
        <v>-4.3300615894750099</v>
      </c>
      <c r="AE8" s="74">
        <f>'DESC-commercial'!AF8-'BDESC-commercial'!AF8</f>
        <v>-4.7492986868897198</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2025-01-29T23:42:11Z</dcterms:modified>
</cp:coreProperties>
</file>