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Y\elec\BGDPbES\"/>
    </mc:Choice>
  </mc:AlternateContent>
  <xr:revisionPtr revIDLastSave="0" documentId="8_{99AFD4FA-6A8C-44DD-B0BB-8FDC2BC2EB75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28" i="4" l="1"/>
  <c r="E28" i="4" s="1"/>
  <c r="C5" i="4" s="1"/>
  <c r="D5" i="4" s="1"/>
  <c r="G3" i="2" s="1"/>
  <c r="D32" i="4"/>
  <c r="C32" i="4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  <c r="E32" i="4" l="1"/>
  <c r="E5" i="4" s="1"/>
  <c r="F5" i="4" s="1"/>
  <c r="H3" i="2" s="1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<sst xmlns="http://schemas.openxmlformats.org/spreadsheetml/2006/main" count="4985" uniqueCount="142">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</sst>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128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WY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WY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0.62919361399999996</v>
      </c>
      <c r="D4" s="13">
        <f>MIN(C4/SUMIFS(PTCF!B:B,PTCF!A:A,calcs!B4),1)</f>
        <v>0.69910401555555546</v>
      </c>
      <c r="E4" s="12">
        <f>SUMIFS('all_csv_BECF-pre-ret'!$E:$E,'all_csv_BECF-pre-ret'!$B:$B,$B4,'all_csv_BECF-pre-ret'!$AI:$AI,$C$1)</f>
        <v>0.60287062599999997</v>
      </c>
      <c r="F4" s="13">
        <f>MIN(E4/SUMIFS(PTCF!B:B,PTCF!A:A,calcs!B4),1)</f>
        <v>0.66985625111111102</v>
      </c>
    </row>
    <row r="5" spans="1:6" x14ac:dyDescent="0.25">
      <c r="A5" t="s">
        <v>141</v>
      </c>
      <c r="B5" t="s">
        <v>10</v>
      </c>
      <c r="C5" s="12">
        <f>E28</f>
        <v>0.40507869399999902</v>
      </c>
      <c r="D5" s="13">
        <f>MIN(C5/SUMIFS(PTCF!B:B,PTCF!A:A,calcs!B5),1)</f>
        <v>0.45008743777777666</v>
      </c>
      <c r="E5" s="12">
        <f>E32</f>
        <v>0.40507869399999902</v>
      </c>
      <c r="F5" s="13">
        <f>MIN(E5/SUMIFS(PTCF!B:B,PTCF!A:A,calcs!B5),1)</f>
        <v>0.45008743777777666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0.40580155299999998</v>
      </c>
      <c r="D7" s="14">
        <f>MIN(C7/SUMIFS(PTCF!B:B,PTCF!A:A,calcs!B7),1)</f>
        <v>0.86709733547008538</v>
      </c>
      <c r="E7" s="12">
        <f>SUMIFS('all_csv_BECF-pre-ret'!$E:$E,'all_csv_BECF-pre-ret'!$B:$B,$B7,'all_csv_BECF-pre-ret'!$AI:$AI,$C$1)</f>
        <v>0.29536316699999998</v>
      </c>
      <c r="F7" s="14">
        <f>MIN(E7/SUMIFS(PTCF!B:B,PTCF!A:A,calcs!B7),1)</f>
        <v>0.6311178782051281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0.25042563400000001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0.320718208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0.20518661899999999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0.222195751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0.02</v>
      </c>
      <c r="D11" s="13">
        <f>MIN(C11/SUMIFS(PTCF!B:B,PTCF!A:A,calcs!B11),1)</f>
        <v>2.2222222222222223E-2</v>
      </c>
      <c r="E11" s="12">
        <f>SUMIFS('all_csv_BECF-pre-ret'!$E:$E,'all_csv_BECF-pre-ret'!$B:$B,$B11,'all_csv_BECF-pre-ret'!$AI:$AI,$C$1)</f>
        <v>0.02</v>
      </c>
      <c r="F11" s="13">
        <f>MIN(E11/SUMIFS(PTCF!B:B,PTCF!A:A,calcs!B11),1)</f>
        <v>2.2222222222222223E-2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0.02</v>
      </c>
      <c r="D13" s="14">
        <f>MIN(C13/SUMIFS(PTCF!B:B,PTCF!A:A,calcs!B13),1)</f>
        <v>2.2222222222222223E-2</v>
      </c>
      <c r="E13" s="12">
        <f>SUMIFS('all_csv_BECF-pre-ret'!$E:$E,'all_csv_BECF-pre-ret'!$B:$B,$B13,'all_csv_BECF-pre-ret'!$AI:$AI,$C$1)</f>
        <v>0.02</v>
      </c>
      <c r="F13" s="14">
        <f>MIN(E13/SUMIFS(PTCF!B:B,PTCF!A:A,calcs!B13),1)</f>
        <v>2.2222222222222223E-2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8.5674276999999993E-2</v>
      </c>
      <c r="D14" s="13">
        <f>MIN(C14/SUMIFS(PTCF!B:B,PTCF!A:A,calcs!B14),1)</f>
        <v>9.5193641111111102E-2</v>
      </c>
      <c r="E14" s="12">
        <f>SUMIFS('all_csv_BECF-pre-ret'!$E:$E,'all_csv_BECF-pre-ret'!$B:$B,$B14,'all_csv_BECF-pre-ret'!$AI:$AI,$C$1)</f>
        <v>9.2912140999999906E-2</v>
      </c>
      <c r="F14" s="13">
        <f>MIN(E14/SUMIFS(PTCF!B:B,PTCF!A:A,calcs!B14),1)</f>
        <v>0.10323571222222211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0.13827072000000001</v>
      </c>
      <c r="D17" s="13">
        <f>MIN(C17/SUMIFS(PTCF!B:B,PTCF!A:A,calcs!B17),1)</f>
        <v>0.15363413333333334</v>
      </c>
      <c r="E17" s="12">
        <f>SUMIFS('all_csv_BECF-pre-ret'!$E:$E,'all_csv_BECF-pre-ret'!$B:$B,$B17,'all_csv_BECF-pre-ret'!$AI:$AI,$C$1)</f>
        <v>0.30253546100000001</v>
      </c>
      <c r="F17" s="13">
        <f>MIN(E17/SUMIFS(PTCF!B:B,PTCF!A:A,calcs!B17),1)</f>
        <v>0.3361505122222222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94</v>
      </c>
      <c r="E24">
        <f>SUM(C24:D24)</f>
        <v>94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9.3710092999999994E-2</v>
      </c>
      <c r="D27">
        <f>SUMIFS('all_csv_BECF-pre-nonret'!$D:$D,'all_csv_BECF-pre-nonret'!B:B,calcs!B27,'all_csv_BECF-pre-nonret'!AI:AI,calcs!C1)</f>
        <v>0.40507869399999902</v>
      </c>
    </row>
    <row r="28" spans="1:6" x14ac:dyDescent="0.25">
      <c r="C28">
        <f>$C$27*($C$24/$E$24)</f>
        <v>0</v>
      </c>
      <c r="D28">
        <f>$D$27*($D$24/$E$24)</f>
        <v>0.40507869399999902</v>
      </c>
      <c r="E28" s="9">
        <f>SUM(C28:D28)</f>
        <v>0.40507869399999902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0.18283215899999999</v>
      </c>
      <c r="D31">
        <f>SUMIFS('all_csv_BECF-pre-nonret'!$D:$D,'all_csv_BECF-pre-nonret'!B:B,calcs!B31,'all_csv_BECF-pre-nonret'!AI:AI,calcs!C1)</f>
        <v>0.40507869399999902</v>
      </c>
    </row>
    <row r="32" spans="1:6" x14ac:dyDescent="0.25">
      <c r="C32">
        <f>$C$31*($C$24/$E$24)</f>
        <v>0</v>
      </c>
      <c r="D32">
        <f>$D$31*($D$24/$E$24)</f>
        <v>0.40507869399999902</v>
      </c>
      <c r="E32" s="9">
        <f>SUM(C32:D32)</f>
        <v>0.40507869399999902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0.69910401555555546</v>
      </c>
      <c r="H2" s="8">
        <f>SUMIFS(calcs!$F$4:$F$19,calcs!$B$4:$B$19,$A2)</f>
        <v>0.66985625111111102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0.45008743777777666</v>
      </c>
      <c r="H3" s="8">
        <f>SUMIFS(calcs!$F$4:$F$19,calcs!$B$4:$B$19,$A3)</f>
        <v>0.45008743777777666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2.2222222222222223E-2</v>
      </c>
      <c r="H9" s="8">
        <f>SUMIFS(calcs!$F$4:$F$19,calcs!$B$4:$B$19,$A9)</f>
        <v>2.2222222222222223E-2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9.5193641111111102E-2</v>
      </c>
      <c r="H12" s="8">
        <f>SUMIFS(calcs!$F$4:$F$19,calcs!$B$4:$B$19,$A12)</f>
        <v>0.10323571222222211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0.15363413333333334</v>
      </c>
      <c r="H15" s="8">
        <f>SUMIFS(calcs!$F$4:$F$19,calcs!$B$4:$B$19,$A15)</f>
        <v>0.3361505122222222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2022-11-30T00:49:26Z</dcterms:modified>
</cp:coreProperties>
</file>