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aes\projects\mid_atlantic\sensitivity_comparison\"/>
    </mc:Choice>
  </mc:AlternateContent>
  <xr:revisionPtr revIDLastSave="0" documentId="13_ncr:1_{F8F053F9-A5F0-4DFC-9AA8-354941D9B38D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PJM" sheetId="1" r:id="rId1"/>
    <sheet name="NYISO" sheetId="2" r:id="rId2"/>
    <sheet name="ISONE" sheetId="3" r:id="rId3"/>
    <sheet name="MK_3" sheetId="19" r:id="rId4"/>
    <sheet name="MK_5" sheetId="4" r:id="rId5"/>
    <sheet name="MK_10" sheetId="8" r:id="rId6"/>
    <sheet name="MK_15" sheetId="9" r:id="rId7"/>
    <sheet name="MK_20" sheetId="10" r:id="rId8"/>
    <sheet name="LK_1" sheetId="21" r:id="rId9"/>
    <sheet name="LK_5" sheetId="20" r:id="rId10"/>
    <sheet name="LK_10" sheetId="11" r:id="rId11"/>
    <sheet name="LK_15" sheetId="14" r:id="rId12"/>
    <sheet name="LK_20" sheetId="12" r:id="rId13"/>
    <sheet name="LK_25" sheetId="13" r:id="rId14"/>
    <sheet name="LK_30" sheetId="5" r:id="rId15"/>
    <sheet name="UJ_20" sheetId="6" r:id="rId16"/>
    <sheet name="UJ_25" sheetId="15" r:id="rId17"/>
    <sheet name="UJ_30" sheetId="16" r:id="rId18"/>
  </sheets>
  <calcPr calcId="181029"/>
</workbook>
</file>

<file path=xl/calcChain.xml><?xml version="1.0" encoding="utf-8"?>
<calcChain xmlns="http://schemas.openxmlformats.org/spreadsheetml/2006/main">
  <c r="B8" i="3" l="1"/>
  <c r="B8" i="2"/>
</calcChain>
</file>

<file path=xl/sharedStrings.xml><?xml version="1.0" encoding="utf-8"?>
<sst xmlns="http://schemas.openxmlformats.org/spreadsheetml/2006/main" count="3618" uniqueCount="79">
  <si>
    <t>debug</t>
  </si>
  <si>
    <t>steps</t>
  </si>
  <si>
    <t>T_atm</t>
  </si>
  <si>
    <t>p_atm</t>
  </si>
  <si>
    <t>T_water</t>
  </si>
  <si>
    <t>p_water</t>
  </si>
  <si>
    <t>fuel_HHV</t>
  </si>
  <si>
    <t>fuel_CO2</t>
  </si>
  <si>
    <t>r_w</t>
  </si>
  <si>
    <t>epsilon</t>
  </si>
  <si>
    <t>depth</t>
  </si>
  <si>
    <t>p_hydro_grad</t>
  </si>
  <si>
    <t>p_frac_grad</t>
  </si>
  <si>
    <t>safety_factor</t>
  </si>
  <si>
    <t>T_grad_m</t>
  </si>
  <si>
    <t>T_grad_b</t>
  </si>
  <si>
    <t>r_f</t>
  </si>
  <si>
    <t>phi</t>
  </si>
  <si>
    <t>Slr</t>
  </si>
  <si>
    <t>k</t>
  </si>
  <si>
    <t>h</t>
  </si>
  <si>
    <t>m_dot</t>
  </si>
  <si>
    <t>PR_type</t>
  </si>
  <si>
    <t>free</t>
  </si>
  <si>
    <t>Variable</t>
  </si>
  <si>
    <t>Include</t>
  </si>
  <si>
    <t>N</t>
  </si>
  <si>
    <t>Y</t>
  </si>
  <si>
    <t>Note</t>
  </si>
  <si>
    <t>True/False - does not affect results</t>
  </si>
  <si>
    <t>Not used, currently set to 0</t>
  </si>
  <si>
    <t>Type</t>
  </si>
  <si>
    <t>float</t>
  </si>
  <si>
    <t>boolean</t>
  </si>
  <si>
    <t>Unused</t>
  </si>
  <si>
    <t>Baseline</t>
  </si>
  <si>
    <t>free or fixed, analysis based on free</t>
  </si>
  <si>
    <t>loss_mech</t>
  </si>
  <si>
    <t>loss_gen</t>
  </si>
  <si>
    <t>loss_m_air</t>
  </si>
  <si>
    <t>mach_limit</t>
  </si>
  <si>
    <t>t_pipe</t>
  </si>
  <si>
    <t>t_cement</t>
  </si>
  <si>
    <t>r_rock</t>
  </si>
  <si>
    <t>k_cement</t>
  </si>
  <si>
    <t>k_pipe</t>
  </si>
  <si>
    <t>k_rock</t>
  </si>
  <si>
    <t>depth_ocean</t>
  </si>
  <si>
    <t>T_ocean</t>
  </si>
  <si>
    <t>t_insul</t>
  </si>
  <si>
    <t>k_insul</t>
  </si>
  <si>
    <t>h_ocean</t>
  </si>
  <si>
    <t>delta_p_cmp12</t>
  </si>
  <si>
    <t>delta_p_cmp23</t>
  </si>
  <si>
    <t>delta_p_cmp34</t>
  </si>
  <si>
    <t>delta_p_cmp45</t>
  </si>
  <si>
    <t>delta_p_exp12</t>
  </si>
  <si>
    <t>delta_p_exp23</t>
  </si>
  <si>
    <t>delta_p_exp34</t>
  </si>
  <si>
    <t>delta_p_exp45</t>
  </si>
  <si>
    <t>integer</t>
  </si>
  <si>
    <t>Not used for ICAES</t>
  </si>
  <si>
    <t>n_cmp1</t>
  </si>
  <si>
    <t>n_cmp2</t>
  </si>
  <si>
    <t>n_cmp3</t>
  </si>
  <si>
    <t>n_cmp4</t>
  </si>
  <si>
    <t>n_cmp5</t>
  </si>
  <si>
    <t>n_exp1</t>
  </si>
  <si>
    <t>n_exp2</t>
  </si>
  <si>
    <t>n_exp3</t>
  </si>
  <si>
    <t>n_exp4</t>
  </si>
  <si>
    <t>n_exp5</t>
  </si>
  <si>
    <t>X_m</t>
  </si>
  <si>
    <t>Y_m</t>
  </si>
  <si>
    <t>Formation</t>
  </si>
  <si>
    <t>MK1-3</t>
  </si>
  <si>
    <t>LK1</t>
  </si>
  <si>
    <t>string</t>
  </si>
  <si>
    <t>UJ1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</si>
</sst>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8" fillId="0" borderId="0" xfId="0" applyFont="1"/>
    <xf numFmtId="11" fontId="18" fillId="0" borderId="0" xfId="0" applyNumberFormat="1" applyFont="1"/>
    <xf numFmtId="0" fontId="0" fillId="0" borderId="0" xfId="0" applyFont="1"/>
    <xf numFmtId="0" fontId="18" fillId="0" borderId="0" xfId="0" applyFont="1" applyAlignment="1">
      <alignment vertical="center"/>
    </xf>
    <xf numFmtId="0" fontId="0" fillId="0" borderId="0" xfId="0" applyFill="1"/>
    <xf numFmtId="0" fontId="0" fillId="33" borderId="0" xfId="0" applyFont="1" applyFill="1"/>
    <xf numFmtId="0" fontId="14" fillId="33" borderId="0" xfId="0" applyFont="1" applyFill="1"/>
    <xf numFmtId="0" fontId="18" fillId="33" borderId="0" xfId="0" applyFont="1" applyFill="1"/>
    <xf numFmtId="0" fontId="18" fillId="33" borderId="0" xfId="0" applyFont="1" applyFill="1" applyAlignment="1">
      <alignment vertical="center"/>
    </xf>
    <xf numFmtId="0" fontId="0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vertical="center"/>
    </xf>
    <xf numFmtId="0" fontId="0" fillId="34" borderId="0" xfId="0" applyFont="1" applyFill="1"/>
    <xf numFmtId="0" fontId="18" fillId="34" borderId="0" xfId="0" applyFont="1" applyFill="1"/>
    <xf numFmtId="0" fontId="0" fillId="34" borderId="0" xfId="0" applyFill="1"/>
    <xf numFmtId="0" fontId="19" fillId="34" borderId="0" xfId="0" applyFont="1" applyFill="1" applyAlignment="1">
      <alignment vertical="center"/>
    </xf>
    <xf numFmtId="0" fontId="16" fillId="34" borderId="0" xfId="0" applyFont="1" applyFill="1"/>
    <xf numFmtId="0" fontId="0" fillId="34" borderId="0" xfId="0" applyFill="1" applyAlignment="1">
      <alignment horizontal="center" vertical="center"/>
    </xf>
    <xf numFmtId="0" fontId="0" fillId="34" borderId="0" xfId="0" applyFont="1" applyFill="1" applyAlignment="1">
      <alignment horizontal="center" vertical="center"/>
    </xf>
    <xf numFmtId="2" fontId="0" fillId="34" borderId="0" xfId="0" applyNumberFormat="1" applyFill="1"/>
    <xf numFmtId="164" fontId="0" fillId="34" borderId="0" xfId="0" applyNumberFormat="1" applyFill="1"/>
    <xf numFmtId="0" fontId="14" fillId="34" borderId="0" xfId="0" applyFont="1" applyFill="1" applyAlignment="1">
      <alignment horizontal="center" vertical="center"/>
    </xf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3.21875" customWidth="1"/>
    <col min="3" max="3" width="12.88671875" bestFit="1" customWidth="1"/>
    <col min="4" max="4" width="12.88671875" customWidth="1"/>
    <col min="5" max="5" width="31.554687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-49904.42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4108774.11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1402.35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62.44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0.22919999999999999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38.33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184.63933006285899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586.27254350590295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6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6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6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  <c r="F19" s="6"/>
    </row>
    <row r="20" spans="1:6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  <c r="F20" s="6"/>
    </row>
    <row r="21" spans="1:6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6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6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6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6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6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6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6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6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6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6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6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4CE-DD3E-4D90-B907-489D507E60E3}">
  <dimension ref="A1:E60"/>
  <sheetViews>
    <sheetView workbookViewId="0">
      <selection activeCell="C9" sqref="C9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2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23">
        <v>167785.58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23">
        <v>4346254.1100000003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2971.1290742400001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393.87558212058218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0.19239999999999999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5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101.24093812963601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471.63620768037998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E323-55E6-41B2-BDC9-7A08F730EF8B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167785.58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4346254.1100000003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2971.1290742400001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393.87558212058218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0.19239999999999999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10.955514339164587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99.929083326358594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470.80953481337099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F069-B9C7-4B8F-919E-0C286B8B821D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187575.58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4306674.1100000003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3148.0249358400006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199.43651476213827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20">
        <v>0.2039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16.247644137633749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95.522492923438193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461.922140928494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B663-7E1D-44DD-AB61-CF11C35AA194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207365.58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4286884.1100000003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2901.7240111199999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157.48303931623931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0.21060000000000001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20.441290965442796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97.378174943064096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474.031587748525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A3BE-BF11-4A12-AAEB-EF03D0935E4A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108415.58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4267094.1100000003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2774.9792709600001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62.570945253456223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0.217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25.454305972924235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123.21380482131499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480.84371735943199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AD07-A154-42E3-B06E-8BCBAB85BCF7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583375.57999999996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4">
        <v>4563944.1100000003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1029.19947576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149.53060544886114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0.22389999999999999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32.24451406047524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147.53861487149001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640.57748907972996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50F7-1DC8-49CE-A367-E792C7B08134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78</v>
      </c>
      <c r="C2" s="14" t="s">
        <v>26</v>
      </c>
      <c r="D2" s="14" t="s">
        <v>77</v>
      </c>
      <c r="E2" s="14"/>
    </row>
    <row r="3" spans="1:5" x14ac:dyDescent="0.3">
      <c r="A3" s="14" t="s">
        <v>72</v>
      </c>
      <c r="B3" s="14">
        <v>682631.22</v>
      </c>
      <c r="C3" s="14" t="s">
        <v>26</v>
      </c>
      <c r="D3" s="14" t="s">
        <v>32</v>
      </c>
      <c r="E3" s="14"/>
    </row>
    <row r="4" spans="1:5" x14ac:dyDescent="0.3">
      <c r="A4" s="14" t="s">
        <v>73</v>
      </c>
      <c r="B4" s="20">
        <v>4493566.45</v>
      </c>
      <c r="C4" s="14" t="s">
        <v>26</v>
      </c>
      <c r="D4" s="14" t="s">
        <v>32</v>
      </c>
      <c r="E4" s="14"/>
    </row>
    <row r="5" spans="1:5" x14ac:dyDescent="0.3">
      <c r="A5" s="14" t="s">
        <v>10</v>
      </c>
      <c r="B5" s="15">
        <v>2285.60912448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137.73284111999999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0.18970000000000001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20.518934181469088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110.67483852647599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509.621435871252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F529-3AC7-4B6C-BF29-F06000D0B8E3}">
  <dimension ref="A1:E60"/>
  <sheetViews>
    <sheetView workbookViewId="0">
      <selection activeCell="D9" sqref="D9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78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682631.22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4514746.45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2026.3685863200001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307.39866384000004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0.19389999999999999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24.152601055958982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115.11151240027201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527.55237185791202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2176-1AD7-4814-AEAD-EC7451E0100F}">
  <dimension ref="A1:E60"/>
  <sheetViews>
    <sheetView workbookViewId="0">
      <selection activeCell="E6" sqref="E6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78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661451.22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4493566.45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2136.0663501600002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77.891761920000008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0.19950000000000001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30.017606068724568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134.02948467755101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519.77656108095198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AABB-88CF-459C-9FDD-D0CEA8B12C95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147995.57999999999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4464994.1100000003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21">
        <v>1123.162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21">
        <v>297.50080000000003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22">
        <v>0.28199999999999997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6">
        <f>236.1424</f>
        <v>236.14240000000001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127.02389338190901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619.96026401898303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FDB8-D0AF-45AE-A219-D590B5607C12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385475.58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4504574.1100000003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21">
        <v>1157.068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21">
        <v>199.13650000000001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22">
        <v>0.2651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6">
        <f>132.3264</f>
        <v>132.32640000000001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128.52636228759499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615.17919146289205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4F44-3CAE-41C7-B33D-D82864108B0F}">
  <dimension ref="A1:E60"/>
  <sheetViews>
    <sheetView tabSelected="1"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75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78551.22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4407946.45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1039.7272372800001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20">
        <v>318.04999128000003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20">
        <v>0.18959999999999999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3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272.21499074529203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693.34644631049503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D982-F905-4AC3-B720-703417C89942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75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78551.22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4407946.45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1039.7272372800001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20">
        <v>318.04999128000003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20">
        <v>0.18959999999999999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5.212255310640499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201.12322915167201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668.48255981382295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24DF-F5FC-4FCD-A058-1D228F767148}">
  <dimension ref="A1:E60"/>
  <sheetViews>
    <sheetView workbookViewId="0">
      <selection activeCell="E7" sqref="E7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75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4">
        <v>236951.22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4">
        <v>4319946.45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3733.48831152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28.790889839999998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0.23549999999999999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10.029659399485068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151.88957717456501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437.46129503639099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FD37-03E5-47D5-B736-648635A1F133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75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4">
        <v>166551.22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4">
        <v>4372746.45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2041.3187824800002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326.71688784000003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0.26469999999999999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15.209780018586441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104.260543392177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527.041034239292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8D15-889B-4D98-BC6B-78759450000F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75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553751.22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4513546.45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1005.84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160.85984592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0.28399999999999997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20.028507691251541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142.91738656808801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650.02577966775698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21B4-C1D2-4BDD-A094-FE943C1F6337}">
  <dimension ref="A1:E60"/>
  <sheetViews>
    <sheetView workbookViewId="0">
      <selection activeCell="B9" sqref="B9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2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23">
        <v>167785.58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23">
        <v>4346254.1100000003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2971.1290742400001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393.87558212058218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0.19239999999999999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1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112.67229679400199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477.71078849667703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PJM</vt:lpstr>
      <vt:lpstr>NYISO</vt:lpstr>
      <vt:lpstr>ISONE</vt:lpstr>
      <vt:lpstr>MK_3</vt:lpstr>
      <vt:lpstr>MK_5</vt:lpstr>
      <vt:lpstr>MK_10</vt:lpstr>
      <vt:lpstr>MK_15</vt:lpstr>
      <vt:lpstr>MK_20</vt:lpstr>
      <vt:lpstr>LK_1</vt:lpstr>
      <vt:lpstr>LK_5</vt:lpstr>
      <vt:lpstr>LK_10</vt:lpstr>
      <vt:lpstr>LK_15</vt:lpstr>
      <vt:lpstr>LK_20</vt:lpstr>
      <vt:lpstr>LK_25</vt:lpstr>
      <vt:lpstr>LK_30</vt:lpstr>
      <vt:lpstr>UJ_20</vt:lpstr>
      <vt:lpstr>UJ_25</vt:lpstr>
      <vt:lpstr>UJ_30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2020-07-13T17:50:58Z</dcterms:created>
  <dcterms:modified xsi:type="dcterms:W3CDTF">2020-12-02T19:08:49Z</dcterms:modified>
</cp:coreProperties>
</file>