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DD95F075-85E5-4F30-B2F9-407F89611D3E}" xr6:coauthVersionLast="45" xr6:coauthVersionMax="45" xr10:uidLastSave="{00000000-0000-0000-0000-000000000000}"/>
  <bookViews>
    <workbookView xWindow="28680" yWindow="-120" windowWidth="29040" windowHeight="15840" tabRatio="656" activeTab="2" xr2:uid="{00000000-000D-0000-FFFF-FFFF00000000}"/>
  </bookViews>
  <sheets>
    <sheet name="PJM" sheetId="13" r:id="rId1"/>
    <sheet name="ISONE" sheetId="15" r:id="rId2"/>
    <sheet name="NYISO" sheetId="1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4" l="1"/>
  <c r="E4" i="14"/>
  <c r="F4" i="15"/>
  <c r="E4" i="15"/>
  <c r="F4" i="13"/>
  <c r="E4" i="13"/>
  <c r="G6" i="13" l="1"/>
  <c r="F14" i="15"/>
  <c r="E14" i="15"/>
  <c r="G6" i="15"/>
  <c r="F5" i="15"/>
  <c r="E5" i="15"/>
  <c r="F14" i="14"/>
  <c r="E14" i="14"/>
  <c r="G6" i="14"/>
  <c r="F5" i="14"/>
  <c r="E5" i="14"/>
  <c r="C7" i="15"/>
  <c r="C7" i="14"/>
  <c r="C7" i="13" l="1"/>
  <c r="F5" i="13"/>
  <c r="E5" i="13"/>
  <c r="F14" i="13"/>
  <c r="E14" i="13"/>
</calcChain>
</file>

<file path=xl/sharedStrings.xml><?xml version="1.0" encoding="utf-8"?>
<sst xmlns="http://schemas.openxmlformats.org/spreadsheetml/2006/main" count="477" uniqueCount="64">
  <si>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</si>
  <si>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</si>
  <si>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</si>
  <si>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</si>
  <si>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</si>
  <si>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</si>
  <si>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</si>
  <si>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</si>
  <si>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[-]</t>
  </si>
  <si>
    <t>k</t>
  </si>
  <si>
    <t>depth</t>
  </si>
  <si>
    <t>phi</t>
  </si>
  <si>
    <t>design choice</t>
  </si>
  <si>
    <t>[m]</t>
  </si>
  <si>
    <t>h</t>
  </si>
  <si>
    <t>T_atm</t>
  </si>
  <si>
    <t>p_atm</t>
  </si>
  <si>
    <t>T_water</t>
  </si>
  <si>
    <t>p_water</t>
  </si>
  <si>
    <t>loss_mech</t>
  </si>
  <si>
    <t>loss_gen</t>
  </si>
  <si>
    <t>r_w</t>
  </si>
  <si>
    <t>epsilon</t>
  </si>
  <si>
    <t>p_hydro_grad</t>
  </si>
  <si>
    <t>p_frac_grad</t>
  </si>
  <si>
    <t>safety_factor</t>
  </si>
  <si>
    <t>T_grad_m</t>
  </si>
  <si>
    <t>T_grad_b</t>
  </si>
  <si>
    <t>loss_m_air</t>
  </si>
  <si>
    <t>mach_limit</t>
  </si>
  <si>
    <t>eta_pump</t>
  </si>
  <si>
    <t>ML_cmp1</t>
  </si>
  <si>
    <t>ML_cmp2</t>
  </si>
  <si>
    <t>ML_cmp3</t>
  </si>
  <si>
    <t>ML_exp1</t>
  </si>
  <si>
    <t>ML_exp2</t>
  </si>
  <si>
    <t>ML_exp3</t>
  </si>
  <si>
    <t>[C]</t>
  </si>
  <si>
    <t>[MPa]</t>
  </si>
  <si>
    <t>[MPa/km]</t>
  </si>
  <si>
    <t>Geophysical parameter</t>
  </si>
  <si>
    <t>constant</t>
  </si>
  <si>
    <t>ML_cmp4</t>
  </si>
  <si>
    <t>ML_cmp5</t>
  </si>
  <si>
    <t>ML_exp4</t>
  </si>
  <si>
    <t>ML_exp5</t>
  </si>
  <si>
    <t>delta_p_cmp12</t>
  </si>
  <si>
    <t>delta_p_cmp23</t>
  </si>
  <si>
    <t>delta_p_cmp34</t>
  </si>
  <si>
    <t>delta_p_cmp45</t>
  </si>
  <si>
    <t>delta_p_exp12</t>
  </si>
  <si>
    <t>delta_p_exp23</t>
  </si>
  <si>
    <t>delta_p_exp34</t>
  </si>
  <si>
    <t>delta_p_exp45</t>
  </si>
  <si>
    <t>m_dot</t>
  </si>
  <si>
    <t>r_f</t>
  </si>
  <si>
    <t>[kg/s]</t>
  </si>
  <si>
    <t>triangle</t>
  </si>
  <si>
    <t>normal</t>
  </si>
  <si>
    <t>lognormal</t>
  </si>
  <si>
    <t>[C/m]</t>
  </si>
  <si>
    <t>[log mD]</t>
  </si>
  <si>
    <t>Not the effect we are looking for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</si>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</sst>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2" fontId="0" fillId="2" borderId="0" xfId="0" applyNumberFormat="1" applyFill="1"/>
    <xf numFmtId="164" fontId="0" fillId="2" borderId="0" xfId="0" applyNumberFormat="1" applyFill="1"/>
    <xf numFmtId="0" fontId="0" fillId="0" borderId="0" xfId="0" applyFont="1" applyFill="1"/>
    <xf numFmtId="11" fontId="2" fillId="0" borderId="0" xfId="0" applyNumberFormat="1" applyFont="1" applyFill="1"/>
    <xf numFmtId="0" fontId="2" fillId="0" borderId="0" xfId="0" applyFont="1" applyFill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30CC-7B0E-4DC3-BA08-46FE1E5BE4CF}">
  <dimension ref="A1:H41"/>
  <sheetViews>
    <sheetView workbookViewId="0">
      <selection activeCell="E4" sqref="E4:F4"/>
    </sheetView>
  </sheetViews>
  <sheetFormatPr defaultRowHeight="14.4" x14ac:dyDescent="0.3"/>
  <cols>
    <col min="1" max="1" width="17.88671875" bestFit="1" customWidth="1"/>
    <col min="4" max="4" width="17.6640625" bestFit="1" customWidth="1"/>
    <col min="8" max="8" width="21.21875" bestFit="1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x14ac:dyDescent="0.3">
      <c r="A2" s="13" t="s">
        <v>54</v>
      </c>
      <c r="B2" s="13" t="s">
        <v>56</v>
      </c>
      <c r="C2">
        <v>275.497310087122</v>
      </c>
      <c r="D2" s="13" t="s">
        <v>41</v>
      </c>
      <c r="E2" s="13">
        <v>0</v>
      </c>
      <c r="F2" s="13">
        <v>0</v>
      </c>
      <c r="G2" s="13">
        <v>0</v>
      </c>
      <c r="H2" s="13" t="s">
        <v>12</v>
      </c>
    </row>
    <row r="3" spans="1:8" x14ac:dyDescent="0.3">
      <c r="A3" s="13" t="s">
        <v>55</v>
      </c>
      <c r="B3" s="13" t="s">
        <v>13</v>
      </c>
      <c r="C3">
        <v>122.949247909832</v>
      </c>
      <c r="D3" s="13" t="s">
        <v>41</v>
      </c>
      <c r="E3" s="13">
        <v>0</v>
      </c>
      <c r="F3" s="13">
        <v>0</v>
      </c>
      <c r="G3" s="13">
        <v>0</v>
      </c>
      <c r="H3" s="13" t="s">
        <v>12</v>
      </c>
    </row>
    <row r="4" spans="1:8" x14ac:dyDescent="0.3">
      <c r="A4" s="5" t="s">
        <v>10</v>
      </c>
      <c r="B4" s="5" t="s">
        <v>13</v>
      </c>
      <c r="C4" s="8">
        <v>1402.35</v>
      </c>
      <c r="D4" s="6" t="s">
        <v>63</v>
      </c>
      <c r="E4" s="5">
        <f>C4*0.9</f>
        <v>1262.115</v>
      </c>
      <c r="F4" s="5">
        <f>C4*1.1</f>
        <v>1542.585</v>
      </c>
      <c r="G4" s="5">
        <v>0</v>
      </c>
      <c r="H4" s="5"/>
    </row>
    <row r="5" spans="1:8" x14ac:dyDescent="0.3">
      <c r="A5" s="5" t="s">
        <v>14</v>
      </c>
      <c r="B5" s="5" t="s">
        <v>13</v>
      </c>
      <c r="C5" s="8">
        <v>62.44</v>
      </c>
      <c r="D5" s="6" t="s">
        <v>63</v>
      </c>
      <c r="E5" s="5">
        <f>C5*0.8</f>
        <v>49.951999999999998</v>
      </c>
      <c r="F5" s="5">
        <f>C5*1.2</f>
        <v>74.927999999999997</v>
      </c>
      <c r="G5" s="5">
        <v>0</v>
      </c>
      <c r="H5" s="5"/>
    </row>
    <row r="6" spans="1:8" x14ac:dyDescent="0.3">
      <c r="A6" s="5" t="s">
        <v>11</v>
      </c>
      <c r="B6" s="5" t="s">
        <v>8</v>
      </c>
      <c r="C6" s="9">
        <v>0.22919999999999999</v>
      </c>
      <c r="D6" s="5" t="s">
        <v>58</v>
      </c>
      <c r="E6" s="5">
        <v>0</v>
      </c>
      <c r="F6" s="5">
        <v>0</v>
      </c>
      <c r="G6" s="5">
        <f>0.05/100</f>
        <v>5.0000000000000001E-4</v>
      </c>
      <c r="H6" s="5"/>
    </row>
    <row r="7" spans="1:8" x14ac:dyDescent="0.3">
      <c r="A7" s="5" t="s">
        <v>9</v>
      </c>
      <c r="B7" s="5" t="s">
        <v>61</v>
      </c>
      <c r="C7" s="5">
        <f>LOG(38.33)</f>
        <v>1.583538819254352</v>
      </c>
      <c r="D7" s="5" t="s">
        <v>59</v>
      </c>
      <c r="E7" s="5">
        <v>0</v>
      </c>
      <c r="F7" s="5">
        <v>0</v>
      </c>
      <c r="G7" s="5">
        <v>2.448</v>
      </c>
      <c r="H7" s="5"/>
    </row>
    <row r="8" spans="1:8" x14ac:dyDescent="0.3">
      <c r="A8" t="s">
        <v>16</v>
      </c>
      <c r="B8" t="s">
        <v>38</v>
      </c>
      <c r="C8" s="3">
        <v>0.101325</v>
      </c>
      <c r="D8" t="s">
        <v>41</v>
      </c>
      <c r="E8" s="1">
        <v>0</v>
      </c>
      <c r="F8" s="1">
        <v>0</v>
      </c>
      <c r="G8" s="1">
        <v>0</v>
      </c>
      <c r="H8" s="1" t="s">
        <v>40</v>
      </c>
    </row>
    <row r="9" spans="1:8" x14ac:dyDescent="0.3">
      <c r="A9" t="s">
        <v>18</v>
      </c>
      <c r="B9" t="s">
        <v>38</v>
      </c>
      <c r="C9" s="3">
        <v>0.101325</v>
      </c>
      <c r="D9" s="1" t="s">
        <v>41</v>
      </c>
      <c r="E9" s="1">
        <v>0</v>
      </c>
      <c r="F9" s="1">
        <v>0</v>
      </c>
      <c r="G9" s="1">
        <v>0</v>
      </c>
      <c r="H9" s="1" t="s">
        <v>40</v>
      </c>
    </row>
    <row r="10" spans="1:8" x14ac:dyDescent="0.3">
      <c r="A10" s="1" t="s">
        <v>15</v>
      </c>
      <c r="B10" s="1" t="s">
        <v>37</v>
      </c>
      <c r="C10" s="4">
        <v>16.850000000000001</v>
      </c>
      <c r="D10" s="1" t="s">
        <v>41</v>
      </c>
      <c r="E10" s="1"/>
      <c r="F10" s="1"/>
      <c r="G10" s="1">
        <v>0</v>
      </c>
      <c r="H10" s="1" t="s">
        <v>62</v>
      </c>
    </row>
    <row r="11" spans="1:8" x14ac:dyDescent="0.3">
      <c r="A11" s="1" t="s">
        <v>17</v>
      </c>
      <c r="B11" s="1" t="s">
        <v>37</v>
      </c>
      <c r="C11" s="4">
        <v>16.850000000000001</v>
      </c>
      <c r="D11" s="1" t="s">
        <v>41</v>
      </c>
      <c r="E11" s="1"/>
      <c r="F11" s="1"/>
      <c r="G11" s="1">
        <v>0</v>
      </c>
      <c r="H11" s="1" t="s">
        <v>62</v>
      </c>
    </row>
    <row r="12" spans="1:8" x14ac:dyDescent="0.3">
      <c r="A12" s="5" t="s">
        <v>23</v>
      </c>
      <c r="B12" s="5" t="s">
        <v>39</v>
      </c>
      <c r="C12" s="6">
        <v>10</v>
      </c>
      <c r="D12" s="5" t="s">
        <v>57</v>
      </c>
      <c r="E12" s="5">
        <v>9.42</v>
      </c>
      <c r="F12" s="5">
        <v>11.1</v>
      </c>
      <c r="G12" s="5">
        <v>0</v>
      </c>
      <c r="H12" s="5"/>
    </row>
    <row r="13" spans="1:8" x14ac:dyDescent="0.3">
      <c r="A13" s="5" t="s">
        <v>24</v>
      </c>
      <c r="B13" s="5" t="s">
        <v>39</v>
      </c>
      <c r="C13" s="6">
        <v>14.73</v>
      </c>
      <c r="D13" s="5" t="s">
        <v>63</v>
      </c>
      <c r="E13" s="5">
        <v>13.6</v>
      </c>
      <c r="F13" s="5">
        <v>15.8</v>
      </c>
      <c r="G13" s="5">
        <v>0</v>
      </c>
      <c r="H13" s="5"/>
    </row>
    <row r="14" spans="1:8" x14ac:dyDescent="0.3">
      <c r="A14" s="6" t="s">
        <v>26</v>
      </c>
      <c r="B14" s="6" t="s">
        <v>60</v>
      </c>
      <c r="C14" s="7">
        <v>2.3E-2</v>
      </c>
      <c r="D14" s="6" t="s">
        <v>57</v>
      </c>
      <c r="E14" s="6">
        <f>16/1000</f>
        <v>1.6E-2</v>
      </c>
      <c r="F14" s="6">
        <f>24/1000</f>
        <v>2.4E-2</v>
      </c>
      <c r="G14" s="6">
        <v>0</v>
      </c>
      <c r="H14" s="6"/>
    </row>
    <row r="15" spans="1:8" x14ac:dyDescent="0.3">
      <c r="A15" s="5" t="s">
        <v>27</v>
      </c>
      <c r="B15" s="5" t="s">
        <v>37</v>
      </c>
      <c r="C15" s="6">
        <v>10.617470333209738</v>
      </c>
      <c r="D15" s="5" t="s">
        <v>41</v>
      </c>
      <c r="E15" s="5">
        <v>0</v>
      </c>
      <c r="F15" s="5">
        <v>0</v>
      </c>
      <c r="G15" s="5">
        <v>0</v>
      </c>
      <c r="H15" s="5"/>
    </row>
    <row r="16" spans="1:8" x14ac:dyDescent="0.3">
      <c r="A16" s="5" t="s">
        <v>28</v>
      </c>
      <c r="B16" s="5" t="s">
        <v>8</v>
      </c>
      <c r="C16" s="6">
        <v>3.5000000000000003E-2</v>
      </c>
      <c r="D16" s="5" t="s">
        <v>57</v>
      </c>
      <c r="E16" s="5">
        <v>0</v>
      </c>
      <c r="F16" s="5">
        <v>0.2</v>
      </c>
      <c r="G16" s="5">
        <v>0</v>
      </c>
      <c r="H16" s="5"/>
    </row>
    <row r="17" spans="1:8" x14ac:dyDescent="0.3">
      <c r="A17" s="1" t="s">
        <v>21</v>
      </c>
      <c r="B17" s="1" t="s">
        <v>13</v>
      </c>
      <c r="C17" s="4">
        <v>0.20499999999999999</v>
      </c>
      <c r="D17" s="10" t="s">
        <v>41</v>
      </c>
      <c r="E17" s="1">
        <v>0</v>
      </c>
      <c r="F17" s="1">
        <v>0</v>
      </c>
      <c r="G17" s="1">
        <v>0</v>
      </c>
      <c r="H17" s="1" t="s">
        <v>12</v>
      </c>
    </row>
    <row r="18" spans="1:8" x14ac:dyDescent="0.3">
      <c r="A18" s="1" t="s">
        <v>22</v>
      </c>
      <c r="B18" s="1" t="s">
        <v>8</v>
      </c>
      <c r="C18" s="11">
        <v>1.9999999999999999E-6</v>
      </c>
      <c r="D18" s="1" t="s">
        <v>41</v>
      </c>
      <c r="E18" s="1">
        <v>0</v>
      </c>
      <c r="F18" s="1">
        <v>0</v>
      </c>
      <c r="G18" s="1">
        <v>0</v>
      </c>
      <c r="H18" s="1" t="s">
        <v>12</v>
      </c>
    </row>
    <row r="19" spans="1:8" x14ac:dyDescent="0.3">
      <c r="A19" s="1" t="s">
        <v>25</v>
      </c>
      <c r="B19" s="1" t="s">
        <v>8</v>
      </c>
      <c r="C19" s="4">
        <v>0.5</v>
      </c>
      <c r="D19" s="1" t="s">
        <v>41</v>
      </c>
      <c r="E19" s="1">
        <v>0</v>
      </c>
      <c r="F19" s="1">
        <v>0</v>
      </c>
      <c r="G19" s="1">
        <v>0</v>
      </c>
      <c r="H19" s="1" t="s">
        <v>12</v>
      </c>
    </row>
    <row r="20" spans="1:8" x14ac:dyDescent="0.3">
      <c r="A20" s="1" t="s">
        <v>19</v>
      </c>
      <c r="B20" s="1" t="s">
        <v>8</v>
      </c>
      <c r="C20" s="4">
        <v>0.05</v>
      </c>
      <c r="D20" s="1" t="s">
        <v>41</v>
      </c>
      <c r="E20" s="1">
        <v>0</v>
      </c>
      <c r="F20" s="1">
        <v>0</v>
      </c>
      <c r="G20" s="1">
        <v>0</v>
      </c>
      <c r="H20" s="1" t="s">
        <v>12</v>
      </c>
    </row>
    <row r="21" spans="1:8" x14ac:dyDescent="0.3">
      <c r="A21" s="1" t="s">
        <v>20</v>
      </c>
      <c r="B21" s="1" t="s">
        <v>8</v>
      </c>
      <c r="C21" s="12">
        <v>2.5000000000000001E-2</v>
      </c>
      <c r="D21" s="1" t="s">
        <v>41</v>
      </c>
      <c r="E21" s="1">
        <v>0</v>
      </c>
      <c r="F21" s="1">
        <v>0</v>
      </c>
      <c r="G21" s="1">
        <v>0</v>
      </c>
      <c r="H21" s="1" t="s">
        <v>12</v>
      </c>
    </row>
    <row r="22" spans="1:8" x14ac:dyDescent="0.3">
      <c r="A22" s="1" t="s">
        <v>29</v>
      </c>
      <c r="B22" s="1" t="s">
        <v>8</v>
      </c>
      <c r="C22" s="1">
        <v>0.3</v>
      </c>
      <c r="D22" s="1" t="s">
        <v>41</v>
      </c>
      <c r="E22" s="1">
        <v>0</v>
      </c>
      <c r="F22" s="1">
        <v>0</v>
      </c>
      <c r="G22" s="1">
        <v>0</v>
      </c>
      <c r="H22" s="1" t="s">
        <v>12</v>
      </c>
    </row>
    <row r="23" spans="1:8" x14ac:dyDescent="0.3">
      <c r="A23" s="1" t="s">
        <v>30</v>
      </c>
      <c r="B23" s="1" t="s">
        <v>8</v>
      </c>
      <c r="C23" s="1">
        <v>0.75</v>
      </c>
      <c r="D23" s="1" t="s">
        <v>41</v>
      </c>
      <c r="E23" s="1">
        <v>0</v>
      </c>
      <c r="F23" s="1">
        <v>0</v>
      </c>
      <c r="G23" s="1">
        <v>0</v>
      </c>
      <c r="H23" s="1" t="s">
        <v>12</v>
      </c>
    </row>
    <row r="24" spans="1:8" x14ac:dyDescent="0.3">
      <c r="A24" s="1" t="s">
        <v>31</v>
      </c>
      <c r="B24" s="1" t="s">
        <v>8</v>
      </c>
      <c r="C24" s="1">
        <v>2</v>
      </c>
      <c r="D24" s="1" t="s">
        <v>41</v>
      </c>
      <c r="E24" s="1">
        <v>0</v>
      </c>
      <c r="F24" s="1">
        <v>0</v>
      </c>
      <c r="G24" s="1">
        <v>0</v>
      </c>
      <c r="H24" s="1" t="s">
        <v>12</v>
      </c>
    </row>
    <row r="25" spans="1:8" x14ac:dyDescent="0.3">
      <c r="A25" s="1" t="s">
        <v>32</v>
      </c>
      <c r="B25" s="1" t="s">
        <v>8</v>
      </c>
      <c r="C25" s="1">
        <v>1.5</v>
      </c>
      <c r="D25" s="1" t="s">
        <v>41</v>
      </c>
      <c r="E25" s="1">
        <v>0</v>
      </c>
      <c r="F25" s="1">
        <v>0</v>
      </c>
      <c r="G25" s="1">
        <v>0</v>
      </c>
      <c r="H25" s="1" t="s">
        <v>12</v>
      </c>
    </row>
    <row r="26" spans="1:8" x14ac:dyDescent="0.3">
      <c r="A26" s="1" t="s">
        <v>33</v>
      </c>
      <c r="B26" s="1" t="s">
        <v>8</v>
      </c>
      <c r="C26" s="1">
        <v>1</v>
      </c>
      <c r="D26" s="1" t="s">
        <v>41</v>
      </c>
      <c r="E26" s="1">
        <v>0</v>
      </c>
      <c r="F26" s="1">
        <v>0</v>
      </c>
      <c r="G26" s="1">
        <v>0</v>
      </c>
      <c r="H26" s="1" t="s">
        <v>12</v>
      </c>
    </row>
    <row r="27" spans="1:8" x14ac:dyDescent="0.3">
      <c r="A27" s="1" t="s">
        <v>42</v>
      </c>
      <c r="B27" s="1" t="s">
        <v>8</v>
      </c>
      <c r="C27" s="1">
        <v>-1</v>
      </c>
      <c r="D27" s="1" t="s">
        <v>41</v>
      </c>
      <c r="E27" s="1">
        <v>0</v>
      </c>
      <c r="F27" s="1">
        <v>0</v>
      </c>
      <c r="G27" s="1">
        <v>0</v>
      </c>
      <c r="H27" s="1" t="s">
        <v>12</v>
      </c>
    </row>
    <row r="28" spans="1:8" x14ac:dyDescent="0.3">
      <c r="A28" s="1" t="s">
        <v>43</v>
      </c>
      <c r="B28" s="1" t="s">
        <v>8</v>
      </c>
      <c r="C28" s="1">
        <v>-1</v>
      </c>
      <c r="D28" s="1" t="s">
        <v>41</v>
      </c>
      <c r="E28" s="1">
        <v>0</v>
      </c>
      <c r="F28" s="1">
        <v>0</v>
      </c>
      <c r="G28" s="1">
        <v>0</v>
      </c>
      <c r="H28" s="1" t="s">
        <v>12</v>
      </c>
    </row>
    <row r="29" spans="1:8" x14ac:dyDescent="0.3">
      <c r="A29" s="1" t="s">
        <v>34</v>
      </c>
      <c r="B29" s="1" t="s">
        <v>8</v>
      </c>
      <c r="C29" s="1">
        <v>1</v>
      </c>
      <c r="D29" s="1" t="s">
        <v>41</v>
      </c>
      <c r="E29" s="1">
        <v>0</v>
      </c>
      <c r="F29" s="1">
        <v>0</v>
      </c>
      <c r="G29" s="1">
        <v>0</v>
      </c>
      <c r="H29" s="1" t="s">
        <v>12</v>
      </c>
    </row>
    <row r="30" spans="1:8" x14ac:dyDescent="0.3">
      <c r="A30" s="1" t="s">
        <v>35</v>
      </c>
      <c r="B30" s="1" t="s">
        <v>8</v>
      </c>
      <c r="C30" s="1">
        <v>1.5</v>
      </c>
      <c r="D30" s="1" t="s">
        <v>41</v>
      </c>
      <c r="E30" s="1">
        <v>0</v>
      </c>
      <c r="F30" s="1">
        <v>0</v>
      </c>
      <c r="G30" s="1">
        <v>0</v>
      </c>
      <c r="H30" s="1" t="s">
        <v>12</v>
      </c>
    </row>
    <row r="31" spans="1:8" x14ac:dyDescent="0.3">
      <c r="A31" s="1" t="s">
        <v>36</v>
      </c>
      <c r="B31" s="1" t="s">
        <v>8</v>
      </c>
      <c r="C31" s="1">
        <v>2</v>
      </c>
      <c r="D31" s="1" t="s">
        <v>41</v>
      </c>
      <c r="E31" s="1">
        <v>0</v>
      </c>
      <c r="F31" s="1">
        <v>0</v>
      </c>
      <c r="G31" s="1">
        <v>0</v>
      </c>
      <c r="H31" s="1" t="s">
        <v>12</v>
      </c>
    </row>
    <row r="32" spans="1:8" x14ac:dyDescent="0.3">
      <c r="A32" s="1" t="s">
        <v>44</v>
      </c>
      <c r="B32" s="1" t="s">
        <v>8</v>
      </c>
      <c r="C32" s="1">
        <v>-1</v>
      </c>
      <c r="D32" s="1" t="s">
        <v>41</v>
      </c>
      <c r="E32" s="1">
        <v>0</v>
      </c>
      <c r="F32" s="1">
        <v>0</v>
      </c>
      <c r="G32" s="1">
        <v>0</v>
      </c>
      <c r="H32" s="1" t="s">
        <v>12</v>
      </c>
    </row>
    <row r="33" spans="1:8" x14ac:dyDescent="0.3">
      <c r="A33" s="1" t="s">
        <v>45</v>
      </c>
      <c r="B33" s="1" t="s">
        <v>8</v>
      </c>
      <c r="C33" s="1">
        <v>-1</v>
      </c>
      <c r="D33" s="1" t="s">
        <v>41</v>
      </c>
      <c r="E33" s="1">
        <v>0</v>
      </c>
      <c r="F33" s="1">
        <v>0</v>
      </c>
      <c r="G33" s="1">
        <v>0</v>
      </c>
      <c r="H33" s="1" t="s">
        <v>12</v>
      </c>
    </row>
    <row r="34" spans="1:8" x14ac:dyDescent="0.3">
      <c r="A34" s="1" t="s">
        <v>46</v>
      </c>
      <c r="B34" s="1" t="s">
        <v>8</v>
      </c>
      <c r="C34" s="1">
        <v>0</v>
      </c>
      <c r="D34" s="1" t="s">
        <v>41</v>
      </c>
      <c r="E34" s="1">
        <v>0</v>
      </c>
      <c r="F34" s="1">
        <v>0</v>
      </c>
      <c r="G34" s="1">
        <v>0</v>
      </c>
      <c r="H34" s="1" t="s">
        <v>12</v>
      </c>
    </row>
    <row r="35" spans="1:8" x14ac:dyDescent="0.3">
      <c r="A35" s="1" t="s">
        <v>47</v>
      </c>
      <c r="B35" s="1" t="s">
        <v>8</v>
      </c>
      <c r="C35" s="1">
        <v>0.02</v>
      </c>
      <c r="D35" s="1" t="s">
        <v>41</v>
      </c>
      <c r="E35" s="1">
        <v>0</v>
      </c>
      <c r="F35" s="1">
        <v>0</v>
      </c>
      <c r="G35" s="1">
        <v>0</v>
      </c>
      <c r="H35" s="1" t="s">
        <v>12</v>
      </c>
    </row>
    <row r="36" spans="1:8" x14ac:dyDescent="0.3">
      <c r="A36" s="1" t="s">
        <v>48</v>
      </c>
      <c r="B36" s="1" t="s">
        <v>8</v>
      </c>
      <c r="C36" s="1">
        <v>-1</v>
      </c>
      <c r="D36" s="1" t="s">
        <v>41</v>
      </c>
      <c r="E36" s="1">
        <v>0</v>
      </c>
      <c r="F36" s="1">
        <v>0</v>
      </c>
      <c r="G36" s="1">
        <v>0</v>
      </c>
      <c r="H36" s="1" t="s">
        <v>12</v>
      </c>
    </row>
    <row r="37" spans="1:8" x14ac:dyDescent="0.3">
      <c r="A37" s="1" t="s">
        <v>49</v>
      </c>
      <c r="B37" s="1" t="s">
        <v>8</v>
      </c>
      <c r="C37" s="1">
        <v>-1</v>
      </c>
      <c r="D37" s="1" t="s">
        <v>41</v>
      </c>
      <c r="E37" s="1">
        <v>0</v>
      </c>
      <c r="F37" s="1">
        <v>0</v>
      </c>
      <c r="G37" s="1">
        <v>0</v>
      </c>
      <c r="H37" s="1" t="s">
        <v>12</v>
      </c>
    </row>
    <row r="38" spans="1:8" x14ac:dyDescent="0.3">
      <c r="A38" s="1" t="s">
        <v>50</v>
      </c>
      <c r="B38" s="1" t="s">
        <v>8</v>
      </c>
      <c r="C38" s="1">
        <v>0.02</v>
      </c>
      <c r="D38" s="1" t="s">
        <v>41</v>
      </c>
      <c r="E38" s="1">
        <v>0</v>
      </c>
      <c r="F38" s="1">
        <v>0</v>
      </c>
      <c r="G38" s="1">
        <v>0</v>
      </c>
      <c r="H38" s="1" t="s">
        <v>12</v>
      </c>
    </row>
    <row r="39" spans="1:8" x14ac:dyDescent="0.3">
      <c r="A39" s="1" t="s">
        <v>51</v>
      </c>
      <c r="B39" s="1" t="s">
        <v>8</v>
      </c>
      <c r="C39" s="1">
        <v>0</v>
      </c>
      <c r="D39" s="1" t="s">
        <v>41</v>
      </c>
      <c r="E39" s="1">
        <v>0</v>
      </c>
      <c r="F39" s="1">
        <v>0</v>
      </c>
      <c r="G39" s="1">
        <v>0</v>
      </c>
      <c r="H39" s="1" t="s">
        <v>12</v>
      </c>
    </row>
    <row r="40" spans="1:8" x14ac:dyDescent="0.3">
      <c r="A40" s="1" t="s">
        <v>52</v>
      </c>
      <c r="B40" s="1" t="s">
        <v>8</v>
      </c>
      <c r="C40" s="1">
        <v>-1</v>
      </c>
      <c r="D40" s="1" t="s">
        <v>41</v>
      </c>
      <c r="E40" s="1">
        <v>0</v>
      </c>
      <c r="F40" s="1">
        <v>0</v>
      </c>
      <c r="G40" s="1">
        <v>0</v>
      </c>
      <c r="H40" s="1" t="s">
        <v>12</v>
      </c>
    </row>
    <row r="41" spans="1:8" x14ac:dyDescent="0.3">
      <c r="A41" s="1" t="s">
        <v>53</v>
      </c>
      <c r="B41" s="1" t="s">
        <v>8</v>
      </c>
      <c r="C41" s="1">
        <v>-1</v>
      </c>
      <c r="D41" s="1" t="s">
        <v>41</v>
      </c>
      <c r="E41" s="1">
        <v>0</v>
      </c>
      <c r="F41" s="1">
        <v>0</v>
      </c>
      <c r="G41" s="1">
        <v>0</v>
      </c>
      <c r="H41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2057-5249-4AFA-8194-6614A3B3C1E5}">
  <dimension ref="A1:H41"/>
  <sheetViews>
    <sheetView workbookViewId="0">
      <selection activeCell="E4" sqref="E4:F4"/>
    </sheetView>
  </sheetViews>
  <sheetFormatPr defaultRowHeight="14.4" x14ac:dyDescent="0.3"/>
  <cols>
    <col min="1" max="1" width="17.88671875" bestFit="1" customWidth="1"/>
    <col min="4" max="4" width="17.6640625" bestFit="1" customWidth="1"/>
    <col min="8" max="8" width="21.21875" bestFit="1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x14ac:dyDescent="0.3">
      <c r="A2" s="13" t="s">
        <v>54</v>
      </c>
      <c r="B2" s="13" t="s">
        <v>56</v>
      </c>
      <c r="C2">
        <v>289.16696422709202</v>
      </c>
      <c r="D2" s="13" t="s">
        <v>41</v>
      </c>
      <c r="E2" s="13">
        <v>0</v>
      </c>
      <c r="F2" s="13">
        <v>0</v>
      </c>
      <c r="G2" s="13">
        <v>0</v>
      </c>
      <c r="H2" s="13" t="s">
        <v>12</v>
      </c>
    </row>
    <row r="3" spans="1:8" x14ac:dyDescent="0.3">
      <c r="A3" s="13" t="s">
        <v>55</v>
      </c>
      <c r="B3" s="13" t="s">
        <v>13</v>
      </c>
      <c r="C3">
        <v>70.233734764964098</v>
      </c>
      <c r="D3" s="13" t="s">
        <v>41</v>
      </c>
      <c r="E3" s="13">
        <v>0</v>
      </c>
      <c r="F3" s="13">
        <v>0</v>
      </c>
      <c r="G3" s="13">
        <v>0</v>
      </c>
      <c r="H3" s="13" t="s">
        <v>12</v>
      </c>
    </row>
    <row r="4" spans="1:8" x14ac:dyDescent="0.3">
      <c r="A4" s="5" t="s">
        <v>10</v>
      </c>
      <c r="B4" s="5" t="s">
        <v>13</v>
      </c>
      <c r="C4" s="8">
        <v>1157.068</v>
      </c>
      <c r="D4" s="6" t="s">
        <v>63</v>
      </c>
      <c r="E4" s="5">
        <f>C4*0.9</f>
        <v>1041.3612000000001</v>
      </c>
      <c r="F4" s="5">
        <f>C4*1.1</f>
        <v>1272.7748000000001</v>
      </c>
      <c r="G4" s="5">
        <v>0</v>
      </c>
      <c r="H4" s="5"/>
    </row>
    <row r="5" spans="1:8" x14ac:dyDescent="0.3">
      <c r="A5" s="5" t="s">
        <v>14</v>
      </c>
      <c r="B5" s="5" t="s">
        <v>13</v>
      </c>
      <c r="C5" s="8">
        <v>199.13650000000001</v>
      </c>
      <c r="D5" s="6" t="s">
        <v>63</v>
      </c>
      <c r="E5" s="5">
        <f>C5*0.8</f>
        <v>159.30920000000003</v>
      </c>
      <c r="F5" s="5">
        <f>C5*1.2</f>
        <v>238.96379999999999</v>
      </c>
      <c r="G5" s="5">
        <v>0</v>
      </c>
      <c r="H5" s="5"/>
    </row>
    <row r="6" spans="1:8" x14ac:dyDescent="0.3">
      <c r="A6" s="5" t="s">
        <v>11</v>
      </c>
      <c r="B6" s="5" t="s">
        <v>8</v>
      </c>
      <c r="C6" s="9">
        <v>0.2651</v>
      </c>
      <c r="D6" s="5" t="s">
        <v>58</v>
      </c>
      <c r="E6" s="5">
        <v>0</v>
      </c>
      <c r="F6" s="5">
        <v>0</v>
      </c>
      <c r="G6" s="5">
        <f>0.05/100</f>
        <v>5.0000000000000001E-4</v>
      </c>
      <c r="H6" s="5"/>
    </row>
    <row r="7" spans="1:8" x14ac:dyDescent="0.3">
      <c r="A7" s="5" t="s">
        <v>9</v>
      </c>
      <c r="B7" s="5" t="s">
        <v>61</v>
      </c>
      <c r="C7" s="5">
        <f>LOG(132.3264)</f>
        <v>2.1216464974795404</v>
      </c>
      <c r="D7" s="5" t="s">
        <v>59</v>
      </c>
      <c r="E7" s="5">
        <v>0</v>
      </c>
      <c r="F7" s="5">
        <v>0</v>
      </c>
      <c r="G7" s="5">
        <v>2.448</v>
      </c>
      <c r="H7" s="5"/>
    </row>
    <row r="8" spans="1:8" x14ac:dyDescent="0.3">
      <c r="A8" t="s">
        <v>16</v>
      </c>
      <c r="B8" t="s">
        <v>38</v>
      </c>
      <c r="C8" s="3">
        <v>0.101325</v>
      </c>
      <c r="D8" t="s">
        <v>41</v>
      </c>
      <c r="E8" s="1">
        <v>0</v>
      </c>
      <c r="F8" s="1">
        <v>0</v>
      </c>
      <c r="G8" s="1">
        <v>0</v>
      </c>
      <c r="H8" s="1" t="s">
        <v>40</v>
      </c>
    </row>
    <row r="9" spans="1:8" x14ac:dyDescent="0.3">
      <c r="A9" t="s">
        <v>18</v>
      </c>
      <c r="B9" t="s">
        <v>38</v>
      </c>
      <c r="C9" s="3">
        <v>0.101325</v>
      </c>
      <c r="D9" s="1" t="s">
        <v>41</v>
      </c>
      <c r="E9" s="1">
        <v>0</v>
      </c>
      <c r="F9" s="1">
        <v>0</v>
      </c>
      <c r="G9" s="1">
        <v>0</v>
      </c>
      <c r="H9" s="1" t="s">
        <v>40</v>
      </c>
    </row>
    <row r="10" spans="1:8" x14ac:dyDescent="0.3">
      <c r="A10" s="1" t="s">
        <v>15</v>
      </c>
      <c r="B10" s="1" t="s">
        <v>37</v>
      </c>
      <c r="C10" s="4">
        <v>16.850000000000001</v>
      </c>
      <c r="D10" s="1" t="s">
        <v>41</v>
      </c>
      <c r="E10" s="1"/>
      <c r="F10" s="1"/>
      <c r="G10" s="1">
        <v>0</v>
      </c>
      <c r="H10" s="1" t="s">
        <v>62</v>
      </c>
    </row>
    <row r="11" spans="1:8" x14ac:dyDescent="0.3">
      <c r="A11" s="1" t="s">
        <v>17</v>
      </c>
      <c r="B11" s="1" t="s">
        <v>37</v>
      </c>
      <c r="C11" s="4">
        <v>16.850000000000001</v>
      </c>
      <c r="D11" s="1" t="s">
        <v>41</v>
      </c>
      <c r="E11" s="1"/>
      <c r="F11" s="1"/>
      <c r="G11" s="1">
        <v>0</v>
      </c>
      <c r="H11" s="1" t="s">
        <v>62</v>
      </c>
    </row>
    <row r="12" spans="1:8" x14ac:dyDescent="0.3">
      <c r="A12" s="5" t="s">
        <v>23</v>
      </c>
      <c r="B12" s="5" t="s">
        <v>39</v>
      </c>
      <c r="C12" s="6">
        <v>10</v>
      </c>
      <c r="D12" s="5" t="s">
        <v>57</v>
      </c>
      <c r="E12" s="5">
        <v>9.42</v>
      </c>
      <c r="F12" s="5">
        <v>11.1</v>
      </c>
      <c r="G12" s="5">
        <v>0</v>
      </c>
      <c r="H12" s="5"/>
    </row>
    <row r="13" spans="1:8" x14ac:dyDescent="0.3">
      <c r="A13" s="5" t="s">
        <v>24</v>
      </c>
      <c r="B13" s="5" t="s">
        <v>39</v>
      </c>
      <c r="C13" s="6">
        <v>14.73</v>
      </c>
      <c r="D13" s="5" t="s">
        <v>63</v>
      </c>
      <c r="E13" s="5">
        <v>13.6</v>
      </c>
      <c r="F13" s="5">
        <v>15.8</v>
      </c>
      <c r="G13" s="5">
        <v>0</v>
      </c>
      <c r="H13" s="5"/>
    </row>
    <row r="14" spans="1:8" x14ac:dyDescent="0.3">
      <c r="A14" s="5" t="s">
        <v>26</v>
      </c>
      <c r="B14" s="5" t="s">
        <v>60</v>
      </c>
      <c r="C14" s="7">
        <v>2.3E-2</v>
      </c>
      <c r="D14" s="6" t="s">
        <v>57</v>
      </c>
      <c r="E14" s="6">
        <f>16/1000</f>
        <v>1.6E-2</v>
      </c>
      <c r="F14" s="6">
        <f>24/1000</f>
        <v>2.4E-2</v>
      </c>
      <c r="G14" s="6">
        <v>0</v>
      </c>
      <c r="H14" s="5"/>
    </row>
    <row r="15" spans="1:8" x14ac:dyDescent="0.3">
      <c r="A15" s="5" t="s">
        <v>27</v>
      </c>
      <c r="B15" s="5" t="s">
        <v>37</v>
      </c>
      <c r="C15" s="6">
        <v>10.617470333209738</v>
      </c>
      <c r="D15" s="5" t="s">
        <v>41</v>
      </c>
      <c r="E15" s="5">
        <v>0</v>
      </c>
      <c r="F15" s="5">
        <v>0</v>
      </c>
      <c r="G15" s="5">
        <v>0</v>
      </c>
      <c r="H15" s="5"/>
    </row>
    <row r="16" spans="1:8" x14ac:dyDescent="0.3">
      <c r="A16" s="5" t="s">
        <v>28</v>
      </c>
      <c r="B16" s="5" t="s">
        <v>8</v>
      </c>
      <c r="C16" s="6">
        <v>3.5000000000000003E-2</v>
      </c>
      <c r="D16" s="5" t="s">
        <v>57</v>
      </c>
      <c r="E16" s="5">
        <v>0</v>
      </c>
      <c r="F16" s="5">
        <v>0.2</v>
      </c>
      <c r="G16" s="5">
        <v>0</v>
      </c>
      <c r="H16" s="5"/>
    </row>
    <row r="17" spans="1:8" x14ac:dyDescent="0.3">
      <c r="A17" s="1" t="s">
        <v>21</v>
      </c>
      <c r="B17" s="1" t="s">
        <v>13</v>
      </c>
      <c r="C17" s="4">
        <v>0.20499999999999999</v>
      </c>
      <c r="D17" s="10" t="s">
        <v>41</v>
      </c>
      <c r="E17" s="1">
        <v>0</v>
      </c>
      <c r="F17" s="1">
        <v>0</v>
      </c>
      <c r="G17" s="1">
        <v>0</v>
      </c>
      <c r="H17" s="1" t="s">
        <v>12</v>
      </c>
    </row>
    <row r="18" spans="1:8" x14ac:dyDescent="0.3">
      <c r="A18" s="1" t="s">
        <v>22</v>
      </c>
      <c r="B18" s="1" t="s">
        <v>8</v>
      </c>
      <c r="C18" s="11">
        <v>1.9999999999999999E-6</v>
      </c>
      <c r="D18" s="1" t="s">
        <v>41</v>
      </c>
      <c r="E18" s="1">
        <v>0</v>
      </c>
      <c r="F18" s="1">
        <v>0</v>
      </c>
      <c r="G18" s="1">
        <v>0</v>
      </c>
      <c r="H18" s="1" t="s">
        <v>12</v>
      </c>
    </row>
    <row r="19" spans="1:8" x14ac:dyDescent="0.3">
      <c r="A19" s="1" t="s">
        <v>25</v>
      </c>
      <c r="B19" s="1" t="s">
        <v>8</v>
      </c>
      <c r="C19" s="4">
        <v>0.5</v>
      </c>
      <c r="D19" s="1" t="s">
        <v>41</v>
      </c>
      <c r="E19" s="1">
        <v>0</v>
      </c>
      <c r="F19" s="1">
        <v>0</v>
      </c>
      <c r="G19" s="1">
        <v>0</v>
      </c>
      <c r="H19" s="1" t="s">
        <v>12</v>
      </c>
    </row>
    <row r="20" spans="1:8" x14ac:dyDescent="0.3">
      <c r="A20" s="1" t="s">
        <v>19</v>
      </c>
      <c r="B20" s="1" t="s">
        <v>8</v>
      </c>
      <c r="C20" s="4">
        <v>0.05</v>
      </c>
      <c r="D20" s="1" t="s">
        <v>41</v>
      </c>
      <c r="E20" s="1">
        <v>0</v>
      </c>
      <c r="F20" s="1">
        <v>0</v>
      </c>
      <c r="G20" s="1">
        <v>0</v>
      </c>
      <c r="H20" s="1" t="s">
        <v>12</v>
      </c>
    </row>
    <row r="21" spans="1:8" x14ac:dyDescent="0.3">
      <c r="A21" s="1" t="s">
        <v>20</v>
      </c>
      <c r="B21" s="1" t="s">
        <v>8</v>
      </c>
      <c r="C21" s="12">
        <v>2.5000000000000001E-2</v>
      </c>
      <c r="D21" s="1" t="s">
        <v>41</v>
      </c>
      <c r="E21" s="1">
        <v>0</v>
      </c>
      <c r="F21" s="1">
        <v>0</v>
      </c>
      <c r="G21" s="1">
        <v>0</v>
      </c>
      <c r="H21" s="1" t="s">
        <v>12</v>
      </c>
    </row>
    <row r="22" spans="1:8" x14ac:dyDescent="0.3">
      <c r="A22" s="1" t="s">
        <v>29</v>
      </c>
      <c r="B22" s="1" t="s">
        <v>8</v>
      </c>
      <c r="C22" s="1">
        <v>0.3</v>
      </c>
      <c r="D22" s="1" t="s">
        <v>41</v>
      </c>
      <c r="E22" s="1">
        <v>0</v>
      </c>
      <c r="F22" s="1">
        <v>0</v>
      </c>
      <c r="G22" s="1">
        <v>0</v>
      </c>
      <c r="H22" s="1" t="s">
        <v>12</v>
      </c>
    </row>
    <row r="23" spans="1:8" x14ac:dyDescent="0.3">
      <c r="A23" s="1" t="s">
        <v>30</v>
      </c>
      <c r="B23" s="1" t="s">
        <v>8</v>
      </c>
      <c r="C23" s="1">
        <v>0.75</v>
      </c>
      <c r="D23" s="1" t="s">
        <v>41</v>
      </c>
      <c r="E23" s="1">
        <v>0</v>
      </c>
      <c r="F23" s="1">
        <v>0</v>
      </c>
      <c r="G23" s="1">
        <v>0</v>
      </c>
      <c r="H23" s="1" t="s">
        <v>12</v>
      </c>
    </row>
    <row r="24" spans="1:8" x14ac:dyDescent="0.3">
      <c r="A24" s="1" t="s">
        <v>31</v>
      </c>
      <c r="B24" s="1" t="s">
        <v>8</v>
      </c>
      <c r="C24" s="1">
        <v>2</v>
      </c>
      <c r="D24" s="1" t="s">
        <v>41</v>
      </c>
      <c r="E24" s="1">
        <v>0</v>
      </c>
      <c r="F24" s="1">
        <v>0</v>
      </c>
      <c r="G24" s="1">
        <v>0</v>
      </c>
      <c r="H24" s="1" t="s">
        <v>12</v>
      </c>
    </row>
    <row r="25" spans="1:8" x14ac:dyDescent="0.3">
      <c r="A25" s="1" t="s">
        <v>32</v>
      </c>
      <c r="B25" s="1" t="s">
        <v>8</v>
      </c>
      <c r="C25" s="1">
        <v>1.5</v>
      </c>
      <c r="D25" s="1" t="s">
        <v>41</v>
      </c>
      <c r="E25" s="1">
        <v>0</v>
      </c>
      <c r="F25" s="1">
        <v>0</v>
      </c>
      <c r="G25" s="1">
        <v>0</v>
      </c>
      <c r="H25" s="1" t="s">
        <v>12</v>
      </c>
    </row>
    <row r="26" spans="1:8" x14ac:dyDescent="0.3">
      <c r="A26" s="1" t="s">
        <v>33</v>
      </c>
      <c r="B26" s="1" t="s">
        <v>8</v>
      </c>
      <c r="C26" s="1">
        <v>1</v>
      </c>
      <c r="D26" s="1" t="s">
        <v>41</v>
      </c>
      <c r="E26" s="1">
        <v>0</v>
      </c>
      <c r="F26" s="1">
        <v>0</v>
      </c>
      <c r="G26" s="1">
        <v>0</v>
      </c>
      <c r="H26" s="1" t="s">
        <v>12</v>
      </c>
    </row>
    <row r="27" spans="1:8" x14ac:dyDescent="0.3">
      <c r="A27" s="1" t="s">
        <v>42</v>
      </c>
      <c r="B27" s="1" t="s">
        <v>8</v>
      </c>
      <c r="C27" s="1">
        <v>-1</v>
      </c>
      <c r="D27" s="1" t="s">
        <v>41</v>
      </c>
      <c r="E27" s="1">
        <v>0</v>
      </c>
      <c r="F27" s="1">
        <v>0</v>
      </c>
      <c r="G27" s="1">
        <v>0</v>
      </c>
      <c r="H27" s="1" t="s">
        <v>12</v>
      </c>
    </row>
    <row r="28" spans="1:8" x14ac:dyDescent="0.3">
      <c r="A28" s="1" t="s">
        <v>43</v>
      </c>
      <c r="B28" s="1" t="s">
        <v>8</v>
      </c>
      <c r="C28" s="1">
        <v>-1</v>
      </c>
      <c r="D28" s="1" t="s">
        <v>41</v>
      </c>
      <c r="E28" s="1">
        <v>0</v>
      </c>
      <c r="F28" s="1">
        <v>0</v>
      </c>
      <c r="G28" s="1">
        <v>0</v>
      </c>
      <c r="H28" s="1" t="s">
        <v>12</v>
      </c>
    </row>
    <row r="29" spans="1:8" x14ac:dyDescent="0.3">
      <c r="A29" s="1" t="s">
        <v>34</v>
      </c>
      <c r="B29" s="1" t="s">
        <v>8</v>
      </c>
      <c r="C29" s="1">
        <v>1</v>
      </c>
      <c r="D29" s="1" t="s">
        <v>41</v>
      </c>
      <c r="E29" s="1">
        <v>0</v>
      </c>
      <c r="F29" s="1">
        <v>0</v>
      </c>
      <c r="G29" s="1">
        <v>0</v>
      </c>
      <c r="H29" s="1" t="s">
        <v>12</v>
      </c>
    </row>
    <row r="30" spans="1:8" x14ac:dyDescent="0.3">
      <c r="A30" s="1" t="s">
        <v>35</v>
      </c>
      <c r="B30" s="1" t="s">
        <v>8</v>
      </c>
      <c r="C30" s="1">
        <v>1.5</v>
      </c>
      <c r="D30" s="1" t="s">
        <v>41</v>
      </c>
      <c r="E30" s="1">
        <v>0</v>
      </c>
      <c r="F30" s="1">
        <v>0</v>
      </c>
      <c r="G30" s="1">
        <v>0</v>
      </c>
      <c r="H30" s="1" t="s">
        <v>12</v>
      </c>
    </row>
    <row r="31" spans="1:8" x14ac:dyDescent="0.3">
      <c r="A31" s="1" t="s">
        <v>36</v>
      </c>
      <c r="B31" s="1" t="s">
        <v>8</v>
      </c>
      <c r="C31" s="1">
        <v>2</v>
      </c>
      <c r="D31" s="1" t="s">
        <v>41</v>
      </c>
      <c r="E31" s="1">
        <v>0</v>
      </c>
      <c r="F31" s="1">
        <v>0</v>
      </c>
      <c r="G31" s="1">
        <v>0</v>
      </c>
      <c r="H31" s="1" t="s">
        <v>12</v>
      </c>
    </row>
    <row r="32" spans="1:8" x14ac:dyDescent="0.3">
      <c r="A32" s="1" t="s">
        <v>44</v>
      </c>
      <c r="B32" s="1" t="s">
        <v>8</v>
      </c>
      <c r="C32" s="1">
        <v>-1</v>
      </c>
      <c r="D32" s="1" t="s">
        <v>41</v>
      </c>
      <c r="E32" s="1">
        <v>0</v>
      </c>
      <c r="F32" s="1">
        <v>0</v>
      </c>
      <c r="G32" s="1">
        <v>0</v>
      </c>
      <c r="H32" s="1" t="s">
        <v>12</v>
      </c>
    </row>
    <row r="33" spans="1:8" x14ac:dyDescent="0.3">
      <c r="A33" s="1" t="s">
        <v>45</v>
      </c>
      <c r="B33" s="1" t="s">
        <v>8</v>
      </c>
      <c r="C33" s="1">
        <v>-1</v>
      </c>
      <c r="D33" s="1" t="s">
        <v>41</v>
      </c>
      <c r="E33" s="1">
        <v>0</v>
      </c>
      <c r="F33" s="1">
        <v>0</v>
      </c>
      <c r="G33" s="1">
        <v>0</v>
      </c>
      <c r="H33" s="1" t="s">
        <v>12</v>
      </c>
    </row>
    <row r="34" spans="1:8" x14ac:dyDescent="0.3">
      <c r="A34" s="1" t="s">
        <v>46</v>
      </c>
      <c r="B34" s="1" t="s">
        <v>8</v>
      </c>
      <c r="C34" s="1">
        <v>0</v>
      </c>
      <c r="D34" s="1" t="s">
        <v>41</v>
      </c>
      <c r="E34" s="1">
        <v>0</v>
      </c>
      <c r="F34" s="1">
        <v>0</v>
      </c>
      <c r="G34" s="1">
        <v>0</v>
      </c>
      <c r="H34" s="1" t="s">
        <v>12</v>
      </c>
    </row>
    <row r="35" spans="1:8" x14ac:dyDescent="0.3">
      <c r="A35" s="1" t="s">
        <v>47</v>
      </c>
      <c r="B35" s="1" t="s">
        <v>8</v>
      </c>
      <c r="C35" s="1">
        <v>0.02</v>
      </c>
      <c r="D35" s="1" t="s">
        <v>41</v>
      </c>
      <c r="E35" s="1">
        <v>0</v>
      </c>
      <c r="F35" s="1">
        <v>0</v>
      </c>
      <c r="G35" s="1">
        <v>0</v>
      </c>
      <c r="H35" s="1" t="s">
        <v>12</v>
      </c>
    </row>
    <row r="36" spans="1:8" x14ac:dyDescent="0.3">
      <c r="A36" s="1" t="s">
        <v>48</v>
      </c>
      <c r="B36" s="1" t="s">
        <v>8</v>
      </c>
      <c r="C36" s="1">
        <v>-1</v>
      </c>
      <c r="D36" s="1" t="s">
        <v>41</v>
      </c>
      <c r="E36" s="1">
        <v>0</v>
      </c>
      <c r="F36" s="1">
        <v>0</v>
      </c>
      <c r="G36" s="1">
        <v>0</v>
      </c>
      <c r="H36" s="1" t="s">
        <v>12</v>
      </c>
    </row>
    <row r="37" spans="1:8" x14ac:dyDescent="0.3">
      <c r="A37" s="1" t="s">
        <v>49</v>
      </c>
      <c r="B37" s="1" t="s">
        <v>8</v>
      </c>
      <c r="C37" s="1">
        <v>-1</v>
      </c>
      <c r="D37" s="1" t="s">
        <v>41</v>
      </c>
      <c r="E37" s="1">
        <v>0</v>
      </c>
      <c r="F37" s="1">
        <v>0</v>
      </c>
      <c r="G37" s="1">
        <v>0</v>
      </c>
      <c r="H37" s="1" t="s">
        <v>12</v>
      </c>
    </row>
    <row r="38" spans="1:8" x14ac:dyDescent="0.3">
      <c r="A38" s="1" t="s">
        <v>50</v>
      </c>
      <c r="B38" s="1" t="s">
        <v>8</v>
      </c>
      <c r="C38" s="1">
        <v>0.02</v>
      </c>
      <c r="D38" s="1" t="s">
        <v>41</v>
      </c>
      <c r="E38" s="1">
        <v>0</v>
      </c>
      <c r="F38" s="1">
        <v>0</v>
      </c>
      <c r="G38" s="1">
        <v>0</v>
      </c>
      <c r="H38" s="1" t="s">
        <v>12</v>
      </c>
    </row>
    <row r="39" spans="1:8" x14ac:dyDescent="0.3">
      <c r="A39" s="1" t="s">
        <v>51</v>
      </c>
      <c r="B39" s="1" t="s">
        <v>8</v>
      </c>
      <c r="C39" s="1">
        <v>0</v>
      </c>
      <c r="D39" s="1" t="s">
        <v>41</v>
      </c>
      <c r="E39" s="1">
        <v>0</v>
      </c>
      <c r="F39" s="1">
        <v>0</v>
      </c>
      <c r="G39" s="1">
        <v>0</v>
      </c>
      <c r="H39" s="1" t="s">
        <v>12</v>
      </c>
    </row>
    <row r="40" spans="1:8" x14ac:dyDescent="0.3">
      <c r="A40" s="1" t="s">
        <v>52</v>
      </c>
      <c r="B40" s="1" t="s">
        <v>8</v>
      </c>
      <c r="C40" s="1">
        <v>-1</v>
      </c>
      <c r="D40" s="1" t="s">
        <v>41</v>
      </c>
      <c r="E40" s="1">
        <v>0</v>
      </c>
      <c r="F40" s="1">
        <v>0</v>
      </c>
      <c r="G40" s="1">
        <v>0</v>
      </c>
      <c r="H40" s="1" t="s">
        <v>12</v>
      </c>
    </row>
    <row r="41" spans="1:8" x14ac:dyDescent="0.3">
      <c r="A41" s="1" t="s">
        <v>53</v>
      </c>
      <c r="B41" s="1" t="s">
        <v>8</v>
      </c>
      <c r="C41" s="1">
        <v>-1</v>
      </c>
      <c r="D41" s="1" t="s">
        <v>41</v>
      </c>
      <c r="E41" s="1">
        <v>0</v>
      </c>
      <c r="F41" s="1">
        <v>0</v>
      </c>
      <c r="G41" s="1">
        <v>0</v>
      </c>
      <c r="H41" s="1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8DE-CFEF-44FB-98EF-74B0D3762033}">
  <dimension ref="A1:H41"/>
  <sheetViews>
    <sheetView tabSelected="1" workbookViewId="0">
      <selection activeCell="E5" sqref="E5"/>
    </sheetView>
  </sheetViews>
  <sheetFormatPr defaultRowHeight="14.4" x14ac:dyDescent="0.3"/>
  <cols>
    <col min="1" max="1" width="17.88671875" bestFit="1" customWidth="1"/>
    <col min="4" max="4" width="17.6640625" bestFit="1" customWidth="1"/>
    <col min="8" max="8" width="21.21875" bestFit="1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x14ac:dyDescent="0.3">
      <c r="A2" s="13" t="s">
        <v>54</v>
      </c>
      <c r="B2" s="13" t="s">
        <v>56</v>
      </c>
      <c r="C2">
        <v>291.35668230824302</v>
      </c>
      <c r="D2" s="13" t="s">
        <v>41</v>
      </c>
      <c r="E2" s="13">
        <v>0</v>
      </c>
      <c r="F2" s="13">
        <v>0</v>
      </c>
      <c r="G2" s="13">
        <v>0</v>
      </c>
      <c r="H2" s="13" t="s">
        <v>12</v>
      </c>
    </row>
    <row r="3" spans="1:8" x14ac:dyDescent="0.3">
      <c r="A3" s="13" t="s">
        <v>55</v>
      </c>
      <c r="B3" s="13" t="s">
        <v>13</v>
      </c>
      <c r="C3">
        <v>56.588047448565099</v>
      </c>
      <c r="D3" s="13" t="s">
        <v>41</v>
      </c>
      <c r="E3" s="13">
        <v>0</v>
      </c>
      <c r="F3" s="13">
        <v>0</v>
      </c>
      <c r="G3" s="13">
        <v>0</v>
      </c>
      <c r="H3" s="13" t="s">
        <v>12</v>
      </c>
    </row>
    <row r="4" spans="1:8" x14ac:dyDescent="0.3">
      <c r="A4" s="5" t="s">
        <v>10</v>
      </c>
      <c r="B4" s="5" t="s">
        <v>13</v>
      </c>
      <c r="C4" s="8">
        <v>1123.162</v>
      </c>
      <c r="D4" s="6" t="s">
        <v>63</v>
      </c>
      <c r="E4" s="5">
        <f>C4*0.9</f>
        <v>1010.8458000000001</v>
      </c>
      <c r="F4" s="5">
        <f>C4*1.1</f>
        <v>1235.4782000000002</v>
      </c>
      <c r="G4" s="5">
        <v>0</v>
      </c>
      <c r="H4" s="5"/>
    </row>
    <row r="5" spans="1:8" x14ac:dyDescent="0.3">
      <c r="A5" s="5" t="s">
        <v>14</v>
      </c>
      <c r="B5" s="5" t="s">
        <v>13</v>
      </c>
      <c r="C5" s="8">
        <v>297.50080000000003</v>
      </c>
      <c r="D5" s="6" t="s">
        <v>63</v>
      </c>
      <c r="E5" s="5">
        <f>C5*0.8</f>
        <v>238.00064000000003</v>
      </c>
      <c r="F5" s="5">
        <f>C5*1.2</f>
        <v>357.00096000000002</v>
      </c>
      <c r="G5" s="5">
        <v>0</v>
      </c>
      <c r="H5" s="5"/>
    </row>
    <row r="6" spans="1:8" x14ac:dyDescent="0.3">
      <c r="A6" s="5" t="s">
        <v>11</v>
      </c>
      <c r="B6" s="5" t="s">
        <v>8</v>
      </c>
      <c r="C6" s="9">
        <v>0.28199999999999997</v>
      </c>
      <c r="D6" s="5" t="s">
        <v>58</v>
      </c>
      <c r="E6" s="5">
        <v>0</v>
      </c>
      <c r="F6" s="5">
        <v>0</v>
      </c>
      <c r="G6" s="5">
        <f>0.05/100</f>
        <v>5.0000000000000001E-4</v>
      </c>
      <c r="H6" s="5"/>
    </row>
    <row r="7" spans="1:8" x14ac:dyDescent="0.3">
      <c r="A7" s="5" t="s">
        <v>9</v>
      </c>
      <c r="B7" s="5" t="s">
        <v>61</v>
      </c>
      <c r="C7" s="5">
        <f>LOG(236.1424)</f>
        <v>2.3731739728169079</v>
      </c>
      <c r="D7" s="5" t="s">
        <v>59</v>
      </c>
      <c r="E7" s="5">
        <v>0</v>
      </c>
      <c r="F7" s="5">
        <v>0</v>
      </c>
      <c r="G7" s="5">
        <v>2.448</v>
      </c>
      <c r="H7" s="5"/>
    </row>
    <row r="8" spans="1:8" x14ac:dyDescent="0.3">
      <c r="A8" t="s">
        <v>16</v>
      </c>
      <c r="B8" t="s">
        <v>38</v>
      </c>
      <c r="C8" s="3">
        <v>0.101325</v>
      </c>
      <c r="D8" t="s">
        <v>41</v>
      </c>
      <c r="E8" s="1">
        <v>0</v>
      </c>
      <c r="F8" s="1">
        <v>0</v>
      </c>
      <c r="G8" s="1">
        <v>0</v>
      </c>
      <c r="H8" s="1" t="s">
        <v>40</v>
      </c>
    </row>
    <row r="9" spans="1:8" x14ac:dyDescent="0.3">
      <c r="A9" s="1" t="s">
        <v>18</v>
      </c>
      <c r="B9" s="1" t="s">
        <v>38</v>
      </c>
      <c r="C9" s="12">
        <v>0.101325</v>
      </c>
      <c r="D9" s="1" t="s">
        <v>41</v>
      </c>
      <c r="E9" s="1">
        <v>0</v>
      </c>
      <c r="F9" s="1">
        <v>0</v>
      </c>
      <c r="G9" s="1">
        <v>0</v>
      </c>
      <c r="H9" s="1" t="s">
        <v>40</v>
      </c>
    </row>
    <row r="10" spans="1:8" x14ac:dyDescent="0.3">
      <c r="A10" s="1" t="s">
        <v>15</v>
      </c>
      <c r="B10" s="1" t="s">
        <v>37</v>
      </c>
      <c r="C10" s="4">
        <v>16.850000000000001</v>
      </c>
      <c r="D10" s="1" t="s">
        <v>41</v>
      </c>
      <c r="E10" s="1"/>
      <c r="F10" s="1"/>
      <c r="G10" s="1">
        <v>0</v>
      </c>
      <c r="H10" s="1" t="s">
        <v>62</v>
      </c>
    </row>
    <row r="11" spans="1:8" x14ac:dyDescent="0.3">
      <c r="A11" s="1" t="s">
        <v>17</v>
      </c>
      <c r="B11" s="1" t="s">
        <v>37</v>
      </c>
      <c r="C11" s="4">
        <v>16.850000000000001</v>
      </c>
      <c r="D11" s="1" t="s">
        <v>41</v>
      </c>
      <c r="E11" s="1"/>
      <c r="F11" s="1"/>
      <c r="G11" s="1">
        <v>0</v>
      </c>
      <c r="H11" s="1" t="s">
        <v>62</v>
      </c>
    </row>
    <row r="12" spans="1:8" x14ac:dyDescent="0.3">
      <c r="A12" s="5" t="s">
        <v>23</v>
      </c>
      <c r="B12" s="5" t="s">
        <v>39</v>
      </c>
      <c r="C12" s="6">
        <v>10</v>
      </c>
      <c r="D12" s="5" t="s">
        <v>57</v>
      </c>
      <c r="E12" s="5">
        <v>9.42</v>
      </c>
      <c r="F12" s="5">
        <v>11.1</v>
      </c>
      <c r="G12" s="5">
        <v>0</v>
      </c>
      <c r="H12" s="5"/>
    </row>
    <row r="13" spans="1:8" x14ac:dyDescent="0.3">
      <c r="A13" s="5" t="s">
        <v>24</v>
      </c>
      <c r="B13" s="5" t="s">
        <v>39</v>
      </c>
      <c r="C13" s="6">
        <v>14.73</v>
      </c>
      <c r="D13" s="5" t="s">
        <v>63</v>
      </c>
      <c r="E13" s="5">
        <v>13.6</v>
      </c>
      <c r="F13" s="5">
        <v>15.8</v>
      </c>
      <c r="G13" s="5">
        <v>0</v>
      </c>
      <c r="H13" s="5"/>
    </row>
    <row r="14" spans="1:8" x14ac:dyDescent="0.3">
      <c r="A14" s="5" t="s">
        <v>26</v>
      </c>
      <c r="B14" s="5" t="s">
        <v>60</v>
      </c>
      <c r="C14" s="7">
        <v>2.3E-2</v>
      </c>
      <c r="D14" s="6" t="s">
        <v>57</v>
      </c>
      <c r="E14" s="6">
        <f>16/1000</f>
        <v>1.6E-2</v>
      </c>
      <c r="F14" s="6">
        <f>24/1000</f>
        <v>2.4E-2</v>
      </c>
      <c r="G14" s="6">
        <v>0</v>
      </c>
      <c r="H14" s="5"/>
    </row>
    <row r="15" spans="1:8" x14ac:dyDescent="0.3">
      <c r="A15" s="5" t="s">
        <v>27</v>
      </c>
      <c r="B15" s="5" t="s">
        <v>37</v>
      </c>
      <c r="C15" s="6">
        <v>10.617470333209738</v>
      </c>
      <c r="D15" s="5" t="s">
        <v>41</v>
      </c>
      <c r="E15" s="5">
        <v>0</v>
      </c>
      <c r="F15" s="5">
        <v>0</v>
      </c>
      <c r="G15" s="5">
        <v>0</v>
      </c>
      <c r="H15" s="5"/>
    </row>
    <row r="16" spans="1:8" x14ac:dyDescent="0.3">
      <c r="A16" s="5" t="s">
        <v>28</v>
      </c>
      <c r="B16" s="5" t="s">
        <v>8</v>
      </c>
      <c r="C16" s="6">
        <v>3.5000000000000003E-2</v>
      </c>
      <c r="D16" s="5" t="s">
        <v>57</v>
      </c>
      <c r="E16" s="5">
        <v>0</v>
      </c>
      <c r="F16" s="5">
        <v>0.2</v>
      </c>
      <c r="G16" s="5">
        <v>0</v>
      </c>
      <c r="H16" s="5"/>
    </row>
    <row r="17" spans="1:8" x14ac:dyDescent="0.3">
      <c r="A17" s="1" t="s">
        <v>21</v>
      </c>
      <c r="B17" s="1" t="s">
        <v>13</v>
      </c>
      <c r="C17" s="4">
        <v>0.20499999999999999</v>
      </c>
      <c r="D17" s="10" t="s">
        <v>41</v>
      </c>
      <c r="E17" s="1">
        <v>0</v>
      </c>
      <c r="F17" s="1">
        <v>0</v>
      </c>
      <c r="G17" s="1">
        <v>0</v>
      </c>
      <c r="H17" s="1" t="s">
        <v>12</v>
      </c>
    </row>
    <row r="18" spans="1:8" x14ac:dyDescent="0.3">
      <c r="A18" s="1" t="s">
        <v>22</v>
      </c>
      <c r="B18" s="1" t="s">
        <v>8</v>
      </c>
      <c r="C18" s="11">
        <v>1.9999999999999999E-6</v>
      </c>
      <c r="D18" s="1" t="s">
        <v>41</v>
      </c>
      <c r="E18" s="1">
        <v>0</v>
      </c>
      <c r="F18" s="1">
        <v>0</v>
      </c>
      <c r="G18" s="1">
        <v>0</v>
      </c>
      <c r="H18" s="1" t="s">
        <v>12</v>
      </c>
    </row>
    <row r="19" spans="1:8" x14ac:dyDescent="0.3">
      <c r="A19" s="1" t="s">
        <v>25</v>
      </c>
      <c r="B19" s="1" t="s">
        <v>8</v>
      </c>
      <c r="C19" s="4">
        <v>0.5</v>
      </c>
      <c r="D19" s="1" t="s">
        <v>41</v>
      </c>
      <c r="E19" s="1">
        <v>0</v>
      </c>
      <c r="F19" s="1">
        <v>0</v>
      </c>
      <c r="G19" s="1">
        <v>0</v>
      </c>
      <c r="H19" s="1" t="s">
        <v>12</v>
      </c>
    </row>
    <row r="20" spans="1:8" x14ac:dyDescent="0.3">
      <c r="A20" s="1" t="s">
        <v>19</v>
      </c>
      <c r="B20" s="1" t="s">
        <v>8</v>
      </c>
      <c r="C20" s="4">
        <v>0.05</v>
      </c>
      <c r="D20" s="1" t="s">
        <v>41</v>
      </c>
      <c r="E20" s="1">
        <v>0</v>
      </c>
      <c r="F20" s="1">
        <v>0</v>
      </c>
      <c r="G20" s="1">
        <v>0</v>
      </c>
      <c r="H20" s="1" t="s">
        <v>12</v>
      </c>
    </row>
    <row r="21" spans="1:8" x14ac:dyDescent="0.3">
      <c r="A21" s="1" t="s">
        <v>20</v>
      </c>
      <c r="B21" s="1" t="s">
        <v>8</v>
      </c>
      <c r="C21" s="12">
        <v>2.5000000000000001E-2</v>
      </c>
      <c r="D21" s="1" t="s">
        <v>41</v>
      </c>
      <c r="E21" s="1">
        <v>0</v>
      </c>
      <c r="F21" s="1">
        <v>0</v>
      </c>
      <c r="G21" s="1">
        <v>0</v>
      </c>
      <c r="H21" s="1" t="s">
        <v>12</v>
      </c>
    </row>
    <row r="22" spans="1:8" x14ac:dyDescent="0.3">
      <c r="A22" s="1" t="s">
        <v>29</v>
      </c>
      <c r="B22" s="1" t="s">
        <v>8</v>
      </c>
      <c r="C22" s="1">
        <v>0.3</v>
      </c>
      <c r="D22" s="1" t="s">
        <v>41</v>
      </c>
      <c r="E22" s="1">
        <v>0</v>
      </c>
      <c r="F22" s="1">
        <v>0</v>
      </c>
      <c r="G22" s="1">
        <v>0</v>
      </c>
      <c r="H22" s="1" t="s">
        <v>12</v>
      </c>
    </row>
    <row r="23" spans="1:8" x14ac:dyDescent="0.3">
      <c r="A23" s="1" t="s">
        <v>30</v>
      </c>
      <c r="B23" s="1" t="s">
        <v>8</v>
      </c>
      <c r="C23" s="1">
        <v>0.75</v>
      </c>
      <c r="D23" s="1" t="s">
        <v>41</v>
      </c>
      <c r="E23" s="1">
        <v>0</v>
      </c>
      <c r="F23" s="1">
        <v>0</v>
      </c>
      <c r="G23" s="1">
        <v>0</v>
      </c>
      <c r="H23" s="1" t="s">
        <v>12</v>
      </c>
    </row>
    <row r="24" spans="1:8" x14ac:dyDescent="0.3">
      <c r="A24" s="1" t="s">
        <v>31</v>
      </c>
      <c r="B24" s="1" t="s">
        <v>8</v>
      </c>
      <c r="C24" s="1">
        <v>2</v>
      </c>
      <c r="D24" s="1" t="s">
        <v>41</v>
      </c>
      <c r="E24" s="1">
        <v>0</v>
      </c>
      <c r="F24" s="1">
        <v>0</v>
      </c>
      <c r="G24" s="1">
        <v>0</v>
      </c>
      <c r="H24" s="1" t="s">
        <v>12</v>
      </c>
    </row>
    <row r="25" spans="1:8" x14ac:dyDescent="0.3">
      <c r="A25" s="1" t="s">
        <v>32</v>
      </c>
      <c r="B25" s="1" t="s">
        <v>8</v>
      </c>
      <c r="C25" s="1">
        <v>1.5</v>
      </c>
      <c r="D25" s="1" t="s">
        <v>41</v>
      </c>
      <c r="E25" s="1">
        <v>0</v>
      </c>
      <c r="F25" s="1">
        <v>0</v>
      </c>
      <c r="G25" s="1">
        <v>0</v>
      </c>
      <c r="H25" s="1" t="s">
        <v>12</v>
      </c>
    </row>
    <row r="26" spans="1:8" x14ac:dyDescent="0.3">
      <c r="A26" s="1" t="s">
        <v>33</v>
      </c>
      <c r="B26" s="1" t="s">
        <v>8</v>
      </c>
      <c r="C26" s="1">
        <v>1</v>
      </c>
      <c r="D26" s="1" t="s">
        <v>41</v>
      </c>
      <c r="E26" s="1">
        <v>0</v>
      </c>
      <c r="F26" s="1">
        <v>0</v>
      </c>
      <c r="G26" s="1">
        <v>0</v>
      </c>
      <c r="H26" s="1" t="s">
        <v>12</v>
      </c>
    </row>
    <row r="27" spans="1:8" x14ac:dyDescent="0.3">
      <c r="A27" s="1" t="s">
        <v>42</v>
      </c>
      <c r="B27" s="1" t="s">
        <v>8</v>
      </c>
      <c r="C27" s="1">
        <v>-1</v>
      </c>
      <c r="D27" s="1" t="s">
        <v>41</v>
      </c>
      <c r="E27" s="1">
        <v>0</v>
      </c>
      <c r="F27" s="1">
        <v>0</v>
      </c>
      <c r="G27" s="1">
        <v>0</v>
      </c>
      <c r="H27" s="1" t="s">
        <v>12</v>
      </c>
    </row>
    <row r="28" spans="1:8" x14ac:dyDescent="0.3">
      <c r="A28" s="1" t="s">
        <v>43</v>
      </c>
      <c r="B28" s="1" t="s">
        <v>8</v>
      </c>
      <c r="C28" s="1">
        <v>-1</v>
      </c>
      <c r="D28" s="1" t="s">
        <v>41</v>
      </c>
      <c r="E28" s="1">
        <v>0</v>
      </c>
      <c r="F28" s="1">
        <v>0</v>
      </c>
      <c r="G28" s="1">
        <v>0</v>
      </c>
      <c r="H28" s="1" t="s">
        <v>12</v>
      </c>
    </row>
    <row r="29" spans="1:8" x14ac:dyDescent="0.3">
      <c r="A29" s="1" t="s">
        <v>34</v>
      </c>
      <c r="B29" s="1" t="s">
        <v>8</v>
      </c>
      <c r="C29" s="1">
        <v>1</v>
      </c>
      <c r="D29" s="1" t="s">
        <v>41</v>
      </c>
      <c r="E29" s="1">
        <v>0</v>
      </c>
      <c r="F29" s="1">
        <v>0</v>
      </c>
      <c r="G29" s="1">
        <v>0</v>
      </c>
      <c r="H29" s="1" t="s">
        <v>12</v>
      </c>
    </row>
    <row r="30" spans="1:8" x14ac:dyDescent="0.3">
      <c r="A30" s="1" t="s">
        <v>35</v>
      </c>
      <c r="B30" s="1" t="s">
        <v>8</v>
      </c>
      <c r="C30" s="1">
        <v>1.5</v>
      </c>
      <c r="D30" s="1" t="s">
        <v>41</v>
      </c>
      <c r="E30" s="1">
        <v>0</v>
      </c>
      <c r="F30" s="1">
        <v>0</v>
      </c>
      <c r="G30" s="1">
        <v>0</v>
      </c>
      <c r="H30" s="1" t="s">
        <v>12</v>
      </c>
    </row>
    <row r="31" spans="1:8" x14ac:dyDescent="0.3">
      <c r="A31" s="1" t="s">
        <v>36</v>
      </c>
      <c r="B31" s="1" t="s">
        <v>8</v>
      </c>
      <c r="C31" s="1">
        <v>2</v>
      </c>
      <c r="D31" s="1" t="s">
        <v>41</v>
      </c>
      <c r="E31" s="1">
        <v>0</v>
      </c>
      <c r="F31" s="1">
        <v>0</v>
      </c>
      <c r="G31" s="1">
        <v>0</v>
      </c>
      <c r="H31" s="1" t="s">
        <v>12</v>
      </c>
    </row>
    <row r="32" spans="1:8" x14ac:dyDescent="0.3">
      <c r="A32" s="1" t="s">
        <v>44</v>
      </c>
      <c r="B32" s="1" t="s">
        <v>8</v>
      </c>
      <c r="C32" s="1">
        <v>-1</v>
      </c>
      <c r="D32" s="1" t="s">
        <v>41</v>
      </c>
      <c r="E32" s="1">
        <v>0</v>
      </c>
      <c r="F32" s="1">
        <v>0</v>
      </c>
      <c r="G32" s="1">
        <v>0</v>
      </c>
      <c r="H32" s="1" t="s">
        <v>12</v>
      </c>
    </row>
    <row r="33" spans="1:8" x14ac:dyDescent="0.3">
      <c r="A33" s="1" t="s">
        <v>45</v>
      </c>
      <c r="B33" s="1" t="s">
        <v>8</v>
      </c>
      <c r="C33" s="1">
        <v>-1</v>
      </c>
      <c r="D33" s="1" t="s">
        <v>41</v>
      </c>
      <c r="E33" s="1">
        <v>0</v>
      </c>
      <c r="F33" s="1">
        <v>0</v>
      </c>
      <c r="G33" s="1">
        <v>0</v>
      </c>
      <c r="H33" s="1" t="s">
        <v>12</v>
      </c>
    </row>
    <row r="34" spans="1:8" x14ac:dyDescent="0.3">
      <c r="A34" s="1" t="s">
        <v>46</v>
      </c>
      <c r="B34" s="1" t="s">
        <v>8</v>
      </c>
      <c r="C34" s="1">
        <v>0</v>
      </c>
      <c r="D34" s="1" t="s">
        <v>41</v>
      </c>
      <c r="E34" s="1">
        <v>0</v>
      </c>
      <c r="F34" s="1">
        <v>0</v>
      </c>
      <c r="G34" s="1">
        <v>0</v>
      </c>
      <c r="H34" s="1" t="s">
        <v>12</v>
      </c>
    </row>
    <row r="35" spans="1:8" x14ac:dyDescent="0.3">
      <c r="A35" s="1" t="s">
        <v>47</v>
      </c>
      <c r="B35" s="1" t="s">
        <v>8</v>
      </c>
      <c r="C35" s="1">
        <v>0.02</v>
      </c>
      <c r="D35" s="1" t="s">
        <v>41</v>
      </c>
      <c r="E35" s="1">
        <v>0</v>
      </c>
      <c r="F35" s="1">
        <v>0</v>
      </c>
      <c r="G35" s="1">
        <v>0</v>
      </c>
      <c r="H35" s="1" t="s">
        <v>12</v>
      </c>
    </row>
    <row r="36" spans="1:8" x14ac:dyDescent="0.3">
      <c r="A36" s="1" t="s">
        <v>48</v>
      </c>
      <c r="B36" s="1" t="s">
        <v>8</v>
      </c>
      <c r="C36" s="1">
        <v>-1</v>
      </c>
      <c r="D36" s="1" t="s">
        <v>41</v>
      </c>
      <c r="E36" s="1">
        <v>0</v>
      </c>
      <c r="F36" s="1">
        <v>0</v>
      </c>
      <c r="G36" s="1">
        <v>0</v>
      </c>
      <c r="H36" s="1" t="s">
        <v>12</v>
      </c>
    </row>
    <row r="37" spans="1:8" x14ac:dyDescent="0.3">
      <c r="A37" s="1" t="s">
        <v>49</v>
      </c>
      <c r="B37" s="1" t="s">
        <v>8</v>
      </c>
      <c r="C37" s="1">
        <v>-1</v>
      </c>
      <c r="D37" s="1" t="s">
        <v>41</v>
      </c>
      <c r="E37" s="1">
        <v>0</v>
      </c>
      <c r="F37" s="1">
        <v>0</v>
      </c>
      <c r="G37" s="1">
        <v>0</v>
      </c>
      <c r="H37" s="1" t="s">
        <v>12</v>
      </c>
    </row>
    <row r="38" spans="1:8" x14ac:dyDescent="0.3">
      <c r="A38" s="1" t="s">
        <v>50</v>
      </c>
      <c r="B38" s="1" t="s">
        <v>8</v>
      </c>
      <c r="C38" s="1">
        <v>0.02</v>
      </c>
      <c r="D38" s="1" t="s">
        <v>41</v>
      </c>
      <c r="E38" s="1">
        <v>0</v>
      </c>
      <c r="F38" s="1">
        <v>0</v>
      </c>
      <c r="G38" s="1">
        <v>0</v>
      </c>
      <c r="H38" s="1" t="s">
        <v>12</v>
      </c>
    </row>
    <row r="39" spans="1:8" x14ac:dyDescent="0.3">
      <c r="A39" s="1" t="s">
        <v>51</v>
      </c>
      <c r="B39" s="1" t="s">
        <v>8</v>
      </c>
      <c r="C39" s="1">
        <v>0</v>
      </c>
      <c r="D39" s="1" t="s">
        <v>41</v>
      </c>
      <c r="E39" s="1">
        <v>0</v>
      </c>
      <c r="F39" s="1">
        <v>0</v>
      </c>
      <c r="G39" s="1">
        <v>0</v>
      </c>
      <c r="H39" s="1" t="s">
        <v>12</v>
      </c>
    </row>
    <row r="40" spans="1:8" x14ac:dyDescent="0.3">
      <c r="A40" s="1" t="s">
        <v>52</v>
      </c>
      <c r="B40" s="1" t="s">
        <v>8</v>
      </c>
      <c r="C40" s="1">
        <v>-1</v>
      </c>
      <c r="D40" s="1" t="s">
        <v>41</v>
      </c>
      <c r="E40" s="1">
        <v>0</v>
      </c>
      <c r="F40" s="1">
        <v>0</v>
      </c>
      <c r="G40" s="1">
        <v>0</v>
      </c>
      <c r="H40" s="1" t="s">
        <v>12</v>
      </c>
    </row>
    <row r="41" spans="1:8" x14ac:dyDescent="0.3">
      <c r="A41" s="1" t="s">
        <v>53</v>
      </c>
      <c r="B41" s="1" t="s">
        <v>8</v>
      </c>
      <c r="C41" s="1">
        <v>-1</v>
      </c>
      <c r="D41" s="1" t="s">
        <v>41</v>
      </c>
      <c r="E41" s="1">
        <v>0</v>
      </c>
      <c r="F41" s="1">
        <v>0</v>
      </c>
      <c r="G41" s="1">
        <v>0</v>
      </c>
      <c r="H41" s="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PJM</vt:lpstr>
      <vt:lpstr>ISONE</vt:lpstr>
      <vt:lpstr>NYISO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2020-10-07T19:55:36Z</dcterms:modified>
</cp:coreProperties>
</file>