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5557B623-FD5B-4567-AD00-14C39D28F643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C-PDC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N29" i="1"/>
  <c r="N28" i="1"/>
  <c r="E60" i="1"/>
  <c r="E59" i="1"/>
  <c r="E58" i="1"/>
  <c r="E57" i="1"/>
  <c r="E56" i="1"/>
  <c r="E55" i="1"/>
  <c r="E54" i="1"/>
  <c r="D60" i="1"/>
  <c r="D59" i="1"/>
  <c r="D58" i="1"/>
  <c r="D57" i="1"/>
  <c r="D56" i="1"/>
  <c r="D55" i="1"/>
  <c r="D54" i="1"/>
  <c r="D60" i="3"/>
  <c r="D59" i="3"/>
  <c r="D58" i="3"/>
  <c r="D57" i="3"/>
  <c r="D56" i="3"/>
  <c r="D55" i="3"/>
  <c r="D47" i="3"/>
  <c r="D46" i="3"/>
  <c r="D45" i="3"/>
  <c r="D44" i="3"/>
  <c r="D43" i="3"/>
  <c r="D42" i="3"/>
  <c r="E60" i="3"/>
  <c r="E59" i="3"/>
  <c r="E58" i="3"/>
  <c r="E57" i="3"/>
  <c r="E56" i="3"/>
  <c r="E55" i="3"/>
  <c r="E54" i="3"/>
  <c r="D54" i="3"/>
  <c r="C51" i="3"/>
  <c r="O47" i="3"/>
  <c r="N47" i="3"/>
  <c r="E47" i="3"/>
  <c r="O46" i="3"/>
  <c r="N46" i="3"/>
  <c r="E46" i="3"/>
  <c r="O45" i="3"/>
  <c r="N45" i="3"/>
  <c r="E45" i="3"/>
  <c r="O44" i="3"/>
  <c r="N44" i="3"/>
  <c r="E44" i="3"/>
  <c r="O43" i="3"/>
  <c r="N43" i="3"/>
  <c r="E43" i="3"/>
  <c r="O42" i="3"/>
  <c r="N42" i="3"/>
  <c r="E42" i="3"/>
  <c r="O41" i="3"/>
  <c r="N41" i="3"/>
  <c r="E41" i="3"/>
  <c r="D41" i="3"/>
  <c r="M38" i="3"/>
  <c r="C38" i="3"/>
  <c r="O34" i="3"/>
  <c r="N34" i="3"/>
  <c r="E34" i="3"/>
  <c r="D34" i="3"/>
  <c r="O33" i="3"/>
  <c r="N33" i="3"/>
  <c r="E33" i="3"/>
  <c r="D33" i="3"/>
  <c r="O32" i="3"/>
  <c r="N32" i="3"/>
  <c r="E32" i="3"/>
  <c r="D32" i="3"/>
  <c r="O31" i="3"/>
  <c r="N31" i="3"/>
  <c r="E31" i="3"/>
  <c r="D31" i="3"/>
  <c r="O30" i="3"/>
  <c r="N30" i="3"/>
  <c r="E30" i="3"/>
  <c r="D30" i="3"/>
  <c r="O29" i="3"/>
  <c r="N29" i="3"/>
  <c r="E29" i="3"/>
  <c r="D29" i="3"/>
  <c r="O28" i="3"/>
  <c r="N28" i="3"/>
  <c r="E28" i="3"/>
  <c r="D28" i="3"/>
  <c r="M25" i="3"/>
  <c r="C25" i="3"/>
  <c r="D18" i="3"/>
  <c r="D16" i="3"/>
  <c r="D14" i="3"/>
  <c r="B4" i="3"/>
  <c r="C2" i="3"/>
  <c r="C18" i="3" s="1"/>
  <c r="O60" i="1"/>
  <c r="O59" i="1"/>
  <c r="O58" i="1"/>
  <c r="O57" i="1"/>
  <c r="O56" i="1"/>
  <c r="O55" i="1"/>
  <c r="N60" i="1"/>
  <c r="N59" i="1"/>
  <c r="N58" i="1"/>
  <c r="N57" i="1"/>
  <c r="N56" i="1"/>
  <c r="N55" i="1"/>
  <c r="O47" i="1"/>
  <c r="O46" i="1"/>
  <c r="O45" i="1"/>
  <c r="O44" i="1"/>
  <c r="O43" i="1"/>
  <c r="O42" i="1"/>
  <c r="N47" i="1"/>
  <c r="N46" i="1"/>
  <c r="N45" i="1"/>
  <c r="N44" i="1"/>
  <c r="N43" i="1"/>
  <c r="N42" i="1"/>
  <c r="N54" i="1"/>
  <c r="O54" i="1"/>
  <c r="O41" i="1"/>
  <c r="N41" i="1"/>
  <c r="O34" i="1"/>
  <c r="O33" i="1"/>
  <c r="O32" i="1"/>
  <c r="O31" i="1"/>
  <c r="O30" i="1"/>
  <c r="O29" i="1"/>
  <c r="O28" i="1"/>
  <c r="N34" i="1"/>
  <c r="N33" i="1"/>
  <c r="N32" i="1"/>
  <c r="N31" i="1"/>
  <c r="M38" i="1"/>
  <c r="M25" i="1"/>
  <c r="C51" i="1"/>
  <c r="C38" i="1"/>
  <c r="E47" i="1"/>
  <c r="E46" i="1"/>
  <c r="E45" i="1"/>
  <c r="E44" i="1"/>
  <c r="E43" i="1"/>
  <c r="E42" i="1"/>
  <c r="E41" i="1"/>
  <c r="D47" i="1"/>
  <c r="D46" i="1"/>
  <c r="D45" i="1"/>
  <c r="D44" i="1"/>
  <c r="D43" i="1"/>
  <c r="D42" i="1"/>
  <c r="D41" i="1"/>
  <c r="E34" i="1"/>
  <c r="E33" i="1"/>
  <c r="E32" i="1"/>
  <c r="E31" i="1"/>
  <c r="E30" i="1"/>
  <c r="E29" i="1"/>
  <c r="E28" i="1"/>
  <c r="D34" i="1"/>
  <c r="D33" i="1"/>
  <c r="D32" i="1"/>
  <c r="D31" i="1"/>
  <c r="D30" i="1"/>
  <c r="D29" i="1"/>
  <c r="D28" i="1"/>
  <c r="M51" i="1"/>
  <c r="C25" i="1"/>
  <c r="C2" i="1"/>
  <c r="D16" i="1" s="1"/>
  <c r="C13" i="3" l="1"/>
  <c r="C15" i="3"/>
  <c r="C17" i="3"/>
  <c r="C19" i="3"/>
  <c r="F2" i="3"/>
  <c r="D13" i="3"/>
  <c r="D15" i="3"/>
  <c r="D17" i="3"/>
  <c r="D19" i="3"/>
  <c r="F3" i="3"/>
  <c r="C14" i="3"/>
  <c r="C16" i="3"/>
  <c r="C16" i="1"/>
  <c r="D17" i="1"/>
  <c r="D14" i="1"/>
  <c r="D18" i="1"/>
  <c r="B4" i="1"/>
  <c r="C14" i="1"/>
  <c r="C18" i="1"/>
  <c r="D15" i="1"/>
  <c r="D19" i="1"/>
  <c r="F2" i="1"/>
  <c r="D13" i="1"/>
  <c r="C13" i="1"/>
  <c r="C17" i="1"/>
  <c r="F3" i="1"/>
  <c r="C15" i="1"/>
  <c r="C19" i="1"/>
</calcChain>
</file>

<file path=xl/sharedStrings.xml><?xml version="1.0" encoding="utf-8"?>
<sst xmlns="http://schemas.openxmlformats.org/spreadsheetml/2006/main" count="179" uniqueCount="25">
  <si>
    <t>Parameters</t>
  </si>
  <si>
    <t>Resonant Frequency (fo)</t>
  </si>
  <si>
    <t>Secondary inductance(Ls)</t>
  </si>
  <si>
    <t>Secondary Capacitance(Cs)</t>
  </si>
  <si>
    <t>Mutual Inductance(M)</t>
  </si>
  <si>
    <t xml:space="preserve">Values </t>
  </si>
  <si>
    <t>Induced EMF-1</t>
  </si>
  <si>
    <t>Induced EMF-2</t>
  </si>
  <si>
    <t>Primary Current (Ip)</t>
  </si>
  <si>
    <t>Coupling Difference(ΔM)</t>
  </si>
  <si>
    <t xml:space="preserve">Coupling Difference(ΔM) </t>
  </si>
  <si>
    <t>Module 1 Current</t>
  </si>
  <si>
    <t>Module 2 Current</t>
  </si>
  <si>
    <t>Operation Frequency</t>
  </si>
  <si>
    <t>120k</t>
  </si>
  <si>
    <t>130k</t>
  </si>
  <si>
    <t>140k</t>
  </si>
  <si>
    <t>160k</t>
  </si>
  <si>
    <t>170k</t>
  </si>
  <si>
    <t>151k</t>
  </si>
  <si>
    <t>180k</t>
  </si>
  <si>
    <t>Resistance-1</t>
  </si>
  <si>
    <t>Resistance-2</t>
  </si>
  <si>
    <t>Load Resistance(RL)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</si>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</sst>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'PC-PDC'!$A$28:$A$34</c:f>
              <c:strCache>
                <c:ptCount val="7"/>
                <c:pt idx="0">
                  <c:v>120k</c:v>
                </c:pt>
                <c:pt idx="1">
                  <c:v>130k</c:v>
                </c:pt>
                <c:pt idx="2">
                  <c:v>140k</c:v>
                </c:pt>
                <c:pt idx="3">
                  <c:v>151k</c:v>
                </c:pt>
                <c:pt idx="4">
                  <c:v>160k</c:v>
                </c:pt>
                <c:pt idx="5">
                  <c:v>170k</c:v>
                </c:pt>
                <c:pt idx="6">
                  <c:v>180k</c:v>
                </c:pt>
              </c:strCache>
            </c:strRef>
          </c:cat>
          <c:val>
            <c:numRef>
              <c:f>'PC-PDC'!$D$28:$D$34</c:f>
              <c:numCache>
                <c:formatCode>General</c:formatCode>
                <c:ptCount val="7"/>
                <c:pt idx="0">
                  <c:v>30.314963333578593</c:v>
                </c:pt>
                <c:pt idx="1">
                  <c:v>30.444722214834712</c:v>
                </c:pt>
                <c:pt idx="2">
                  <c:v>30.38591290427771</c:v>
                </c:pt>
                <c:pt idx="3">
                  <c:v>30.290584304902161</c:v>
                </c:pt>
                <c:pt idx="4">
                  <c:v>30.199723884031293</c:v>
                </c:pt>
                <c:pt idx="5">
                  <c:v>30.044901695801912</c:v>
                </c:pt>
                <c:pt idx="6">
                  <c:v>29.871088737538251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6-4D59-92E0-D90D021BFF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'PC-PDC'!$A$28:$A$34</c:f>
              <c:strCache>
                <c:ptCount val="7"/>
                <c:pt idx="0">
                  <c:v>120k</c:v>
                </c:pt>
                <c:pt idx="1">
                  <c:v>130k</c:v>
                </c:pt>
                <c:pt idx="2">
                  <c:v>140k</c:v>
                </c:pt>
                <c:pt idx="3">
                  <c:v>151k</c:v>
                </c:pt>
                <c:pt idx="4">
                  <c:v>160k</c:v>
                </c:pt>
                <c:pt idx="5">
                  <c:v>170k</c:v>
                </c:pt>
                <c:pt idx="6">
                  <c:v>180k</c:v>
                </c:pt>
              </c:strCache>
            </c:strRef>
          </c:cat>
          <c:val>
            <c:numRef>
              <c:f>'PC-PDC'!$E$28:$E$34</c:f>
              <c:numCache>
                <c:formatCode>General</c:formatCode>
                <c:ptCount val="7"/>
                <c:pt idx="0">
                  <c:v>33.88338496121056</c:v>
                </c:pt>
                <c:pt idx="1">
                  <c:v>33.722736110292814</c:v>
                </c:pt>
                <c:pt idx="2">
                  <c:v>33.722736110292814</c:v>
                </c:pt>
                <c:pt idx="3">
                  <c:v>33.795186284207055</c:v>
                </c:pt>
                <c:pt idx="4">
                  <c:v>33.91389312977099</c:v>
                </c:pt>
                <c:pt idx="5">
                  <c:v>34.028519574799063</c:v>
                </c:pt>
                <c:pt idx="6">
                  <c:v>34.22725466825586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6-4D59-92E0-D90D021BF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646384"/>
        <c:axId val="1115961216"/>
      </c:lineChart>
      <c:catAx>
        <c:axId val="13416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61216"/>
        <c:crosses val="autoZero"/>
        <c:auto val="1"/>
        <c:lblAlgn val="ctr"/>
        <c:lblOffset val="100"/>
        <c:noMultiLvlLbl val="0"/>
      </c:catAx>
      <c:valAx>
        <c:axId val="1115961216"/>
        <c:scaling>
          <c:orientation val="minMax"/>
          <c:max val="4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'PC-PDC'!$A$41:$A$47</c:f>
              <c:strCache>
                <c:ptCount val="7"/>
                <c:pt idx="0">
                  <c:v>120k</c:v>
                </c:pt>
                <c:pt idx="1">
                  <c:v>130k</c:v>
                </c:pt>
                <c:pt idx="2">
                  <c:v>140k</c:v>
                </c:pt>
                <c:pt idx="3">
                  <c:v>151k</c:v>
                </c:pt>
                <c:pt idx="4">
                  <c:v>160k</c:v>
                </c:pt>
                <c:pt idx="5">
                  <c:v>170k</c:v>
                </c:pt>
                <c:pt idx="6">
                  <c:v>180k</c:v>
                </c:pt>
              </c:strCache>
            </c:strRef>
          </c:cat>
          <c:val>
            <c:numRef>
              <c:f>'PC-PDC'!$D$41:$D$47</c:f>
              <c:numCache>
                <c:formatCode>General</c:formatCode>
                <c:ptCount val="7"/>
                <c:pt idx="0">
                  <c:v>28.682990048599862</c:v>
                </c:pt>
                <c:pt idx="1">
                  <c:v>28.99868381087375</c:v>
                </c:pt>
                <c:pt idx="2">
                  <c:v>28.920075554678469</c:v>
                </c:pt>
                <c:pt idx="3">
                  <c:v>28.780206612908451</c:v>
                </c:pt>
                <c:pt idx="4">
                  <c:v>28.603475169586826</c:v>
                </c:pt>
                <c:pt idx="5">
                  <c:v>28.330812232818154</c:v>
                </c:pt>
                <c:pt idx="6">
                  <c:v>28.024435394298408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5-4D9E-A40E-747B2319C9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'PC-PDC'!$A$41:$A$47</c:f>
              <c:strCache>
                <c:ptCount val="7"/>
                <c:pt idx="0">
                  <c:v>120k</c:v>
                </c:pt>
                <c:pt idx="1">
                  <c:v>130k</c:v>
                </c:pt>
                <c:pt idx="2">
                  <c:v>140k</c:v>
                </c:pt>
                <c:pt idx="3">
                  <c:v>151k</c:v>
                </c:pt>
                <c:pt idx="4">
                  <c:v>160k</c:v>
                </c:pt>
                <c:pt idx="5">
                  <c:v>170k</c:v>
                </c:pt>
                <c:pt idx="6">
                  <c:v>180k</c:v>
                </c:pt>
              </c:strCache>
            </c:strRef>
          </c:cat>
          <c:val>
            <c:numRef>
              <c:f>'PC-PDC'!$E$41:$E$47</c:f>
              <c:numCache>
                <c:formatCode>General</c:formatCode>
                <c:ptCount val="7"/>
                <c:pt idx="0">
                  <c:v>36.184514772859984</c:v>
                </c:pt>
                <c:pt idx="1">
                  <c:v>35.694301648129112</c:v>
                </c:pt>
                <c:pt idx="2">
                  <c:v>35.814125615333587</c:v>
                </c:pt>
                <c:pt idx="3">
                  <c:v>36.030975065882828</c:v>
                </c:pt>
                <c:pt idx="4">
                  <c:v>36.311858162560441</c:v>
                </c:pt>
                <c:pt idx="5">
                  <c:v>36.761000586697961</c:v>
                </c:pt>
                <c:pt idx="6">
                  <c:v>37.289980910154569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5-4D9E-A40E-747B2319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629152"/>
        <c:axId val="1115956640"/>
      </c:lineChart>
      <c:catAx>
        <c:axId val="12736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56640"/>
        <c:crosses val="autoZero"/>
        <c:auto val="1"/>
        <c:lblAlgn val="ctr"/>
        <c:lblOffset val="100"/>
        <c:noMultiLvlLbl val="0"/>
      </c:catAx>
      <c:valAx>
        <c:axId val="1115956640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6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'PC-PDC'!$A$54:$A$60</c:f>
              <c:strCache>
                <c:ptCount val="7"/>
                <c:pt idx="0">
                  <c:v>120k</c:v>
                </c:pt>
                <c:pt idx="1">
                  <c:v>130k</c:v>
                </c:pt>
                <c:pt idx="2">
                  <c:v>140k</c:v>
                </c:pt>
                <c:pt idx="3">
                  <c:v>151k</c:v>
                </c:pt>
                <c:pt idx="4">
                  <c:v>160k</c:v>
                </c:pt>
                <c:pt idx="5">
                  <c:v>170k</c:v>
                </c:pt>
                <c:pt idx="6">
                  <c:v>180k</c:v>
                </c:pt>
              </c:strCache>
            </c:strRef>
          </c:cat>
          <c:val>
            <c:numRef>
              <c:f>'PC-PDC'!$D$54:$D$60</c:f>
              <c:numCache>
                <c:formatCode>General</c:formatCode>
                <c:ptCount val="7"/>
                <c:pt idx="0">
                  <c:v>27.241787498074764</c:v>
                </c:pt>
                <c:pt idx="1">
                  <c:v>27.67493418987128</c:v>
                </c:pt>
                <c:pt idx="2">
                  <c:v>27.580706704285909</c:v>
                </c:pt>
                <c:pt idx="3">
                  <c:v>27.397111802198481</c:v>
                </c:pt>
                <c:pt idx="4">
                  <c:v>27.162367850132579</c:v>
                </c:pt>
                <c:pt idx="5">
                  <c:v>26.808358579973586</c:v>
                </c:pt>
                <c:pt idx="6">
                  <c:v>26.425680390788557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6-4CAF-B269-48F4A62A0A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'PC-PDC'!$A$54:$A$60</c:f>
              <c:strCache>
                <c:ptCount val="7"/>
                <c:pt idx="0">
                  <c:v>120k</c:v>
                </c:pt>
                <c:pt idx="1">
                  <c:v>130k</c:v>
                </c:pt>
                <c:pt idx="2">
                  <c:v>140k</c:v>
                </c:pt>
                <c:pt idx="3">
                  <c:v>151k</c:v>
                </c:pt>
                <c:pt idx="4">
                  <c:v>160k</c:v>
                </c:pt>
                <c:pt idx="5">
                  <c:v>170k</c:v>
                </c:pt>
                <c:pt idx="6">
                  <c:v>180k</c:v>
                </c:pt>
              </c:strCache>
            </c:strRef>
          </c:cat>
          <c:val>
            <c:numRef>
              <c:f>'PC-PDC'!$E$54:$E$60</c:f>
              <c:numCache>
                <c:formatCode>General</c:formatCode>
                <c:ptCount val="7"/>
                <c:pt idx="0">
                  <c:v>38.772179250305328</c:v>
                </c:pt>
                <c:pt idx="1">
                  <c:v>37.927318461640297</c:v>
                </c:pt>
                <c:pt idx="2">
                  <c:v>38.105732105732102</c:v>
                </c:pt>
                <c:pt idx="3">
                  <c:v>38.461831071150684</c:v>
                </c:pt>
                <c:pt idx="4">
                  <c:v>38.934202083024829</c:v>
                </c:pt>
                <c:pt idx="5">
                  <c:v>39.685372585096601</c:v>
                </c:pt>
                <c:pt idx="6">
                  <c:v>40.554752342704148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6-4CAF-B269-48F4A62A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655088"/>
        <c:axId val="1117006592"/>
      </c:lineChart>
      <c:catAx>
        <c:axId val="10186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06592"/>
        <c:crosses val="autoZero"/>
        <c:auto val="1"/>
        <c:lblAlgn val="ctr"/>
        <c:lblOffset val="100"/>
        <c:noMultiLvlLbl val="0"/>
      </c:catAx>
      <c:valAx>
        <c:axId val="1117006592"/>
        <c:scaling>
          <c:orientation val="minMax"/>
          <c:max val="4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'PC-PDC'!$K$28:$K$34</c:f>
              <c:strCache>
                <c:ptCount val="7"/>
                <c:pt idx="0">
                  <c:v>120k</c:v>
                </c:pt>
                <c:pt idx="1">
                  <c:v>130k</c:v>
                </c:pt>
                <c:pt idx="2">
                  <c:v>140k</c:v>
                </c:pt>
                <c:pt idx="3">
                  <c:v>151k</c:v>
                </c:pt>
                <c:pt idx="4">
                  <c:v>160k</c:v>
                </c:pt>
                <c:pt idx="5">
                  <c:v>170k</c:v>
                </c:pt>
                <c:pt idx="6">
                  <c:v>180k</c:v>
                </c:pt>
              </c:strCache>
            </c:strRef>
          </c:cat>
          <c:val>
            <c:numRef>
              <c:f>'PC-PDC'!$N$28:$N$34</c:f>
              <c:numCache>
                <c:formatCode>General</c:formatCode>
                <c:ptCount val="7"/>
                <c:pt idx="0">
                  <c:v>25.85698459480362</c:v>
                </c:pt>
                <c:pt idx="1">
                  <c:v>26.467182626776022</c:v>
                </c:pt>
                <c:pt idx="2">
                  <c:v>26.391629604874161</c:v>
                </c:pt>
                <c:pt idx="3">
                  <c:v>26.170834190344664</c:v>
                </c:pt>
                <c:pt idx="4">
                  <c:v>25.86929603301995</c:v>
                </c:pt>
                <c:pt idx="5">
                  <c:v>25.458833935284147</c:v>
                </c:pt>
                <c:pt idx="6">
                  <c:v>24.994687203986658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7-46B1-81E8-6C9C4BD59E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'PC-PDC'!$K$28:$K$34</c:f>
              <c:strCache>
                <c:ptCount val="7"/>
                <c:pt idx="0">
                  <c:v>120k</c:v>
                </c:pt>
                <c:pt idx="1">
                  <c:v>130k</c:v>
                </c:pt>
                <c:pt idx="2">
                  <c:v>140k</c:v>
                </c:pt>
                <c:pt idx="3">
                  <c:v>151k</c:v>
                </c:pt>
                <c:pt idx="4">
                  <c:v>160k</c:v>
                </c:pt>
                <c:pt idx="5">
                  <c:v>170k</c:v>
                </c:pt>
                <c:pt idx="6">
                  <c:v>180k</c:v>
                </c:pt>
              </c:strCache>
            </c:strRef>
          </c:cat>
          <c:val>
            <c:numRef>
              <c:f>'PC-PDC'!$O$28:$O$34</c:f>
              <c:numCache>
                <c:formatCode>General</c:formatCode>
                <c:ptCount val="7"/>
                <c:pt idx="0">
                  <c:v>41.971431479659344</c:v>
                </c:pt>
                <c:pt idx="1">
                  <c:v>40.457393085425714</c:v>
                </c:pt>
                <c:pt idx="2">
                  <c:v>40.635212159594673</c:v>
                </c:pt>
                <c:pt idx="3">
                  <c:v>41.170010169178141</c:v>
                </c:pt>
                <c:pt idx="4">
                  <c:v>41.939033457249067</c:v>
                </c:pt>
                <c:pt idx="5">
                  <c:v>43.064646842466175</c:v>
                </c:pt>
                <c:pt idx="6">
                  <c:v>44.461245421245422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7-46B1-81E8-6C9C4BD59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254992"/>
        <c:axId val="1020006528"/>
      </c:lineChart>
      <c:catAx>
        <c:axId val="135225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06528"/>
        <c:crosses val="autoZero"/>
        <c:auto val="1"/>
        <c:lblAlgn val="ctr"/>
        <c:lblOffset val="100"/>
        <c:noMultiLvlLbl val="0"/>
      </c:catAx>
      <c:valAx>
        <c:axId val="1020006528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'PC-PDC'!$K$41:$K$47</c:f>
              <c:strCache>
                <c:ptCount val="7"/>
                <c:pt idx="0">
                  <c:v>120k</c:v>
                </c:pt>
                <c:pt idx="1">
                  <c:v>130k</c:v>
                </c:pt>
                <c:pt idx="2">
                  <c:v>140k</c:v>
                </c:pt>
                <c:pt idx="3">
                  <c:v>151k</c:v>
                </c:pt>
                <c:pt idx="4">
                  <c:v>160k</c:v>
                </c:pt>
                <c:pt idx="5">
                  <c:v>170k</c:v>
                </c:pt>
                <c:pt idx="6">
                  <c:v>180k</c:v>
                </c:pt>
              </c:strCache>
            </c:strRef>
          </c:cat>
          <c:val>
            <c:numRef>
              <c:f>'PC-PDC'!$N$41:$N$47</c:f>
              <c:numCache>
                <c:formatCode>General</c:formatCode>
                <c:ptCount val="7"/>
                <c:pt idx="0">
                  <c:v>24.599089384136114</c:v>
                </c:pt>
                <c:pt idx="1">
                  <c:v>25.352434514979073</c:v>
                </c:pt>
                <c:pt idx="2">
                  <c:v>25.313144266337858</c:v>
                </c:pt>
                <c:pt idx="3">
                  <c:v>25.024351924587592</c:v>
                </c:pt>
                <c:pt idx="4">
                  <c:v>24.689254598257502</c:v>
                </c:pt>
                <c:pt idx="5">
                  <c:v>24.212523187847815</c:v>
                </c:pt>
                <c:pt idx="6">
                  <c:v>23.691466937309706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A-4D8D-9876-C1148D5B8B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'PC-PDC'!$K$41:$K$47</c:f>
              <c:strCache>
                <c:ptCount val="7"/>
                <c:pt idx="0">
                  <c:v>120k</c:v>
                </c:pt>
                <c:pt idx="1">
                  <c:v>130k</c:v>
                </c:pt>
                <c:pt idx="2">
                  <c:v>140k</c:v>
                </c:pt>
                <c:pt idx="3">
                  <c:v>151k</c:v>
                </c:pt>
                <c:pt idx="4">
                  <c:v>160k</c:v>
                </c:pt>
                <c:pt idx="5">
                  <c:v>170k</c:v>
                </c:pt>
                <c:pt idx="6">
                  <c:v>180k</c:v>
                </c:pt>
              </c:strCache>
            </c:strRef>
          </c:cat>
          <c:val>
            <c:numRef>
              <c:f>'PC-PDC'!$O$41:$O$47</c:f>
              <c:numCache>
                <c:formatCode>General</c:formatCode>
                <c:ptCount val="7"/>
                <c:pt idx="0">
                  <c:v>45.770594136662581</c:v>
                </c:pt>
                <c:pt idx="1">
                  <c:v>43.372551990605707</c:v>
                </c:pt>
                <c:pt idx="2">
                  <c:v>43.488031182476803</c:v>
                </c:pt>
                <c:pt idx="3">
                  <c:v>44.367688022284121</c:v>
                </c:pt>
                <c:pt idx="4">
                  <c:v>45.461675579322637</c:v>
                </c:pt>
                <c:pt idx="5">
                  <c:v>47.171905898397547</c:v>
                </c:pt>
                <c:pt idx="6">
                  <c:v>49.283637840032476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A-4D8D-9876-C1148D5B8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514816"/>
        <c:axId val="1116992032"/>
      </c:lineChart>
      <c:catAx>
        <c:axId val="11215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92032"/>
        <c:crosses val="autoZero"/>
        <c:auto val="1"/>
        <c:lblAlgn val="ctr"/>
        <c:lblOffset val="100"/>
        <c:noMultiLvlLbl val="0"/>
      </c:catAx>
      <c:valAx>
        <c:axId val="1116992032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'PC-PDC'!$K$54:$K$60</c:f>
              <c:strCache>
                <c:ptCount val="7"/>
                <c:pt idx="0">
                  <c:v>120k</c:v>
                </c:pt>
                <c:pt idx="1">
                  <c:v>130k</c:v>
                </c:pt>
                <c:pt idx="2">
                  <c:v>140k</c:v>
                </c:pt>
                <c:pt idx="3">
                  <c:v>151k</c:v>
                </c:pt>
                <c:pt idx="4">
                  <c:v>160k</c:v>
                </c:pt>
                <c:pt idx="5">
                  <c:v>170k</c:v>
                </c:pt>
                <c:pt idx="6">
                  <c:v>180k</c:v>
                </c:pt>
              </c:strCache>
            </c:strRef>
          </c:cat>
          <c:val>
            <c:numRef>
              <c:f>'PC-PDC'!$N$54:$N$60</c:f>
              <c:numCache>
                <c:formatCode>General</c:formatCode>
                <c:ptCount val="7"/>
                <c:pt idx="0">
                  <c:v>23.423099711396954</c:v>
                </c:pt>
                <c:pt idx="1">
                  <c:v>24.278179696616103</c:v>
                </c:pt>
                <c:pt idx="2">
                  <c:v>24.314271506713077</c:v>
                </c:pt>
                <c:pt idx="3">
                  <c:v>23.973162287646602</c:v>
                </c:pt>
                <c:pt idx="4">
                  <c:v>23.608668435329538</c:v>
                </c:pt>
                <c:pt idx="5">
                  <c:v>23.083871827326625</c:v>
                </c:pt>
                <c:pt idx="6">
                  <c:v>22.518233026978951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2-4068-94E0-3F8B5DD149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'PC-PDC'!$K$54:$K$60</c:f>
              <c:strCache>
                <c:ptCount val="7"/>
                <c:pt idx="0">
                  <c:v>120k</c:v>
                </c:pt>
                <c:pt idx="1">
                  <c:v>130k</c:v>
                </c:pt>
                <c:pt idx="2">
                  <c:v>140k</c:v>
                </c:pt>
                <c:pt idx="3">
                  <c:v>151k</c:v>
                </c:pt>
                <c:pt idx="4">
                  <c:v>160k</c:v>
                </c:pt>
                <c:pt idx="5">
                  <c:v>170k</c:v>
                </c:pt>
                <c:pt idx="6">
                  <c:v>180k</c:v>
                </c:pt>
              </c:strCache>
            </c:strRef>
          </c:cat>
          <c:val>
            <c:numRef>
              <c:f>'PC-PDC'!$O$54:$O$60</c:f>
              <c:numCache>
                <c:formatCode>General</c:formatCode>
                <c:ptCount val="7"/>
                <c:pt idx="0">
                  <c:v>50.486940759660541</c:v>
                </c:pt>
                <c:pt idx="1">
                  <c:v>46.924672981506539</c:v>
                </c:pt>
                <c:pt idx="2">
                  <c:v>46.790430622009566</c:v>
                </c:pt>
                <c:pt idx="3">
                  <c:v>48.107712193020248</c:v>
                </c:pt>
                <c:pt idx="4">
                  <c:v>49.645834639252804</c:v>
                </c:pt>
                <c:pt idx="5">
                  <c:v>52.138429130303948</c:v>
                </c:pt>
                <c:pt idx="6">
                  <c:v>55.274447375602655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2-4068-94E0-3F8B5DD1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296304"/>
        <c:axId val="1346496336"/>
      </c:lineChart>
      <c:catAx>
        <c:axId val="14772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96336"/>
        <c:crosses val="autoZero"/>
        <c:auto val="1"/>
        <c:lblAlgn val="ctr"/>
        <c:lblOffset val="100"/>
        <c:noMultiLvlLbl val="0"/>
      </c:catAx>
      <c:valAx>
        <c:axId val="1346496336"/>
        <c:scaling>
          <c:orientation val="minMax"/>
          <c:max val="57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2707786526684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Sheet2!$A$28:$A$34</c:f>
              <c:strCache>
                <c:ptCount val="7"/>
                <c:pt idx="0">
                  <c:v>120k</c:v>
                </c:pt>
                <c:pt idx="1">
                  <c:v>130k</c:v>
                </c:pt>
                <c:pt idx="2">
                  <c:v>140k</c:v>
                </c:pt>
                <c:pt idx="3">
                  <c:v>151k</c:v>
                </c:pt>
                <c:pt idx="4">
                  <c:v>160k</c:v>
                </c:pt>
                <c:pt idx="5">
                  <c:v>170k</c:v>
                </c:pt>
                <c:pt idx="6">
                  <c:v>180k</c:v>
                </c:pt>
              </c:strCache>
            </c:strRef>
          </c:cat>
          <c:val>
            <c:numRef>
              <c:f>Sheet2!$D$28:$D$34</c:f>
              <c:numCache>
                <c:formatCode>General</c:formatCode>
                <c:ptCount val="7"/>
                <c:pt idx="0">
                  <c:v>80.343936173919104</c:v>
                </c:pt>
                <c:pt idx="1">
                  <c:v>108.89430838457045</c:v>
                </c:pt>
                <c:pt idx="2">
                  <c:v>120.07397559750657</c:v>
                </c:pt>
                <c:pt idx="3">
                  <c:v>121.59759800743799</c:v>
                </c:pt>
                <c:pt idx="4">
                  <c:v>119.50915041718527</c:v>
                </c:pt>
                <c:pt idx="5">
                  <c:v>116.23220595658759</c:v>
                </c:pt>
                <c:pt idx="6">
                  <c:v>112.61156484808888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A-4F35-9E4D-39F4EC41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265792"/>
        <c:axId val="1346503408"/>
      </c:lineChart>
      <c:catAx>
        <c:axId val="13522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03408"/>
        <c:crosses val="autoZero"/>
        <c:auto val="1"/>
        <c:lblAlgn val="ctr"/>
        <c:lblOffset val="100"/>
        <c:noMultiLvlLbl val="0"/>
      </c:catAx>
      <c:valAx>
        <c:axId val="13465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Sheet2!$A$41:$A$47</c:f>
              <c:strCache>
                <c:ptCount val="7"/>
                <c:pt idx="0">
                  <c:v>120k</c:v>
                </c:pt>
                <c:pt idx="1">
                  <c:v>130k</c:v>
                </c:pt>
                <c:pt idx="2">
                  <c:v>140k</c:v>
                </c:pt>
                <c:pt idx="3">
                  <c:v>151k</c:v>
                </c:pt>
                <c:pt idx="4">
                  <c:v>160k</c:v>
                </c:pt>
                <c:pt idx="5">
                  <c:v>170k</c:v>
                </c:pt>
                <c:pt idx="6">
                  <c:v>180k</c:v>
                </c:pt>
              </c:strCache>
            </c:strRef>
          </c:cat>
          <c:val>
            <c:numRef>
              <c:f>Sheet2!$D$41:$D$47</c:f>
              <c:numCache>
                <c:formatCode>General</c:formatCode>
                <c:ptCount val="7"/>
                <c:pt idx="0">
                  <c:v>64</c:v>
                </c:pt>
                <c:pt idx="1">
                  <c:v>91.202542821825887</c:v>
                </c:pt>
                <c:pt idx="2">
                  <c:v>113.02825929435372</c:v>
                </c:pt>
                <c:pt idx="3">
                  <c:v>116.01929423711603</c:v>
                </c:pt>
                <c:pt idx="4">
                  <c:v>112.20476335083077</c:v>
                </c:pt>
                <c:pt idx="5">
                  <c:v>106.54680259499537</c:v>
                </c:pt>
                <c:pt idx="6">
                  <c:v>100.77622428811947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2-40F9-9876-7EF85DD82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95824"/>
        <c:axId val="1346505072"/>
      </c:lineChart>
      <c:catAx>
        <c:axId val="12727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05072"/>
        <c:crosses val="autoZero"/>
        <c:auto val="1"/>
        <c:lblAlgn val="ctr"/>
        <c:lblOffset val="100"/>
        <c:noMultiLvlLbl val="0"/>
      </c:catAx>
      <c:valAx>
        <c:axId val="13465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9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Sheet2!$A$54:$A$60</c:f>
              <c:strCache>
                <c:ptCount val="7"/>
                <c:pt idx="0">
                  <c:v>120k</c:v>
                </c:pt>
                <c:pt idx="1">
                  <c:v>130k</c:v>
                </c:pt>
                <c:pt idx="2">
                  <c:v>140k</c:v>
                </c:pt>
                <c:pt idx="3">
                  <c:v>151k</c:v>
                </c:pt>
                <c:pt idx="4">
                  <c:v>160k</c:v>
                </c:pt>
                <c:pt idx="5">
                  <c:v>170k</c:v>
                </c:pt>
                <c:pt idx="6">
                  <c:v>180k</c:v>
                </c:pt>
              </c:strCache>
            </c:strRef>
          </c:cat>
          <c:val>
            <c:numRef>
              <c:f>Sheet2!$D$54:$D$60</c:f>
              <c:numCache>
                <c:formatCode>General</c:formatCode>
                <c:ptCount val="7"/>
                <c:pt idx="0">
                  <c:v>64</c:v>
                </c:pt>
                <c:pt idx="1">
                  <c:v>78.648876802356881</c:v>
                </c:pt>
                <c:pt idx="2">
                  <c:v>106.72752727368783</c:v>
                </c:pt>
                <c:pt idx="3">
                  <c:v>110.6167189977306</c:v>
                </c:pt>
                <c:pt idx="4">
                  <c:v>105.66350189478831</c:v>
                </c:pt>
                <c:pt idx="5">
                  <c:v>98.285836588367488</c:v>
                </c:pt>
                <c:pt idx="6">
                  <c:v>100.04139028920139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2-4410-B5EB-0569545F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708608"/>
        <c:axId val="1113128272"/>
      </c:lineChart>
      <c:catAx>
        <c:axId val="13557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28272"/>
        <c:crosses val="autoZero"/>
        <c:auto val="1"/>
        <c:lblAlgn val="ctr"/>
        <c:lblOffset val="100"/>
        <c:noMultiLvlLbl val="0"/>
      </c:catAx>
      <c:valAx>
        <c:axId val="11131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0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479613</xdr:colOff>
      <xdr:row>25</xdr:row>
      <xdr:rowOff>161365</xdr:rowOff>
    </xdr:from>
    <xdr:to>
      <xdr:col>7</xdr:col>
      <xdr:colOff>591671</xdr:colOff>
      <xdr:row>37</xdr:row>
      <xdr:rowOff>22411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1F492-C2B9-4C4F-90E1-840AD456E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434789</xdr:colOff>
      <xdr:row>39</xdr:row>
      <xdr:rowOff>-1</xdr:rowOff>
    </xdr:from>
    <xdr:to>
      <xdr:col>8</xdr:col>
      <xdr:colOff>35860</xdr:colOff>
      <xdr:row>51</xdr:row>
      <xdr:rowOff>85164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3B35D-96EE-4083-8CE3-3AF63BDC7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318249</xdr:colOff>
      <xdr:row>52</xdr:row>
      <xdr:rowOff>71717</xdr:rowOff>
    </xdr:from>
    <xdr:to>
      <xdr:col>7</xdr:col>
      <xdr:colOff>582707</xdr:colOff>
      <xdr:row>63</xdr:row>
      <xdr:rowOff>129988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C6DBFE-9E39-4CC9-A809-B017C4B05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394288</xdr:colOff>
      <xdr:row>23</xdr:row>
      <xdr:rowOff>141805</xdr:rowOff>
    </xdr:from>
    <xdr:to>
      <xdr:col>21</xdr:col>
      <xdr:colOff>484094</xdr:colOff>
      <xdr:row>35</xdr:row>
      <xdr:rowOff>175451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DA018A-1823-4757-AE72-403C365E6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339436</xdr:colOff>
      <xdr:row>37</xdr:row>
      <xdr:rowOff>96983</xdr:rowOff>
    </xdr:from>
    <xdr:to>
      <xdr:col>21</xdr:col>
      <xdr:colOff>290945</xdr:colOff>
      <xdr:row>50</xdr:row>
      <xdr:rowOff>20782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E59725-93A8-4AEF-8B7E-65CDA75CC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200892</xdr:colOff>
      <xdr:row>50</xdr:row>
      <xdr:rowOff>166254</xdr:rowOff>
    </xdr:from>
    <xdr:to>
      <xdr:col>21</xdr:col>
      <xdr:colOff>290946</xdr:colOff>
      <xdr:row>61</xdr:row>
      <xdr:rowOff>145473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ACEE40-F48D-40D9-9EC8-14B0DB45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25</xdr:row>
      <xdr:rowOff>152400</xdr:rowOff>
    </xdr:from>
    <xdr:to>
      <xdr:col>7</xdr:col>
      <xdr:colOff>1303020</xdr:colOff>
      <xdr:row>40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1EB801-74EE-4FC7-B355-BBF48A2A7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41</xdr:row>
      <xdr:rowOff>45720</xdr:rowOff>
    </xdr:from>
    <xdr:to>
      <xdr:col>7</xdr:col>
      <xdr:colOff>1249680</xdr:colOff>
      <xdr:row>56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DBCBE7-4242-4BEA-BF3A-FE0597636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464820</xdr:colOff>
      <xdr:row>57</xdr:row>
      <xdr:rowOff>60960</xdr:rowOff>
    </xdr:from>
    <xdr:to>
      <xdr:col>7</xdr:col>
      <xdr:colOff>1257300</xdr:colOff>
      <xdr:row>72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0E90D0-9DFB-435C-982D-34970A302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6"/>
  <sheetViews>
    <sheetView topLeftCell="C23" zoomScale="70" zoomScaleNormal="70" workbookViewId="0">
      <selection activeCell="N64" sqref="N64"/>
    </sheetView>
  </sheetViews>
  <sheetFormatPr defaultRowHeight="14.4" x14ac:dyDescent="0.3"/>
  <cols>
    <col min="1" max="1" width="23.44140625" customWidth="1"/>
    <col min="2" max="2" width="32.109375" customWidth="1"/>
    <col min="3" max="3" width="24.77734375" customWidth="1"/>
    <col min="4" max="4" width="24.6640625" customWidth="1"/>
    <col min="5" max="5" width="23.21875" customWidth="1"/>
    <col min="6" max="6" width="26.33203125" customWidth="1"/>
    <col min="7" max="7" width="28.77734375" customWidth="1"/>
    <col min="8" max="8" width="23" customWidth="1"/>
    <col min="9" max="9" width="20.77734375" customWidth="1"/>
    <col min="10" max="10" width="25.21875" customWidth="1"/>
    <col min="11" max="11" width="32.5546875" customWidth="1"/>
    <col min="12" max="12" width="27.5546875" customWidth="1"/>
    <col min="13" max="13" width="31.88671875" customWidth="1"/>
    <col min="14" max="14" width="20.77734375" customWidth="1"/>
    <col min="15" max="15" width="19.33203125" customWidth="1"/>
  </cols>
  <sheetData>
    <row r="1" spans="1:20" x14ac:dyDescent="0.3">
      <c r="A1" s="1" t="s">
        <v>0</v>
      </c>
      <c r="B1" s="1" t="s">
        <v>5</v>
      </c>
      <c r="E1" s="1" t="s">
        <v>0</v>
      </c>
      <c r="F1" s="1" t="s">
        <v>5</v>
      </c>
    </row>
    <row r="2" spans="1:20" x14ac:dyDescent="0.3">
      <c r="A2" t="s">
        <v>1</v>
      </c>
      <c r="B2" s="2">
        <v>150000</v>
      </c>
      <c r="C2" s="2">
        <f>2*B2*PI()</f>
        <v>942477.79607693793</v>
      </c>
      <c r="E2" t="s">
        <v>6</v>
      </c>
      <c r="F2" s="2">
        <f>C2*B5*B6*(1+B7)</f>
        <v>88.215921712801389</v>
      </c>
    </row>
    <row r="3" spans="1:20" x14ac:dyDescent="0.3">
      <c r="A3" t="s">
        <v>2</v>
      </c>
      <c r="B3" s="2">
        <v>1.6500000000000001E-5</v>
      </c>
      <c r="E3" t="s">
        <v>7</v>
      </c>
      <c r="F3" s="2">
        <f>C2*B5*B6*(1-B7)</f>
        <v>88.215921712801389</v>
      </c>
    </row>
    <row r="4" spans="1:20" x14ac:dyDescent="0.3">
      <c r="A4" t="s">
        <v>3</v>
      </c>
      <c r="B4" s="2">
        <f>1/(C2*C2*B3)</f>
        <v>6.8229753294503549E-8</v>
      </c>
    </row>
    <row r="5" spans="1:20" x14ac:dyDescent="0.3">
      <c r="A5" t="s">
        <v>4</v>
      </c>
      <c r="B5" s="2">
        <v>1.2E-5</v>
      </c>
    </row>
    <row r="6" spans="1:20" x14ac:dyDescent="0.3">
      <c r="A6" t="s">
        <v>8</v>
      </c>
      <c r="B6" s="2">
        <v>7.8</v>
      </c>
    </row>
    <row r="7" spans="1:20" x14ac:dyDescent="0.3">
      <c r="A7" t="s">
        <v>9</v>
      </c>
      <c r="B7" s="2">
        <v>0</v>
      </c>
    </row>
    <row r="8" spans="1:20" x14ac:dyDescent="0.3">
      <c r="A8" t="s">
        <v>23</v>
      </c>
      <c r="B8" s="2">
        <v>16</v>
      </c>
    </row>
    <row r="9" spans="1:20" x14ac:dyDescent="0.3">
      <c r="T9" t="s">
        <v>24</v>
      </c>
    </row>
    <row r="12" spans="1:20" x14ac:dyDescent="0.3">
      <c r="B12" t="s">
        <v>9</v>
      </c>
      <c r="C12" t="s">
        <v>6</v>
      </c>
      <c r="D12" t="s">
        <v>7</v>
      </c>
    </row>
    <row r="13" spans="1:20" x14ac:dyDescent="0.3">
      <c r="B13">
        <v>0.05</v>
      </c>
      <c r="C13" s="2">
        <f>C2*B5*B6*(1+B13)</f>
        <v>92.626717798441462</v>
      </c>
      <c r="D13" s="2">
        <f>C2*B5*B6*(1-B13)</f>
        <v>83.805125627161317</v>
      </c>
    </row>
    <row r="14" spans="1:20" x14ac:dyDescent="0.3">
      <c r="B14">
        <v>0.1</v>
      </c>
      <c r="C14" s="2">
        <f>C2*B5*B6*(1+B14)</f>
        <v>97.037513884081534</v>
      </c>
      <c r="D14" s="2">
        <f>C2*B5*B6*(1-B14)</f>
        <v>79.394329541521259</v>
      </c>
    </row>
    <row r="15" spans="1:20" x14ac:dyDescent="0.3">
      <c r="B15">
        <v>0.15</v>
      </c>
      <c r="C15" s="2">
        <f>C2*B5*B6*(1+B15)</f>
        <v>101.44830996972159</v>
      </c>
      <c r="D15" s="2">
        <f>C2*B5*B6*(1-B15)</f>
        <v>74.983533455881172</v>
      </c>
    </row>
    <row r="16" spans="1:20" x14ac:dyDescent="0.3">
      <c r="B16">
        <v>0.2</v>
      </c>
      <c r="C16" s="2">
        <f>C2*B5*B6*(1+B16)</f>
        <v>105.85910605536166</v>
      </c>
      <c r="D16" s="2">
        <f>C2*B5*B6*(1-B16)</f>
        <v>70.572737370241114</v>
      </c>
    </row>
    <row r="17" spans="1:15" x14ac:dyDescent="0.3">
      <c r="B17">
        <v>0.25</v>
      </c>
      <c r="C17" s="2">
        <f>C2*B5*B6*(1+B17)</f>
        <v>110.26990214100174</v>
      </c>
      <c r="D17" s="2">
        <f>C2*B5*B6*(1-B17)</f>
        <v>66.161941284601042</v>
      </c>
    </row>
    <row r="18" spans="1:15" x14ac:dyDescent="0.3">
      <c r="B18">
        <v>0.3</v>
      </c>
      <c r="C18" s="2">
        <f>C2*B5*B6*(1+B18)</f>
        <v>114.68069822664181</v>
      </c>
      <c r="D18" s="2">
        <f>C2*B5*B6*(1-B18)</f>
        <v>61.75114519896097</v>
      </c>
    </row>
    <row r="19" spans="1:15" x14ac:dyDescent="0.3">
      <c r="B19">
        <v>0.35</v>
      </c>
      <c r="C19" s="2">
        <f>C2*B5*B6*(1+B19)</f>
        <v>119.09149431228188</v>
      </c>
      <c r="D19" s="2">
        <f>C2*B5*B6*(1-B19)</f>
        <v>57.340349113320904</v>
      </c>
    </row>
    <row r="25" spans="1:15" x14ac:dyDescent="0.3">
      <c r="B25" t="s">
        <v>10</v>
      </c>
      <c r="C25">
        <f>B13</f>
        <v>0.05</v>
      </c>
      <c r="L25" t="s">
        <v>10</v>
      </c>
      <c r="M25">
        <f>B16</f>
        <v>0.2</v>
      </c>
    </row>
    <row r="27" spans="1:15" x14ac:dyDescent="0.3">
      <c r="A27" t="s">
        <v>13</v>
      </c>
      <c r="B27" t="s">
        <v>11</v>
      </c>
      <c r="C27" t="s">
        <v>12</v>
      </c>
      <c r="D27" t="s">
        <v>21</v>
      </c>
      <c r="E27" t="s">
        <v>22</v>
      </c>
      <c r="K27" t="s">
        <v>13</v>
      </c>
      <c r="L27" t="s">
        <v>11</v>
      </c>
      <c r="M27" t="s">
        <v>12</v>
      </c>
      <c r="N27" t="s">
        <v>21</v>
      </c>
      <c r="O27" t="s">
        <v>22</v>
      </c>
    </row>
    <row r="28" spans="1:15" x14ac:dyDescent="0.3">
      <c r="A28" t="s">
        <v>14</v>
      </c>
      <c r="B28">
        <v>4.0773000000000001</v>
      </c>
      <c r="C28">
        <v>3.6478999999999999</v>
      </c>
      <c r="D28">
        <f>B8*(1+C28/B28)</f>
        <v>30.314963333578593</v>
      </c>
      <c r="E28">
        <f>B8*(1+B28/C28)</f>
        <v>33.88338496121056</v>
      </c>
      <c r="K28" t="s">
        <v>14</v>
      </c>
      <c r="L28">
        <v>4.7840999999999996</v>
      </c>
      <c r="M28">
        <v>2.9472999999999998</v>
      </c>
      <c r="N28">
        <f>B8*(1+M28/L28)</f>
        <v>25.85698459480362</v>
      </c>
      <c r="O28">
        <f>B8*(1+L28/M28)</f>
        <v>41.971431479659344</v>
      </c>
    </row>
    <row r="29" spans="1:15" x14ac:dyDescent="0.3">
      <c r="A29" t="s">
        <v>15</v>
      </c>
      <c r="B29">
        <v>3.7601</v>
      </c>
      <c r="C29">
        <v>3.3946000000000001</v>
      </c>
      <c r="D29">
        <f>B8*(1+C29/B29)</f>
        <v>30.444722214834712</v>
      </c>
      <c r="E29">
        <f>B8*(1+B29/C29)</f>
        <v>33.722736110292814</v>
      </c>
      <c r="K29" t="s">
        <v>15</v>
      </c>
      <c r="L29">
        <v>4.3285</v>
      </c>
      <c r="M29">
        <v>2.8317000000000001</v>
      </c>
      <c r="N29">
        <f>B8*(1+M29/L29)</f>
        <v>26.467182626776022</v>
      </c>
      <c r="O29">
        <f>B8*(1+L29/M29)</f>
        <v>40.457393085425714</v>
      </c>
    </row>
    <row r="30" spans="1:15" x14ac:dyDescent="0.3">
      <c r="A30" t="s">
        <v>16</v>
      </c>
      <c r="B30">
        <v>3.3733</v>
      </c>
      <c r="C30">
        <v>3.0329999999999999</v>
      </c>
      <c r="D30">
        <f>B8*(1+C30/B30)</f>
        <v>30.38591290427771</v>
      </c>
      <c r="E30">
        <f>B8*(1+B29/C29)</f>
        <v>33.722736110292814</v>
      </c>
      <c r="K30" t="s">
        <v>16</v>
      </c>
      <c r="L30">
        <v>3.8898999999999999</v>
      </c>
      <c r="M30">
        <v>2.5264000000000002</v>
      </c>
      <c r="N30">
        <f>B8*(1+M30/L30)</f>
        <v>26.391629604874161</v>
      </c>
      <c r="O30">
        <f>B8*(1+L30/M30)</f>
        <v>40.635212159594673</v>
      </c>
    </row>
    <row r="31" spans="1:15" x14ac:dyDescent="0.3">
      <c r="A31" t="s">
        <v>19</v>
      </c>
      <c r="B31">
        <v>2.9333999999999998</v>
      </c>
      <c r="C31">
        <v>2.62</v>
      </c>
      <c r="D31">
        <f>B8*(1+C31/B31)</f>
        <v>30.290584304902161</v>
      </c>
      <c r="E31">
        <f>B8*(1+B30/C30)</f>
        <v>33.795186284207055</v>
      </c>
      <c r="K31" t="s">
        <v>19</v>
      </c>
      <c r="L31">
        <v>3.4033000000000002</v>
      </c>
      <c r="M31">
        <v>2.1634000000000002</v>
      </c>
      <c r="N31">
        <f>B8*(1+M31/L31)</f>
        <v>26.170834190344664</v>
      </c>
      <c r="O31">
        <f>B8*(1+L31/M31)</f>
        <v>41.170010169178141</v>
      </c>
    </row>
    <row r="32" spans="1:15" x14ac:dyDescent="0.3">
      <c r="A32" t="s">
        <v>17</v>
      </c>
      <c r="B32">
        <v>2.6076000000000001</v>
      </c>
      <c r="C32">
        <v>2.3142</v>
      </c>
      <c r="D32">
        <f>B8*(1+C32/B32)</f>
        <v>30.199723884031293</v>
      </c>
      <c r="E32">
        <f>B8*(1+B31/C31)</f>
        <v>33.91389312977099</v>
      </c>
      <c r="K32" t="s">
        <v>17</v>
      </c>
      <c r="L32">
        <v>3.0527000000000002</v>
      </c>
      <c r="M32">
        <v>1.883</v>
      </c>
      <c r="N32">
        <f>B8*(1+M32/L32)</f>
        <v>25.86929603301995</v>
      </c>
      <c r="O32">
        <f>B8*(1+L32/M32)</f>
        <v>41.939033457249067</v>
      </c>
    </row>
    <row r="33" spans="1:15" x14ac:dyDescent="0.3">
      <c r="A33" t="s">
        <v>18</v>
      </c>
      <c r="B33">
        <v>2.2938999999999998</v>
      </c>
      <c r="C33">
        <v>2.0135999999999998</v>
      </c>
      <c r="D33">
        <f>B8*(1+C33/B33)</f>
        <v>30.044901695801912</v>
      </c>
      <c r="E33">
        <f>B8*(1+B32/C32)</f>
        <v>34.028519574799063</v>
      </c>
      <c r="K33" t="s">
        <v>18</v>
      </c>
      <c r="L33">
        <v>2.7134</v>
      </c>
      <c r="M33">
        <v>1.6041000000000001</v>
      </c>
      <c r="N33">
        <f>B8*(1+M33/L33)</f>
        <v>25.458833935284147</v>
      </c>
      <c r="O33">
        <f>B8*(1+L33/M33)</f>
        <v>43.064646842466175</v>
      </c>
    </row>
    <row r="34" spans="1:15" x14ac:dyDescent="0.3">
      <c r="A34" t="s">
        <v>20</v>
      </c>
      <c r="B34">
        <v>2.0261999999999998</v>
      </c>
      <c r="C34">
        <v>1.7565999999999999</v>
      </c>
      <c r="D34">
        <f>B8*(1+C34/B34)</f>
        <v>29.871088737538251</v>
      </c>
      <c r="E34">
        <f>B8*(1+B33/C33)</f>
        <v>34.22725466825586</v>
      </c>
      <c r="K34" t="s">
        <v>20</v>
      </c>
      <c r="L34">
        <v>2.4281000000000001</v>
      </c>
      <c r="M34">
        <v>1.365</v>
      </c>
      <c r="N34">
        <f>B8*(1+M34/L34)</f>
        <v>24.994687203986658</v>
      </c>
      <c r="O34">
        <f>B8*(1+L34/M34)</f>
        <v>44.461245421245422</v>
      </c>
    </row>
    <row r="38" spans="1:15" x14ac:dyDescent="0.3">
      <c r="B38" t="s">
        <v>10</v>
      </c>
      <c r="C38">
        <f>B14</f>
        <v>0.1</v>
      </c>
      <c r="L38" t="s">
        <v>10</v>
      </c>
      <c r="M38">
        <f>B17</f>
        <v>0.25</v>
      </c>
    </row>
    <row r="40" spans="1:15" x14ac:dyDescent="0.3">
      <c r="A40" t="s">
        <v>13</v>
      </c>
      <c r="B40" t="s">
        <v>11</v>
      </c>
      <c r="C40" t="s">
        <v>12</v>
      </c>
      <c r="D40" t="s">
        <v>21</v>
      </c>
      <c r="E40" t="s">
        <v>22</v>
      </c>
      <c r="K40" t="s">
        <v>13</v>
      </c>
      <c r="L40" t="s">
        <v>11</v>
      </c>
      <c r="M40" t="s">
        <v>12</v>
      </c>
      <c r="N40" t="s">
        <v>21</v>
      </c>
      <c r="O40" t="s">
        <v>22</v>
      </c>
    </row>
    <row r="41" spans="1:15" x14ac:dyDescent="0.3">
      <c r="A41" t="s">
        <v>14</v>
      </c>
      <c r="B41">
        <v>4.3209999999999997</v>
      </c>
      <c r="C41">
        <v>3.4251999999999998</v>
      </c>
      <c r="D41">
        <f>B8*(1+C41/B41)</f>
        <v>28.682990048599862</v>
      </c>
      <c r="E41">
        <f>B8*(1+B41/C41)</f>
        <v>36.184514772859984</v>
      </c>
      <c r="K41" t="s">
        <v>14</v>
      </c>
      <c r="L41">
        <v>5.0076000000000001</v>
      </c>
      <c r="M41">
        <v>2.6913</v>
      </c>
      <c r="N41">
        <f>B8*(1+M41/L41)</f>
        <v>24.599089384136114</v>
      </c>
      <c r="O41">
        <f>B8*(1+L41/M41)</f>
        <v>45.770594136662581</v>
      </c>
    </row>
    <row r="42" spans="1:15" x14ac:dyDescent="0.3">
      <c r="A42" t="s">
        <v>15</v>
      </c>
      <c r="B42">
        <v>3.9508000000000001</v>
      </c>
      <c r="C42">
        <v>3.2097000000000002</v>
      </c>
      <c r="D42">
        <f>B8*(1+C42/B42)</f>
        <v>28.99868381087375</v>
      </c>
      <c r="E42">
        <f>B8*(1+B42/C42)</f>
        <v>35.694301648129112</v>
      </c>
      <c r="K42" t="s">
        <v>15</v>
      </c>
      <c r="L42">
        <v>4.5163000000000002</v>
      </c>
      <c r="M42">
        <v>2.6398999999999999</v>
      </c>
      <c r="N42">
        <f>B8*(1+M42/L42)</f>
        <v>25.352434514979073</v>
      </c>
      <c r="O42">
        <f>B8*(1+L42/M42)</f>
        <v>43.372551990605707</v>
      </c>
    </row>
    <row r="43" spans="1:15" x14ac:dyDescent="0.3">
      <c r="A43" t="s">
        <v>16</v>
      </c>
      <c r="B43">
        <v>3.5470999999999999</v>
      </c>
      <c r="C43">
        <v>2.8643000000000001</v>
      </c>
      <c r="D43">
        <f>B8*(1+C43/B43)</f>
        <v>28.920075554678469</v>
      </c>
      <c r="E43">
        <f>B8*(1+B43/C43)</f>
        <v>35.814125615333587</v>
      </c>
      <c r="K43" t="s">
        <v>16</v>
      </c>
      <c r="L43">
        <v>4.0549999999999997</v>
      </c>
      <c r="M43">
        <v>2.3603000000000001</v>
      </c>
      <c r="N43">
        <f>B8*(1+M43/L43)</f>
        <v>25.313144266337858</v>
      </c>
      <c r="O43">
        <f>B8*(1+L43/M43)</f>
        <v>43.488031182476803</v>
      </c>
    </row>
    <row r="44" spans="1:15" x14ac:dyDescent="0.3">
      <c r="A44" t="s">
        <v>19</v>
      </c>
      <c r="B44">
        <v>3.0878999999999999</v>
      </c>
      <c r="C44">
        <v>2.4664999999999999</v>
      </c>
      <c r="D44">
        <f>B8*(1+C44/B44)</f>
        <v>28.780206612908451</v>
      </c>
      <c r="E44">
        <f>B8*(1+B44/C44)</f>
        <v>36.030975065882828</v>
      </c>
      <c r="K44" t="s">
        <v>19</v>
      </c>
      <c r="L44">
        <v>3.5644</v>
      </c>
      <c r="M44">
        <v>2.0104000000000002</v>
      </c>
      <c r="N44">
        <f>B8*(1+M44/L44)</f>
        <v>25.024351924587592</v>
      </c>
      <c r="O44">
        <f>B8*(1+L44/M44)</f>
        <v>44.367688022284121</v>
      </c>
    </row>
    <row r="45" spans="1:15" x14ac:dyDescent="0.3">
      <c r="A45" t="s">
        <v>17</v>
      </c>
      <c r="B45">
        <v>2.7566999999999999</v>
      </c>
      <c r="C45">
        <v>2.1715</v>
      </c>
      <c r="D45">
        <f>B8*(1+C45/B45)</f>
        <v>28.603475169586826</v>
      </c>
      <c r="E45">
        <f>B8*(1+B45/C45)</f>
        <v>36.311858162560441</v>
      </c>
      <c r="K45" t="s">
        <v>17</v>
      </c>
      <c r="L45">
        <v>3.2023000000000001</v>
      </c>
      <c r="M45">
        <v>1.7391000000000001</v>
      </c>
      <c r="N45">
        <f>B8*(1+M45/L45)</f>
        <v>24.689254598257502</v>
      </c>
      <c r="O45">
        <f>B8*(1+L45/M45)</f>
        <v>45.461675579322637</v>
      </c>
    </row>
    <row r="46" spans="1:15" x14ac:dyDescent="0.3">
      <c r="A46" t="s">
        <v>18</v>
      </c>
      <c r="B46">
        <v>2.4327999999999999</v>
      </c>
      <c r="C46">
        <v>1.8749</v>
      </c>
      <c r="D46">
        <f>B8*(1+C46/B46)</f>
        <v>28.330812232818154</v>
      </c>
      <c r="E46">
        <f>B8*(1+B46/C46)</f>
        <v>36.761000586697961</v>
      </c>
      <c r="K46" t="s">
        <v>18</v>
      </c>
      <c r="L46">
        <v>2.8571</v>
      </c>
      <c r="M46">
        <v>1.4664999999999999</v>
      </c>
      <c r="N46">
        <f>B8*(1+M46/L46)</f>
        <v>24.212523187847815</v>
      </c>
      <c r="O46">
        <f>B8*(1+L46/M46)</f>
        <v>47.171905898397547</v>
      </c>
    </row>
    <row r="47" spans="1:15" x14ac:dyDescent="0.3">
      <c r="A47" t="s">
        <v>20</v>
      </c>
      <c r="B47">
        <v>2.1608000000000001</v>
      </c>
      <c r="C47">
        <v>1.6238999999999999</v>
      </c>
      <c r="D47">
        <f>B8*(1+C47/B47)</f>
        <v>28.024435394298408</v>
      </c>
      <c r="E47">
        <f>B8*(1+B47/C47)</f>
        <v>37.289980910154569</v>
      </c>
      <c r="K47" t="s">
        <v>20</v>
      </c>
      <c r="L47">
        <v>2.5617999999999999</v>
      </c>
      <c r="M47">
        <v>1.2315</v>
      </c>
      <c r="N47">
        <f>B8*(1+M47/L47)</f>
        <v>23.691466937309706</v>
      </c>
      <c r="O47">
        <f>B8*(1+L47/M47)</f>
        <v>49.283637840032476</v>
      </c>
    </row>
    <row r="51" spans="1:15" x14ac:dyDescent="0.3">
      <c r="B51" t="s">
        <v>10</v>
      </c>
      <c r="C51">
        <f>B15</f>
        <v>0.15</v>
      </c>
      <c r="L51" t="s">
        <v>10</v>
      </c>
      <c r="M51">
        <f>B18</f>
        <v>0.3</v>
      </c>
    </row>
    <row r="53" spans="1:15" x14ac:dyDescent="0.3">
      <c r="A53" t="s">
        <v>13</v>
      </c>
      <c r="B53" t="s">
        <v>11</v>
      </c>
      <c r="C53" t="s">
        <v>12</v>
      </c>
      <c r="D53" t="s">
        <v>21</v>
      </c>
      <c r="E53" t="s">
        <v>22</v>
      </c>
      <c r="K53" t="s">
        <v>13</v>
      </c>
      <c r="L53" t="s">
        <v>11</v>
      </c>
      <c r="M53" t="s">
        <v>12</v>
      </c>
      <c r="N53" t="s">
        <v>21</v>
      </c>
      <c r="O53" t="s">
        <v>22</v>
      </c>
    </row>
    <row r="54" spans="1:15" x14ac:dyDescent="0.3">
      <c r="A54" t="s">
        <v>14</v>
      </c>
      <c r="B54">
        <v>4.5449000000000002</v>
      </c>
      <c r="C54">
        <v>3.1932999999999998</v>
      </c>
      <c r="D54">
        <f>B8*(1+C54/B54)</f>
        <v>27.241787498074764</v>
      </c>
      <c r="E54">
        <f>B8*(1+B54/C54)</f>
        <v>38.772179250305328</v>
      </c>
      <c r="K54" t="s">
        <v>14</v>
      </c>
      <c r="L54">
        <v>5.2321</v>
      </c>
      <c r="M54">
        <v>2.4274</v>
      </c>
      <c r="N54">
        <f>B8*(1+M54/L54)</f>
        <v>23.423099711396954</v>
      </c>
      <c r="O54">
        <f>B8*(1+L54/M54)</f>
        <v>50.486940759660541</v>
      </c>
    </row>
    <row r="55" spans="1:15" x14ac:dyDescent="0.3">
      <c r="A55" t="s">
        <v>15</v>
      </c>
      <c r="B55">
        <v>4.1406999999999998</v>
      </c>
      <c r="C55">
        <v>3.0213999999999999</v>
      </c>
      <c r="D55">
        <f>B8*(1+C55/B55)</f>
        <v>27.67493418987128</v>
      </c>
      <c r="E55">
        <f>B8*(1+B55/C55)</f>
        <v>37.927318461640297</v>
      </c>
      <c r="K55" t="s">
        <v>15</v>
      </c>
      <c r="L55">
        <v>4.7134999999999998</v>
      </c>
      <c r="M55">
        <v>2.4386999999999999</v>
      </c>
      <c r="N55">
        <f>B8*(1+M55/L55)</f>
        <v>24.278179696616103</v>
      </c>
      <c r="O55">
        <f>B8*(1+L55/M55)</f>
        <v>46.924672981506539</v>
      </c>
    </row>
    <row r="56" spans="1:15" x14ac:dyDescent="0.3">
      <c r="A56" t="s">
        <v>16</v>
      </c>
      <c r="B56">
        <v>3.7214999999999998</v>
      </c>
      <c r="C56">
        <v>2.6936</v>
      </c>
      <c r="D56">
        <f>B8*(1+C56/B56)</f>
        <v>27.580706704285909</v>
      </c>
      <c r="E56">
        <f>B8*(1+B56/C56)</f>
        <v>38.105732105732102</v>
      </c>
      <c r="K56" t="s">
        <v>16</v>
      </c>
      <c r="L56">
        <v>4.2230999999999996</v>
      </c>
      <c r="M56">
        <v>2.1945000000000001</v>
      </c>
      <c r="N56">
        <f>B8*(1+M56/L56)</f>
        <v>24.314271506713077</v>
      </c>
      <c r="O56">
        <f>B8*(1+L56/M56)</f>
        <v>46.790430622009566</v>
      </c>
    </row>
    <row r="57" spans="1:15" x14ac:dyDescent="0.3">
      <c r="A57" t="s">
        <v>19</v>
      </c>
      <c r="B57">
        <v>3.2477</v>
      </c>
      <c r="C57">
        <v>2.3134000000000001</v>
      </c>
      <c r="D57">
        <f>B8*(1+C57/B57)</f>
        <v>27.397111802198481</v>
      </c>
      <c r="E57">
        <f>B8*(1+B57/C57)</f>
        <v>38.461831071150684</v>
      </c>
      <c r="K57" t="s">
        <v>19</v>
      </c>
      <c r="L57">
        <v>3.7261000000000002</v>
      </c>
      <c r="M57">
        <v>1.8568</v>
      </c>
      <c r="N57">
        <f>B8*(1+M57/L57)</f>
        <v>23.973162287646602</v>
      </c>
      <c r="O57">
        <f>B8*(1+L57/M57)</f>
        <v>48.107712193020248</v>
      </c>
    </row>
    <row r="58" spans="1:15" x14ac:dyDescent="0.3">
      <c r="A58" t="s">
        <v>17</v>
      </c>
      <c r="B58">
        <v>2.9039000000000001</v>
      </c>
      <c r="C58">
        <v>2.0259</v>
      </c>
      <c r="D58">
        <f>B8*(1+C58/B58)</f>
        <v>27.162367850132579</v>
      </c>
      <c r="E58">
        <f>B8*(1+B58/C58)</f>
        <v>38.934202083024829</v>
      </c>
      <c r="K58" t="s">
        <v>17</v>
      </c>
      <c r="L58">
        <v>3.3546999999999998</v>
      </c>
      <c r="M58">
        <v>1.5952999999999999</v>
      </c>
      <c r="N58">
        <f>B8*(1+M58/L58)</f>
        <v>23.608668435329538</v>
      </c>
      <c r="O58">
        <f>B8*(1+L58/M58)</f>
        <v>49.645834639252804</v>
      </c>
    </row>
    <row r="59" spans="1:15" x14ac:dyDescent="0.3">
      <c r="A59" t="s">
        <v>18</v>
      </c>
      <c r="B59">
        <v>2.5746000000000002</v>
      </c>
      <c r="C59">
        <v>1.7392000000000001</v>
      </c>
      <c r="D59">
        <f>B8*(1+C59/B59)</f>
        <v>26.808358579973586</v>
      </c>
      <c r="E59">
        <f>B8*(1+B59/C59)</f>
        <v>39.685372585096601</v>
      </c>
      <c r="K59" t="s">
        <v>18</v>
      </c>
      <c r="L59">
        <v>3.0022000000000002</v>
      </c>
      <c r="M59">
        <v>1.3291999999999999</v>
      </c>
      <c r="N59">
        <f>B8*(1+M59/L59)</f>
        <v>23.083871827326625</v>
      </c>
      <c r="O59">
        <f>B8*(1+L59/M59)</f>
        <v>52.138429130303948</v>
      </c>
    </row>
    <row r="60" spans="1:15" x14ac:dyDescent="0.3">
      <c r="A60" t="s">
        <v>20</v>
      </c>
      <c r="B60">
        <v>2.2928000000000002</v>
      </c>
      <c r="C60">
        <v>1.494</v>
      </c>
      <c r="D60">
        <f>B8*(1+C60/B60)</f>
        <v>26.425680390788557</v>
      </c>
      <c r="E60">
        <f>B8*(1+B60/C60)</f>
        <v>40.554752342704148</v>
      </c>
      <c r="K60" t="s">
        <v>20</v>
      </c>
      <c r="L60">
        <v>2.6983999999999999</v>
      </c>
      <c r="M60">
        <v>1.0992999999999999</v>
      </c>
      <c r="N60">
        <f>B8*(1+M60/L60)</f>
        <v>22.518233026978951</v>
      </c>
      <c r="O60">
        <f>B8*(1+L60/M60)</f>
        <v>55.274447375602655</v>
      </c>
    </row>
    <row r="70" spans="5:10" x14ac:dyDescent="0.3">
      <c r="E70">
        <v>30.314963333578593</v>
      </c>
      <c r="F70">
        <v>28.682990048599862</v>
      </c>
      <c r="G70">
        <v>27.241787498074764</v>
      </c>
      <c r="H70">
        <v>25.85698459480362</v>
      </c>
      <c r="I70">
        <v>24.599089384136114</v>
      </c>
      <c r="J70">
        <v>23.423099711396954</v>
      </c>
    </row>
    <row r="71" spans="5:10" x14ac:dyDescent="0.3">
      <c r="E71">
        <v>30.444722214834712</v>
      </c>
      <c r="F71">
        <v>28.99868381087375</v>
      </c>
      <c r="G71">
        <v>27.67493418987128</v>
      </c>
      <c r="H71">
        <v>26.467182626776022</v>
      </c>
      <c r="I71">
        <v>25.352434514979073</v>
      </c>
      <c r="J71">
        <v>24.278179696616103</v>
      </c>
    </row>
    <row r="72" spans="5:10" x14ac:dyDescent="0.3">
      <c r="E72">
        <v>30.38591290427771</v>
      </c>
      <c r="F72">
        <v>28.920075554678469</v>
      </c>
      <c r="G72">
        <v>27.580706704285909</v>
      </c>
      <c r="H72">
        <v>26.391629604874161</v>
      </c>
      <c r="I72">
        <v>25.313144266337858</v>
      </c>
      <c r="J72">
        <v>24.314271506713077</v>
      </c>
    </row>
    <row r="73" spans="5:10" x14ac:dyDescent="0.3">
      <c r="E73">
        <v>30.290584304902161</v>
      </c>
      <c r="F73">
        <v>28.780206612908451</v>
      </c>
      <c r="G73">
        <v>27.580706704285909</v>
      </c>
      <c r="H73">
        <v>26.170834190344664</v>
      </c>
      <c r="I73">
        <v>25.024351924587592</v>
      </c>
      <c r="J73">
        <v>23.973162287646602</v>
      </c>
    </row>
    <row r="74" spans="5:10" x14ac:dyDescent="0.3">
      <c r="E74">
        <v>30.199723884031293</v>
      </c>
      <c r="F74">
        <v>28.603475169586826</v>
      </c>
      <c r="G74">
        <v>27.397111802198481</v>
      </c>
      <c r="H74">
        <v>25.86929603301995</v>
      </c>
      <c r="I74">
        <v>24.689254598257502</v>
      </c>
      <c r="J74">
        <v>23.608668435329538</v>
      </c>
    </row>
    <row r="75" spans="5:10" x14ac:dyDescent="0.3">
      <c r="E75">
        <v>30.044901695801912</v>
      </c>
      <c r="F75">
        <v>28.330812232818154</v>
      </c>
      <c r="G75">
        <v>27.162367850132579</v>
      </c>
      <c r="H75">
        <v>25.458833935284147</v>
      </c>
      <c r="I75">
        <v>24.212523187847815</v>
      </c>
      <c r="J75">
        <v>23.083871827326625</v>
      </c>
    </row>
    <row r="76" spans="5:10" x14ac:dyDescent="0.3">
      <c r="E76">
        <v>29.871088737538251</v>
      </c>
      <c r="F76">
        <v>28.024435394298408</v>
      </c>
      <c r="G76">
        <v>26.808358579973586</v>
      </c>
      <c r="H76">
        <v>24.994687203986658</v>
      </c>
      <c r="I76">
        <v>23.691466937309706</v>
      </c>
      <c r="J76">
        <v>22.518233026978951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F785-9650-4330-884F-F8CED1915565}">
  <dimension ref="A1:T87"/>
  <sheetViews>
    <sheetView tabSelected="1" zoomScale="40" zoomScaleNormal="40" workbookViewId="0">
      <selection activeCell="AD36" sqref="AD36"/>
    </sheetView>
  </sheetViews>
  <sheetFormatPr defaultRowHeight="14.4" x14ac:dyDescent="0.3"/>
  <cols>
    <col min="1" max="1" width="23.44140625" customWidth="1"/>
    <col min="2" max="2" width="32.109375" customWidth="1"/>
    <col min="3" max="3" width="24.77734375" customWidth="1"/>
    <col min="4" max="4" width="24.6640625" customWidth="1"/>
    <col min="5" max="5" width="23.21875" customWidth="1"/>
    <col min="6" max="6" width="26.33203125" customWidth="1"/>
    <col min="7" max="7" width="28.77734375" customWidth="1"/>
    <col min="8" max="8" width="23" customWidth="1"/>
    <col min="9" max="9" width="20.77734375" customWidth="1"/>
    <col min="10" max="10" width="25.21875" customWidth="1"/>
    <col min="11" max="11" width="32.5546875" customWidth="1"/>
    <col min="12" max="12" width="27.5546875" customWidth="1"/>
    <col min="13" max="13" width="31.88671875" customWidth="1"/>
    <col min="14" max="14" width="20.77734375" customWidth="1"/>
    <col min="15" max="15" width="19.33203125" customWidth="1"/>
  </cols>
  <sheetData>
    <row r="1" spans="1:20" x14ac:dyDescent="0.3">
      <c r="A1" s="1" t="s">
        <v>0</v>
      </c>
      <c r="B1" s="1" t="s">
        <v>5</v>
      </c>
      <c r="E1" s="1" t="s">
        <v>0</v>
      </c>
      <c r="F1" s="1" t="s">
        <v>5</v>
      </c>
    </row>
    <row r="2" spans="1:20" x14ac:dyDescent="0.3">
      <c r="A2" t="s">
        <v>1</v>
      </c>
      <c r="B2" s="2">
        <v>150000</v>
      </c>
      <c r="C2" s="2">
        <f>2*B2*PI()</f>
        <v>942477.79607693793</v>
      </c>
      <c r="E2" t="s">
        <v>6</v>
      </c>
      <c r="F2" s="2">
        <f>C2*B5*B6*(1+B7)</f>
        <v>88.215921712801389</v>
      </c>
    </row>
    <row r="3" spans="1:20" x14ac:dyDescent="0.3">
      <c r="A3" t="s">
        <v>2</v>
      </c>
      <c r="B3" s="2">
        <v>1.6500000000000001E-5</v>
      </c>
      <c r="E3" t="s">
        <v>7</v>
      </c>
      <c r="F3" s="2">
        <f>C2*B5*B6*(1-B7)</f>
        <v>88.215921712801389</v>
      </c>
    </row>
    <row r="4" spans="1:20" x14ac:dyDescent="0.3">
      <c r="A4" t="s">
        <v>3</v>
      </c>
      <c r="B4" s="2">
        <f>1/(C2*C2*B3)</f>
        <v>6.8229753294503549E-8</v>
      </c>
    </row>
    <row r="5" spans="1:20" x14ac:dyDescent="0.3">
      <c r="A5" t="s">
        <v>4</v>
      </c>
      <c r="B5" s="2">
        <v>1.2E-5</v>
      </c>
    </row>
    <row r="6" spans="1:20" x14ac:dyDescent="0.3">
      <c r="A6" t="s">
        <v>8</v>
      </c>
      <c r="B6" s="2">
        <v>7.8</v>
      </c>
    </row>
    <row r="7" spans="1:20" x14ac:dyDescent="0.3">
      <c r="A7" t="s">
        <v>9</v>
      </c>
      <c r="B7" s="2">
        <v>0</v>
      </c>
    </row>
    <row r="8" spans="1:20" x14ac:dyDescent="0.3">
      <c r="A8" t="s">
        <v>23</v>
      </c>
      <c r="B8" s="2">
        <v>64</v>
      </c>
    </row>
    <row r="9" spans="1:20" x14ac:dyDescent="0.3">
      <c r="B9" t="s">
        <v>24</v>
      </c>
      <c r="T9" t="s">
        <v>24</v>
      </c>
    </row>
    <row r="12" spans="1:20" x14ac:dyDescent="0.3">
      <c r="B12" t="s">
        <v>9</v>
      </c>
      <c r="C12" t="s">
        <v>6</v>
      </c>
      <c r="D12" t="s">
        <v>7</v>
      </c>
    </row>
    <row r="13" spans="1:20" x14ac:dyDescent="0.3">
      <c r="B13">
        <v>0.05</v>
      </c>
      <c r="C13" s="2">
        <f>C2*B5*B6*(1+B13)</f>
        <v>92.626717798441462</v>
      </c>
      <c r="D13" s="2">
        <f>C2*B5*B6*(1-B13)</f>
        <v>83.805125627161317</v>
      </c>
    </row>
    <row r="14" spans="1:20" x14ac:dyDescent="0.3">
      <c r="B14">
        <v>0.1</v>
      </c>
      <c r="C14" s="2">
        <f>C2*B5*B6*(1+B14)</f>
        <v>97.037513884081534</v>
      </c>
      <c r="D14" s="2">
        <f>C2*B5*B6*(1-B14)</f>
        <v>79.394329541521259</v>
      </c>
    </row>
    <row r="15" spans="1:20" x14ac:dyDescent="0.3">
      <c r="B15">
        <v>0.15</v>
      </c>
      <c r="C15" s="2">
        <f>C2*B5*B6*(1+B15)</f>
        <v>101.44830996972159</v>
      </c>
      <c r="D15" s="2">
        <f>C2*B5*B6*(1-B15)</f>
        <v>74.983533455881172</v>
      </c>
    </row>
    <row r="16" spans="1:20" x14ac:dyDescent="0.3">
      <c r="B16">
        <v>0.2</v>
      </c>
      <c r="C16" s="2">
        <f>C2*B5*B6*(1+B16)</f>
        <v>105.85910605536166</v>
      </c>
      <c r="D16" s="2">
        <f>C2*B5*B6*(1-B16)</f>
        <v>70.572737370241114</v>
      </c>
    </row>
    <row r="17" spans="1:15" x14ac:dyDescent="0.3">
      <c r="B17">
        <v>0.25</v>
      </c>
      <c r="C17" s="2">
        <f>C2*B5*B6*(1+B17)</f>
        <v>110.26990214100174</v>
      </c>
      <c r="D17" s="2">
        <f>C2*B5*B6*(1-B17)</f>
        <v>66.161941284601042</v>
      </c>
    </row>
    <row r="18" spans="1:15" x14ac:dyDescent="0.3">
      <c r="B18">
        <v>0.3</v>
      </c>
      <c r="C18" s="2">
        <f>C2*B5*B6*(1+B18)</f>
        <v>114.68069822664181</v>
      </c>
      <c r="D18" s="2">
        <f>C2*B5*B6*(1-B18)</f>
        <v>61.75114519896097</v>
      </c>
    </row>
    <row r="19" spans="1:15" x14ac:dyDescent="0.3">
      <c r="B19">
        <v>0.35</v>
      </c>
      <c r="C19" s="2">
        <f>C2*B5*B6*(1+B19)</f>
        <v>119.09149431228188</v>
      </c>
      <c r="D19" s="2">
        <f>C2*B5*B6*(1-B19)</f>
        <v>57.340349113320904</v>
      </c>
    </row>
    <row r="25" spans="1:15" x14ac:dyDescent="0.3">
      <c r="B25" t="s">
        <v>10</v>
      </c>
      <c r="C25">
        <f>B13</f>
        <v>0.05</v>
      </c>
      <c r="L25" t="s">
        <v>10</v>
      </c>
      <c r="M25">
        <f>B16</f>
        <v>0.2</v>
      </c>
    </row>
    <row r="27" spans="1:15" x14ac:dyDescent="0.3">
      <c r="A27" t="s">
        <v>13</v>
      </c>
      <c r="B27" t="s">
        <v>11</v>
      </c>
      <c r="C27" t="s">
        <v>12</v>
      </c>
      <c r="D27" t="s">
        <v>21</v>
      </c>
      <c r="E27" t="s">
        <v>22</v>
      </c>
      <c r="K27" t="s">
        <v>13</v>
      </c>
      <c r="L27" t="s">
        <v>11</v>
      </c>
      <c r="M27" t="s">
        <v>12</v>
      </c>
      <c r="N27" t="s">
        <v>21</v>
      </c>
      <c r="O27" t="s">
        <v>22</v>
      </c>
    </row>
    <row r="28" spans="1:15" x14ac:dyDescent="0.3">
      <c r="A28" t="s">
        <v>14</v>
      </c>
      <c r="B28">
        <v>2.8702999999999999</v>
      </c>
      <c r="C28">
        <v>0.73299999999999998</v>
      </c>
      <c r="D28">
        <f>B8*(1+C28/B28)</f>
        <v>80.343936173919104</v>
      </c>
      <c r="E28">
        <f>B8*(1+B28/C28)</f>
        <v>314.61282401091404</v>
      </c>
      <c r="K28" t="s">
        <v>14</v>
      </c>
      <c r="L28">
        <v>3.8517999999999999</v>
      </c>
      <c r="M28">
        <v>0</v>
      </c>
      <c r="N28">
        <f>B8*(1+M28/L28)</f>
        <v>64</v>
      </c>
      <c r="O28" t="e">
        <f>B8*(1+L28/M28)</f>
        <v>#DIV/0!</v>
      </c>
    </row>
    <row r="29" spans="1:15" x14ac:dyDescent="0.3">
      <c r="A29" t="s">
        <v>15</v>
      </c>
      <c r="B29">
        <v>2.9113000000000002</v>
      </c>
      <c r="C29">
        <v>2.0421999999999998</v>
      </c>
      <c r="D29">
        <f>B8*(1+C29/B29)</f>
        <v>108.89430838457045</v>
      </c>
      <c r="E29">
        <f>B8*(1+B29/C29)</f>
        <v>155.23650964645972</v>
      </c>
      <c r="K29" t="s">
        <v>15</v>
      </c>
      <c r="L29">
        <v>4.2085999999999997</v>
      </c>
      <c r="M29">
        <v>0.17599999999999999</v>
      </c>
      <c r="N29">
        <f>B8*(1+M29/L29)</f>
        <v>66.676424464192365</v>
      </c>
      <c r="O29">
        <f>B8*(1+L29/M29)</f>
        <v>1594.3999999999999</v>
      </c>
    </row>
    <row r="30" spans="1:15" x14ac:dyDescent="0.3">
      <c r="A30" t="s">
        <v>16</v>
      </c>
      <c r="B30">
        <v>3.3849</v>
      </c>
      <c r="C30">
        <v>2.9657</v>
      </c>
      <c r="D30">
        <f>B8*(1+C30/B30)</f>
        <v>120.07397559750657</v>
      </c>
      <c r="E30">
        <f>B8*(1+B29/C29)</f>
        <v>155.23650964645972</v>
      </c>
      <c r="K30" t="s">
        <v>16</v>
      </c>
      <c r="L30">
        <v>3.9716</v>
      </c>
      <c r="M30">
        <v>2.2860999999999998</v>
      </c>
      <c r="N30">
        <f>B8*(1+M30/L30)</f>
        <v>100.83915802195588</v>
      </c>
      <c r="O30">
        <f>B8*(1+L30/M30)</f>
        <v>175.18603735619615</v>
      </c>
    </row>
    <row r="31" spans="1:15" x14ac:dyDescent="0.3">
      <c r="A31" t="s">
        <v>19</v>
      </c>
      <c r="B31">
        <v>2.9308999999999998</v>
      </c>
      <c r="C31">
        <v>2.6377000000000002</v>
      </c>
      <c r="D31">
        <f>B8*(1+C31/B31)</f>
        <v>121.59759800743799</v>
      </c>
      <c r="E31">
        <f>B8*(1+B30/C30)</f>
        <v>137.04636342178912</v>
      </c>
      <c r="K31" t="s">
        <v>19</v>
      </c>
      <c r="L31">
        <v>3.4426000000000001</v>
      </c>
      <c r="M31">
        <v>2.2648999999999999</v>
      </c>
      <c r="N31">
        <f>B8*(1+M31/L31)</f>
        <v>106.10585022947771</v>
      </c>
      <c r="O31">
        <f>B8*(1+L31/M31)</f>
        <v>161.27864364872622</v>
      </c>
    </row>
    <row r="32" spans="1:15" x14ac:dyDescent="0.3">
      <c r="A32" t="s">
        <v>17</v>
      </c>
      <c r="B32">
        <v>2.1692999999999998</v>
      </c>
      <c r="C32">
        <v>1.8815</v>
      </c>
      <c r="D32">
        <f>B8*(1+C32/B32)</f>
        <v>119.50915041718527</v>
      </c>
      <c r="E32">
        <f>B8*(1+B31/C31)</f>
        <v>135.1140766576942</v>
      </c>
      <c r="K32" t="s">
        <v>17</v>
      </c>
      <c r="L32">
        <v>2.5922999999999998</v>
      </c>
      <c r="M32">
        <v>1.4467000000000001</v>
      </c>
      <c r="N32">
        <f>B8*(1+M32/L32)</f>
        <v>99.716853759209982</v>
      </c>
      <c r="O32">
        <f>B8*(1+L32/M32)</f>
        <v>178.67975392272066</v>
      </c>
    </row>
    <row r="33" spans="1:15" x14ac:dyDescent="0.3">
      <c r="A33" t="s">
        <v>18</v>
      </c>
      <c r="B33">
        <v>1.5848</v>
      </c>
      <c r="C33">
        <v>1.2934000000000001</v>
      </c>
      <c r="D33">
        <f>B8*(1+C33/B33)</f>
        <v>116.23220595658759</v>
      </c>
      <c r="E33">
        <f>B8*(1+B32/C32)</f>
        <v>137.78963592878023</v>
      </c>
      <c r="K33" t="s">
        <v>18</v>
      </c>
      <c r="L33">
        <v>2.0131999999999999</v>
      </c>
      <c r="M33">
        <v>0.84299999999999997</v>
      </c>
      <c r="N33">
        <f>B8*(1+M33/L33)</f>
        <v>90.799125769918533</v>
      </c>
      <c r="O33">
        <f>B8*(1+L33/M33)</f>
        <v>216.84080664294186</v>
      </c>
    </row>
    <row r="34" spans="1:15" x14ac:dyDescent="0.3">
      <c r="A34" t="s">
        <v>20</v>
      </c>
      <c r="B34">
        <v>1.2243999999999999</v>
      </c>
      <c r="C34">
        <v>0.93</v>
      </c>
      <c r="D34">
        <f>B8*(1+C34/B34)</f>
        <v>112.61156484808888</v>
      </c>
      <c r="E34">
        <f>B8*(1+B33/C33)</f>
        <v>142.4190505644039</v>
      </c>
      <c r="K34" t="s">
        <v>20</v>
      </c>
      <c r="L34">
        <v>1.6549</v>
      </c>
      <c r="M34">
        <v>0.47799999999999998</v>
      </c>
      <c r="N34">
        <f>B8*(1+M34/L34)</f>
        <v>82.485709106290415</v>
      </c>
      <c r="O34">
        <f>B8*(1+L34/M34)</f>
        <v>285.5765690376569</v>
      </c>
    </row>
    <row r="38" spans="1:15" x14ac:dyDescent="0.3">
      <c r="B38" t="s">
        <v>10</v>
      </c>
      <c r="C38">
        <f>B14</f>
        <v>0.1</v>
      </c>
      <c r="L38" t="s">
        <v>10</v>
      </c>
      <c r="M38">
        <f>B17</f>
        <v>0.25</v>
      </c>
    </row>
    <row r="40" spans="1:15" x14ac:dyDescent="0.3">
      <c r="A40" t="s">
        <v>13</v>
      </c>
      <c r="B40" t="s">
        <v>11</v>
      </c>
      <c r="C40" t="s">
        <v>12</v>
      </c>
      <c r="D40" t="s">
        <v>21</v>
      </c>
      <c r="E40" t="s">
        <v>22</v>
      </c>
      <c r="K40" t="s">
        <v>13</v>
      </c>
      <c r="L40" t="s">
        <v>11</v>
      </c>
      <c r="M40" t="s">
        <v>12</v>
      </c>
      <c r="N40" t="s">
        <v>21</v>
      </c>
      <c r="O40" t="s">
        <v>22</v>
      </c>
    </row>
    <row r="41" spans="1:15" x14ac:dyDescent="0.3">
      <c r="A41" t="s">
        <v>14</v>
      </c>
      <c r="B41">
        <v>3.5289000000000001</v>
      </c>
      <c r="C41">
        <v>0</v>
      </c>
      <c r="D41">
        <f>B8*(1+C41/B41)</f>
        <v>64</v>
      </c>
      <c r="E41" t="e">
        <f>B8*(1+B41/C41)</f>
        <v>#DIV/0!</v>
      </c>
      <c r="K41" t="s">
        <v>14</v>
      </c>
      <c r="L41">
        <v>4.0145</v>
      </c>
      <c r="M41">
        <v>0</v>
      </c>
      <c r="N41">
        <f>B8*(1+M41/L41)</f>
        <v>64</v>
      </c>
      <c r="O41" t="e">
        <f>B8*(1+L41/M41)</f>
        <v>#DIV/0!</v>
      </c>
    </row>
    <row r="42" spans="1:15" x14ac:dyDescent="0.3">
      <c r="A42" t="s">
        <v>15</v>
      </c>
      <c r="B42">
        <v>3.3978000000000002</v>
      </c>
      <c r="C42">
        <v>1.4441999999999999</v>
      </c>
      <c r="D42">
        <f>B8*(1+C42/B42)</f>
        <v>91.202542821825887</v>
      </c>
      <c r="E42">
        <f>B8*(1+B42/C42)</f>
        <v>214.57415870378065</v>
      </c>
      <c r="K42" t="s">
        <v>15</v>
      </c>
      <c r="L42">
        <v>4.4280999999999997</v>
      </c>
      <c r="M42">
        <v>0</v>
      </c>
      <c r="N42">
        <f>B8*(1+M42/L42)</f>
        <v>64</v>
      </c>
      <c r="O42" t="e">
        <f>B8*(1+L42/M42)</f>
        <v>#DIV/0!</v>
      </c>
    </row>
    <row r="43" spans="1:15" x14ac:dyDescent="0.3">
      <c r="A43" t="s">
        <v>16</v>
      </c>
      <c r="B43">
        <v>3.5882000000000001</v>
      </c>
      <c r="C43">
        <v>2.7488000000000001</v>
      </c>
      <c r="D43">
        <f>B8*(1+C43/B43)</f>
        <v>113.02825929435372</v>
      </c>
      <c r="E43">
        <f>B8*(1+B43/C43)</f>
        <v>147.54365541327124</v>
      </c>
      <c r="K43" t="s">
        <v>16</v>
      </c>
      <c r="L43">
        <v>4.1798000000000002</v>
      </c>
      <c r="M43">
        <v>2.0467</v>
      </c>
      <c r="N43">
        <f>B8*(1+M43/L43)</f>
        <v>95.338532944160008</v>
      </c>
      <c r="O43">
        <f>B8*(1+L43/M43)</f>
        <v>194.70171495578248</v>
      </c>
    </row>
    <row r="44" spans="1:15" x14ac:dyDescent="0.3">
      <c r="A44" t="s">
        <v>19</v>
      </c>
      <c r="B44">
        <v>3.1511999999999998</v>
      </c>
      <c r="C44">
        <v>2.5613000000000001</v>
      </c>
      <c r="D44">
        <f>B8*(1+C44/B44)</f>
        <v>116.01929423711603</v>
      </c>
      <c r="E44">
        <f>B8*(1+B44/C44)</f>
        <v>142.74001483621598</v>
      </c>
      <c r="K44" t="s">
        <v>19</v>
      </c>
      <c r="L44">
        <v>3.5956999999999999</v>
      </c>
      <c r="M44">
        <v>2.1227</v>
      </c>
      <c r="N44">
        <f>B8*(1+M44/L44)</f>
        <v>101.78201740968379</v>
      </c>
      <c r="O44">
        <f>B8*(1+L44/M44)</f>
        <v>172.41136288688932</v>
      </c>
    </row>
    <row r="45" spans="1:15" x14ac:dyDescent="0.3">
      <c r="A45" t="s">
        <v>17</v>
      </c>
      <c r="B45">
        <v>2.3050999999999999</v>
      </c>
      <c r="C45">
        <v>1.7362</v>
      </c>
      <c r="D45">
        <f>B8*(1+C45/B45)</f>
        <v>112.20476335083077</v>
      </c>
      <c r="E45">
        <f>B8*(1+B45/C45)</f>
        <v>148.97085589217832</v>
      </c>
      <c r="K45" t="s">
        <v>17</v>
      </c>
      <c r="L45">
        <v>2.7214999999999998</v>
      </c>
      <c r="M45">
        <v>1.2866</v>
      </c>
      <c r="N45">
        <f>B8*(1+M45/L45)</f>
        <v>94.256255741319123</v>
      </c>
      <c r="O45">
        <f>B8*(1+L45/M45)</f>
        <v>199.376962536919</v>
      </c>
    </row>
    <row r="46" spans="1:15" x14ac:dyDescent="0.3">
      <c r="A46" t="s">
        <v>18</v>
      </c>
      <c r="B46">
        <v>1.7263999999999999</v>
      </c>
      <c r="C46">
        <v>1.1476999999999999</v>
      </c>
      <c r="D46">
        <f>B8*(1+C46/B46)</f>
        <v>106.54680259499537</v>
      </c>
      <c r="E46">
        <f>B8*(1+B46/C46)</f>
        <v>160.27045395138103</v>
      </c>
      <c r="K46" t="s">
        <v>18</v>
      </c>
      <c r="L46">
        <v>2.161</v>
      </c>
      <c r="M46">
        <v>0.68899999999999995</v>
      </c>
      <c r="N46">
        <f>B8*(1+M46/L46)</f>
        <v>84.40536788523832</v>
      </c>
      <c r="O46">
        <f>B8*(1+L46/M46)</f>
        <v>264.73149492017421</v>
      </c>
    </row>
    <row r="47" spans="1:15" x14ac:dyDescent="0.3">
      <c r="A47" t="s">
        <v>20</v>
      </c>
      <c r="B47">
        <v>1.3661000000000001</v>
      </c>
      <c r="C47">
        <v>0.78500000000000003</v>
      </c>
      <c r="D47">
        <f>B8*(1+C47/B47)</f>
        <v>100.77622428811947</v>
      </c>
      <c r="E47">
        <f>B8*(1+B47/C47)</f>
        <v>175.37630573248407</v>
      </c>
      <c r="K47" t="s">
        <v>20</v>
      </c>
      <c r="L47">
        <v>1.8039000000000001</v>
      </c>
      <c r="M47">
        <v>0.314</v>
      </c>
      <c r="N47">
        <f>B8*(1+M47/L47)</f>
        <v>75.140307112367651</v>
      </c>
      <c r="O47">
        <f>B8*(1+L47/M47)</f>
        <v>431.67388535031847</v>
      </c>
    </row>
    <row r="51" spans="1:13" x14ac:dyDescent="0.3">
      <c r="B51" t="s">
        <v>10</v>
      </c>
      <c r="C51">
        <f>B15</f>
        <v>0.15</v>
      </c>
    </row>
    <row r="53" spans="1:13" x14ac:dyDescent="0.3">
      <c r="A53" t="s">
        <v>13</v>
      </c>
      <c r="B53" t="s">
        <v>11</v>
      </c>
      <c r="C53" t="s">
        <v>12</v>
      </c>
      <c r="D53" t="s">
        <v>21</v>
      </c>
      <c r="E53" t="s">
        <v>22</v>
      </c>
    </row>
    <row r="54" spans="1:13" x14ac:dyDescent="0.3">
      <c r="A54" t="s">
        <v>14</v>
      </c>
      <c r="B54">
        <v>3.6903000000000001</v>
      </c>
      <c r="C54">
        <v>0</v>
      </c>
      <c r="D54">
        <f>B8*(1+C54/B54)</f>
        <v>64</v>
      </c>
      <c r="E54" t="e">
        <f>B8*(1+B54/C54)</f>
        <v>#DIV/0!</v>
      </c>
    </row>
    <row r="55" spans="1:13" x14ac:dyDescent="0.3">
      <c r="A55" t="s">
        <v>15</v>
      </c>
      <c r="B55">
        <v>3.5301</v>
      </c>
      <c r="C55">
        <v>0.80800000000000005</v>
      </c>
      <c r="D55">
        <f>B8*(1+C55/B55)</f>
        <v>78.648876802356881</v>
      </c>
      <c r="E55">
        <f>B8*(1+B55/C55)</f>
        <v>343.61188118811879</v>
      </c>
    </row>
    <row r="56" spans="1:13" x14ac:dyDescent="0.3">
      <c r="A56" t="s">
        <v>16</v>
      </c>
      <c r="B56">
        <v>3.7856999999999998</v>
      </c>
      <c r="C56">
        <v>2.5274000000000001</v>
      </c>
      <c r="D56">
        <f>B8*(1+C56/B56)</f>
        <v>106.72752727368783</v>
      </c>
      <c r="E56">
        <f>B8*(1+B56/C56)</f>
        <v>159.86325868481441</v>
      </c>
    </row>
    <row r="57" spans="1:13" x14ac:dyDescent="0.3">
      <c r="A57" t="s">
        <v>19</v>
      </c>
      <c r="B57">
        <v>3.2166999999999999</v>
      </c>
      <c r="C57">
        <v>2.343</v>
      </c>
      <c r="D57">
        <f>B8*(1+C57/B57)</f>
        <v>110.6167189977306</v>
      </c>
      <c r="E57">
        <f>B8*(1+B57/C57)</f>
        <v>151.86547161758429</v>
      </c>
    </row>
    <row r="58" spans="1:13" x14ac:dyDescent="0.3">
      <c r="A58" t="s">
        <v>17</v>
      </c>
      <c r="B58">
        <v>2.4540999999999999</v>
      </c>
      <c r="C58">
        <v>1.5975999999999999</v>
      </c>
      <c r="D58">
        <f>B8*(1+C58/B58)</f>
        <v>105.66350189478831</v>
      </c>
      <c r="E58">
        <f>B8*(1+B58/C58)</f>
        <v>162.31146720080119</v>
      </c>
    </row>
    <row r="59" spans="1:13" x14ac:dyDescent="0.3">
      <c r="A59" t="s">
        <v>18</v>
      </c>
      <c r="B59">
        <v>1.8689</v>
      </c>
      <c r="C59">
        <v>1.0012000000000001</v>
      </c>
      <c r="D59">
        <f>B8*(1+C59/B59)</f>
        <v>98.285836588367488</v>
      </c>
      <c r="E59">
        <f>B8*(1+B59/C59)</f>
        <v>183.46624051138633</v>
      </c>
    </row>
    <row r="60" spans="1:13" x14ac:dyDescent="0.3">
      <c r="A60" t="s">
        <v>20</v>
      </c>
      <c r="B60">
        <v>1.5076000000000001</v>
      </c>
      <c r="C60">
        <v>0.84899999999999998</v>
      </c>
      <c r="D60">
        <f>B8*(1+C60/B60)</f>
        <v>100.04139028920139</v>
      </c>
      <c r="E60">
        <f>B8*(1+B60/C60)</f>
        <v>177.64711425206127</v>
      </c>
    </row>
    <row r="64" spans="1:13" x14ac:dyDescent="0.3">
      <c r="M64" t="s">
        <v>24</v>
      </c>
    </row>
    <row r="81" spans="4:8" x14ac:dyDescent="0.3">
      <c r="D81">
        <v>80.343936173919104</v>
      </c>
      <c r="E81">
        <v>64</v>
      </c>
      <c r="F81">
        <v>64</v>
      </c>
      <c r="G81">
        <v>64</v>
      </c>
      <c r="H81">
        <v>64</v>
      </c>
    </row>
    <row r="82" spans="4:8" x14ac:dyDescent="0.3">
      <c r="D82">
        <v>108.89430838457045</v>
      </c>
      <c r="E82">
        <v>91.202542821825887</v>
      </c>
      <c r="F82">
        <v>78.648876802356881</v>
      </c>
      <c r="G82">
        <v>66.676424464192365</v>
      </c>
      <c r="H82">
        <v>64</v>
      </c>
    </row>
    <row r="83" spans="4:8" x14ac:dyDescent="0.3">
      <c r="D83">
        <v>120.07397559750657</v>
      </c>
      <c r="E83">
        <v>113.02825929435372</v>
      </c>
      <c r="F83">
        <v>106.72752727368783</v>
      </c>
      <c r="G83">
        <v>100.83915802195588</v>
      </c>
      <c r="H83">
        <v>95.338532944160008</v>
      </c>
    </row>
    <row r="84" spans="4:8" x14ac:dyDescent="0.3">
      <c r="D84">
        <v>121.59759800743799</v>
      </c>
      <c r="E84">
        <v>116.01929423711603</v>
      </c>
      <c r="F84">
        <v>110.6167189977306</v>
      </c>
      <c r="G84">
        <v>106.10585022947771</v>
      </c>
      <c r="H84">
        <v>101.78201740968379</v>
      </c>
    </row>
    <row r="85" spans="4:8" x14ac:dyDescent="0.3">
      <c r="D85">
        <v>119.50915041718527</v>
      </c>
      <c r="E85">
        <v>112.20476335083077</v>
      </c>
      <c r="F85">
        <v>105.66350189478831</v>
      </c>
      <c r="G85">
        <v>99.716853759209982</v>
      </c>
      <c r="H85">
        <v>94.256255741319123</v>
      </c>
    </row>
    <row r="86" spans="4:8" x14ac:dyDescent="0.3">
      <c r="D86">
        <v>116.23220595658759</v>
      </c>
      <c r="E86">
        <v>106.54680259499537</v>
      </c>
      <c r="F86">
        <v>98.285836588367488</v>
      </c>
      <c r="G86">
        <v>90.799125769918533</v>
      </c>
      <c r="H86">
        <v>84.40536788523832</v>
      </c>
    </row>
    <row r="87" spans="4:8" x14ac:dyDescent="0.3">
      <c r="D87">
        <v>112.61156484808888</v>
      </c>
      <c r="E87">
        <v>100.77622428811947</v>
      </c>
      <c r="F87">
        <v>100.04139028920139</v>
      </c>
      <c r="G87">
        <v>82.485709106290415</v>
      </c>
      <c r="H87">
        <v>75.140307112367651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PC-PDC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2020-10-20T15:42:47Z</dcterms:modified>
</cp:coreProperties>
</file>