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sutto\Desktop\github work\IMMD\Project\BAP\Procurement\"/>
    </mc:Choice>
  </mc:AlternateContent>
  <bookViews>
    <workbookView xWindow="0" yWindow="0" windowWidth="20745" windowHeight="8610"/>
  </bookViews>
  <sheets>
    <sheet name="alımlar" sheetId="2" r:id="rId1"/>
    <sheet name="plan (2)" sheetId="3" r:id="rId2"/>
    <sheet name="plan" sheetId="1" r:id="rId3"/>
    <sheet name="other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4" i="2" l="1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83" i="2"/>
  <c r="H83" i="2" s="1"/>
  <c r="G81" i="2"/>
  <c r="H81" i="2" s="1"/>
  <c r="G116" i="2"/>
  <c r="H116" i="2" s="1"/>
  <c r="G115" i="2"/>
  <c r="H115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13" i="2"/>
  <c r="H113" i="2" s="1"/>
  <c r="G114" i="2"/>
  <c r="H114" i="2" s="1"/>
  <c r="G117" i="2"/>
  <c r="H117" i="2" s="1"/>
  <c r="G118" i="2"/>
  <c r="H118" i="2" s="1"/>
  <c r="G119" i="2"/>
  <c r="H119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06" i="2"/>
  <c r="H106" i="2" s="1"/>
  <c r="G105" i="2"/>
  <c r="H105" i="2" s="1"/>
  <c r="G104" i="2"/>
  <c r="H104" i="2" s="1"/>
  <c r="G35" i="2"/>
  <c r="H35" i="2" s="1"/>
  <c r="G36" i="2"/>
  <c r="H36" i="2" s="1"/>
  <c r="G37" i="2"/>
  <c r="H37" i="2" s="1"/>
  <c r="G34" i="2"/>
  <c r="H34" i="2" s="1"/>
  <c r="G33" i="2"/>
  <c r="H33" i="2" s="1"/>
  <c r="G32" i="2"/>
  <c r="H32" i="2" s="1"/>
  <c r="G30" i="2"/>
  <c r="H30" i="2" s="1"/>
  <c r="G29" i="2"/>
  <c r="H29" i="2" s="1"/>
  <c r="G28" i="2"/>
  <c r="H28" i="2" s="1"/>
  <c r="G27" i="2"/>
  <c r="H2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47" i="2"/>
  <c r="H47" i="2" s="1"/>
  <c r="G100" i="2"/>
  <c r="H100" i="2" s="1"/>
  <c r="G101" i="2"/>
  <c r="H101" i="2" s="1"/>
  <c r="G102" i="2"/>
  <c r="H102" i="2" s="1"/>
  <c r="G103" i="2"/>
  <c r="H103" i="2" s="1"/>
  <c r="G140" i="2"/>
  <c r="H140" i="2" s="1"/>
  <c r="G141" i="2"/>
  <c r="H141" i="2" s="1"/>
  <c r="G142" i="2"/>
  <c r="H142" i="2" s="1"/>
  <c r="G99" i="2"/>
  <c r="H99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68" i="2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64" i="2"/>
  <c r="H64" i="2" s="1"/>
  <c r="G65" i="2"/>
  <c r="H65" i="2" s="1"/>
  <c r="G66" i="2"/>
  <c r="H66" i="2" s="1"/>
  <c r="G39" i="2"/>
  <c r="H39" i="2" s="1"/>
  <c r="G24" i="2"/>
  <c r="H24" i="2" s="1"/>
  <c r="G25" i="2"/>
  <c r="H25" i="2" s="1"/>
  <c r="G26" i="2"/>
  <c r="H26" i="2" s="1"/>
  <c r="G31" i="2"/>
  <c r="H31" i="2" s="1"/>
  <c r="G23" i="2"/>
  <c r="H23" i="2" s="1"/>
  <c r="G20" i="2" l="1"/>
  <c r="H20" i="2" s="1"/>
  <c r="G19" i="2"/>
  <c r="H19" i="2" s="1"/>
  <c r="G21" i="2"/>
  <c r="H21" i="2" s="1"/>
  <c r="G18" i="2"/>
  <c r="H18" i="2" s="1"/>
  <c r="G17" i="2"/>
  <c r="G15" i="2"/>
  <c r="H15" i="2" s="1"/>
  <c r="G12" i="2"/>
  <c r="H12" i="2" s="1"/>
  <c r="G13" i="2"/>
  <c r="H13" i="2" s="1"/>
  <c r="G14" i="2"/>
  <c r="H14" i="2" s="1"/>
  <c r="G11" i="2"/>
  <c r="G7" i="2" l="1"/>
  <c r="H7" i="2" s="1"/>
  <c r="G6" i="2"/>
  <c r="H6" i="2" s="1"/>
  <c r="H17" i="2"/>
  <c r="H68" i="2"/>
  <c r="H11" i="2"/>
  <c r="G3" i="2"/>
  <c r="H3" i="2" s="1"/>
  <c r="G2" i="2"/>
  <c r="H2" i="2" s="1"/>
  <c r="H143" i="2" l="1"/>
  <c r="H8" i="2"/>
  <c r="H4" i="2"/>
  <c r="G24" i="3"/>
  <c r="H24" i="3" s="1"/>
  <c r="G23" i="3"/>
  <c r="H23" i="3" s="1"/>
  <c r="H22" i="3"/>
  <c r="G22" i="3"/>
  <c r="G21" i="3"/>
  <c r="H21" i="3" s="1"/>
  <c r="G18" i="3"/>
  <c r="H18" i="3" s="1"/>
  <c r="H17" i="3"/>
  <c r="G17" i="3"/>
  <c r="F17" i="3"/>
  <c r="F16" i="3"/>
  <c r="G16" i="3" s="1"/>
  <c r="H16" i="3" s="1"/>
  <c r="G15" i="3"/>
  <c r="H15" i="3" s="1"/>
  <c r="H14" i="3"/>
  <c r="G14" i="3"/>
  <c r="G13" i="3"/>
  <c r="H13" i="3" s="1"/>
  <c r="G12" i="3"/>
  <c r="H12" i="3" s="1"/>
  <c r="G11" i="3"/>
  <c r="H11" i="3" s="1"/>
  <c r="H10" i="3"/>
  <c r="G10" i="3"/>
  <c r="G9" i="3"/>
  <c r="H9" i="3" s="1"/>
  <c r="G8" i="3"/>
  <c r="H8" i="3" s="1"/>
  <c r="K7" i="3"/>
  <c r="H7" i="3"/>
  <c r="G7" i="3"/>
  <c r="G4" i="3"/>
  <c r="H4" i="3" s="1"/>
  <c r="H3" i="3"/>
  <c r="G3" i="3"/>
  <c r="G2" i="3"/>
  <c r="H2" i="3" s="1"/>
  <c r="H5" i="3" s="1"/>
  <c r="L6" i="3" s="1"/>
  <c r="H25" i="3" l="1"/>
  <c r="L5" i="3" s="1"/>
  <c r="H19" i="3"/>
  <c r="L4" i="3" s="1"/>
  <c r="L7" i="3" s="1"/>
  <c r="K7" i="1"/>
  <c r="G14" i="1" l="1"/>
  <c r="H14" i="1" s="1"/>
  <c r="G15" i="1"/>
  <c r="H15" i="1" s="1"/>
  <c r="G3" i="1" l="1"/>
  <c r="H3" i="1" s="1"/>
  <c r="G4" i="1"/>
  <c r="H4" i="1" s="1"/>
  <c r="G7" i="1"/>
  <c r="H7" i="1" s="1"/>
  <c r="G8" i="1"/>
  <c r="H8" i="1" s="1"/>
  <c r="G9" i="1"/>
  <c r="H9" i="1" s="1"/>
  <c r="G10" i="1"/>
  <c r="G11" i="1"/>
  <c r="H11" i="1" s="1"/>
  <c r="G12" i="1"/>
  <c r="H12" i="1" s="1"/>
  <c r="G13" i="1"/>
  <c r="H13" i="1" s="1"/>
  <c r="F16" i="1"/>
  <c r="G16" i="1" s="1"/>
  <c r="H16" i="1" s="1"/>
  <c r="F17" i="1"/>
  <c r="G17" i="1" s="1"/>
  <c r="H17" i="1" s="1"/>
  <c r="G18" i="1"/>
  <c r="H18" i="1" s="1"/>
  <c r="G21" i="1"/>
  <c r="H21" i="1" s="1"/>
  <c r="G22" i="1"/>
  <c r="H22" i="1" s="1"/>
  <c r="G23" i="1"/>
  <c r="H23" i="1" s="1"/>
  <c r="G24" i="1"/>
  <c r="H24" i="1" s="1"/>
  <c r="G2" i="1"/>
  <c r="H2" i="1" s="1"/>
  <c r="H25" i="1" l="1"/>
  <c r="L5" i="1" s="1"/>
  <c r="H5" i="1"/>
  <c r="L6" i="1" s="1"/>
  <c r="H10" i="1"/>
  <c r="H19" i="1" s="1"/>
  <c r="L4" i="1" s="1"/>
  <c r="L7" i="1" s="1"/>
</calcChain>
</file>

<file path=xl/sharedStrings.xml><?xml version="1.0" encoding="utf-8"?>
<sst xmlns="http://schemas.openxmlformats.org/spreadsheetml/2006/main" count="788" uniqueCount="423">
  <si>
    <t>No</t>
  </si>
  <si>
    <t>Adı</t>
  </si>
  <si>
    <t>Türü</t>
  </si>
  <si>
    <t>Adet</t>
  </si>
  <si>
    <t>Fiyatı (Euro)</t>
  </si>
  <si>
    <t>Fiyatı (TL)</t>
  </si>
  <si>
    <t>Fiyatı (TL-toplam)</t>
  </si>
  <si>
    <t>Fiyatı (TL-KDV dahil)</t>
  </si>
  <si>
    <t>Endüstriyel Servo Motor</t>
  </si>
  <si>
    <t>Sargı telleri</t>
  </si>
  <si>
    <t>GaN transistör</t>
  </si>
  <si>
    <t>Film kondansatör</t>
  </si>
  <si>
    <t>Bobin çekirdeği (nüve)</t>
  </si>
  <si>
    <t>GaN sürücü entegresi</t>
  </si>
  <si>
    <t>Baskı devre kartı malzemeleri</t>
  </si>
  <si>
    <t>Gerilim sensörü</t>
  </si>
  <si>
    <t>Akım sensörü</t>
  </si>
  <si>
    <t>Mikrodenetleyici</t>
  </si>
  <si>
    <t>GaN geliştirme kiti</t>
  </si>
  <si>
    <t>Doğrultucu modülü</t>
  </si>
  <si>
    <t>Baskı devre kartı üretimi</t>
  </si>
  <si>
    <t>Baskı devre kartı montajı</t>
  </si>
  <si>
    <t>Soğutucu üretimi</t>
  </si>
  <si>
    <t>Mekanik montaj</t>
  </si>
  <si>
    <t>Teçhizat</t>
  </si>
  <si>
    <t>Sarf</t>
  </si>
  <si>
    <t>Hizmet</t>
  </si>
  <si>
    <t>TOPLAM</t>
  </si>
  <si>
    <t>Pozisyon sensörü</t>
  </si>
  <si>
    <t>Rezistif yük-3faz</t>
  </si>
  <si>
    <t>Endüktif yük-3faz</t>
  </si>
  <si>
    <t>Sample</t>
  </si>
  <si>
    <t>Verilen</t>
  </si>
  <si>
    <t>Bütçe</t>
  </si>
  <si>
    <t>Toplam</t>
  </si>
  <si>
    <t>Rezistif yük</t>
  </si>
  <si>
    <t>Endüktif yük</t>
  </si>
  <si>
    <t>Tedarik adı</t>
  </si>
  <si>
    <t>Miktar</t>
  </si>
  <si>
    <t>Birim</t>
  </si>
  <si>
    <t>Fiyat</t>
  </si>
  <si>
    <t>KDV dahil</t>
  </si>
  <si>
    <t>Firma</t>
  </si>
  <si>
    <t>Yıldırım</t>
  </si>
  <si>
    <t>Link</t>
  </si>
  <si>
    <t>Teklif</t>
  </si>
  <si>
    <t>Earsis</t>
  </si>
  <si>
    <t>Baskı devre kartı dizgisi</t>
  </si>
  <si>
    <t>Doğrultucu soğutucu</t>
  </si>
  <si>
    <t>http://tr.farnell.com/vishay/vs-26mt100/bridge-rectifier-25a-3ph/dp/9098550</t>
  </si>
  <si>
    <t>Kodu</t>
  </si>
  <si>
    <t>VS-26MT100</t>
  </si>
  <si>
    <t>http://tr.farnell.com/texas-instruments/amc1100dub/amp-isolation-60khz-4-25kviso/dp/2144250</t>
  </si>
  <si>
    <t>GS66508B</t>
  </si>
  <si>
    <t>https://www.gansystems.com/transistors.php</t>
  </si>
  <si>
    <t>Doğrultucu, DC bara giriş</t>
  </si>
  <si>
    <t>Sürücü güç katı</t>
  </si>
  <si>
    <t>Ölçümler</t>
  </si>
  <si>
    <t>Kontrol</t>
  </si>
  <si>
    <t>Kapı sürücü</t>
  </si>
  <si>
    <t>Güç kaynağı</t>
  </si>
  <si>
    <t>http://tr.farnell.com/fischer-elektronik/sk-100-100-sa/heat-sink-100mm-1-5-c-w/dp/4621839</t>
  </si>
  <si>
    <t>http://tr.farnell.com/fischer-elektronik/sk-85-75-sa/heat-sink-75mm-1-2-c-w/dp/4621852</t>
  </si>
  <si>
    <t>Heat sink</t>
  </si>
  <si>
    <t>SK 100/100 SA</t>
  </si>
  <si>
    <t>Fan</t>
  </si>
  <si>
    <t>http://tr.farnell.com/multicomp/mc36260/fan-50x50x10mm-5vdc/dp/1924858</t>
  </si>
  <si>
    <t>http://tr.farnell.com/multicomp/mc36257/fan-40x40x10mm-12vdc/dp/1924856</t>
  </si>
  <si>
    <t>DC kondansatör</t>
  </si>
  <si>
    <t>B43630A9128</t>
  </si>
  <si>
    <t>İzole kaynak 5V</t>
  </si>
  <si>
    <t>6V üretici</t>
  </si>
  <si>
    <t>http://tr.farnell.com/epcos/b43630a9128m000/cap-alu-elec-1200uf-400v-snap/dp/2750326</t>
  </si>
  <si>
    <t>Silicon grease</t>
  </si>
  <si>
    <t>PPC115 </t>
  </si>
  <si>
    <t>http://tr.farnell.com/pro-power/ppc115/paste-thermal-200g-tube/dp/1760631?MER=sy-me-pd-mi-alte</t>
  </si>
  <si>
    <t>http://tr.farnell.com/epcos/b64290l0730x087/ferrite-core-n87-2-79uh/dp/2673408</t>
  </si>
  <si>
    <t>-</t>
  </si>
  <si>
    <t>http://tr.farnell.com/epcos/b32774d4106k000/cap-film-pp-10uf-450v-rad/dp/2469089</t>
  </si>
  <si>
    <t>B32774D4106K000 </t>
  </si>
  <si>
    <t>http://tr.farnell.com/epcos/b32774d4226k000/cap-film-pp-22uf-450v-rad/dp/2469090</t>
  </si>
  <si>
    <t>B32774D4226K000 </t>
  </si>
  <si>
    <t>http://tr.farnell.com/epcos/b32776g4406k000/cap-film-pp-40uf-450v-rad/dp/2469096</t>
  </si>
  <si>
    <t>B32776G4406K000 </t>
  </si>
  <si>
    <t>http://tr.farnell.com/epcos/b32778g4107k000/capacitor-film-pp-100uf-450v-rad/dp/2525333</t>
  </si>
  <si>
    <t>100u</t>
  </si>
  <si>
    <t>40u</t>
  </si>
  <si>
    <t>22u</t>
  </si>
  <si>
    <t>20u</t>
  </si>
  <si>
    <t>B32778G4107K000 </t>
  </si>
  <si>
    <t>9V üretici (boost)</t>
  </si>
  <si>
    <t>SI8271GB-IS</t>
  </si>
  <si>
    <t>http://tr.farnell.com/xp-power/ise0509a/dc-dc-converter-9v-0-111a/dp/2475763</t>
  </si>
  <si>
    <t>ISE0509A </t>
  </si>
  <si>
    <t>http://tr.farnell.com/silicon-labs/si8271gb-is/high-cmti-driver-1ch-4a-2-5kv/dp/2524445</t>
  </si>
  <si>
    <t>http://tr.farnell.com/texas-instruments/lp2985aim5-6-1-nopb/ldo-fixed-6-1v-0-15a-sot-23-5/dp/2492278</t>
  </si>
  <si>
    <t>LP2985AIM5-6.1/NOPB</t>
  </si>
  <si>
    <t>Diode</t>
  </si>
  <si>
    <t>UF1J+</t>
  </si>
  <si>
    <t>http://fr.farnell.com/multicomp/uf1j/diode-simple-1a-600v-do-214ac/dp/2748192</t>
  </si>
  <si>
    <t>Diğer</t>
  </si>
  <si>
    <t>Cap 220uF 10V</t>
  </si>
  <si>
    <t>http://tr.farnell.com/cornell-dubilier/ave227m10x16t-f/aluminum-electrolytic-capacitor/dp/2355274</t>
  </si>
  <si>
    <t>Cap 220uF 25V</t>
  </si>
  <si>
    <t>http://tr.farnell.com/cornell-dubilier/sk221m025st/aluminum-electrolytic-capacitor/dp/1386081</t>
  </si>
  <si>
    <t>Cap 220uF 35V</t>
  </si>
  <si>
    <t>http://tr.farnell.com/cornell-dubilier/afk227m35f24t-f/aluminum-electrolytic-capacitor/dp/2131906</t>
  </si>
  <si>
    <t>http://tr.farnell.com/cornell-dubilier/sek221m035st/aluminum-electrolytic-capacitor/dp/4854597</t>
  </si>
  <si>
    <t>5V supply linear</t>
  </si>
  <si>
    <t>MC7805CD2TG </t>
  </si>
  <si>
    <t>http://tr.farnell.com/on-semiconductor/mc7805cd2tg/ic-linear-voltage-regulator-5v/dp/2148607</t>
  </si>
  <si>
    <t>5v 1a</t>
  </si>
  <si>
    <t>http://tr.farnell.com/texas-instruments/tl2575-05ikttr/ic-step-down-regulator-to-263/dp/1755278</t>
  </si>
  <si>
    <t>5v 2a</t>
  </si>
  <si>
    <t>http://tr.farnell.com/texas-instruments/lm2592hvsx-5-0-nopb/dc-dc-conv-buck-150khz-to-263/dp/2782447</t>
  </si>
  <si>
    <t>5v 3a</t>
  </si>
  <si>
    <t>http://tr.farnell.com/texas-instruments/lm2596sx-5-0-nopb/step-down-voltage-regulator-to/dp/1496094</t>
  </si>
  <si>
    <t>LM2596SX-5.0/NOPB</t>
  </si>
  <si>
    <t>TL2575-05IKTTR</t>
  </si>
  <si>
    <t>LM2592HVSX-5.0/NOPB</t>
  </si>
  <si>
    <t>5v 5a</t>
  </si>
  <si>
    <t>http://tr.farnell.com/texas-instruments/lm2678s-5-0-nopb/ic-dc-dc-converter-5a/dp/1469215</t>
  </si>
  <si>
    <t>LM2678S-5.0/NOPB</t>
  </si>
  <si>
    <t>BLM18PG121SN1D </t>
  </si>
  <si>
    <t>http://tr.farnell.com/murata/blm18pg121sn1d/ferrite-bead-0603-0-05ohm-2a/dp/1515738</t>
  </si>
  <si>
    <t>FB-0603</t>
  </si>
  <si>
    <t>FB-0805</t>
  </si>
  <si>
    <t>http://tr.farnell.com/murata/blm21pg221sn1d/ferrite-bead-0805-0-045ohm-2a/dp/1515661</t>
  </si>
  <si>
    <t>BLM21PG221SN1D</t>
  </si>
  <si>
    <t>AMC1100</t>
  </si>
  <si>
    <t>AMC1200</t>
  </si>
  <si>
    <t>AMC1200SDUB </t>
  </si>
  <si>
    <t>http://tr.farnell.com/texas-instruments/amc1200sdub/amp-isolation-60khz-8sop/dp/2064240</t>
  </si>
  <si>
    <t>AMC1100DUB </t>
  </si>
  <si>
    <t>AMC1301</t>
  </si>
  <si>
    <t>AMC1301DWVR </t>
  </si>
  <si>
    <t>http://tr.farnell.com/texas-instruments/amc1301dwvr/isolation-amp-210khz-50uv-soic/dp/2617071</t>
  </si>
  <si>
    <t>LED 0805 yeşil</t>
  </si>
  <si>
    <t>http://tr.farnell.com/multicomp/mcl-s270gc/led-0805-green-10mcd-570nm/dp/1581242</t>
  </si>
  <si>
    <t>MCL-S270GC</t>
  </si>
  <si>
    <t>LED 0805 kırm</t>
  </si>
  <si>
    <t>MCL-S270SRC</t>
  </si>
  <si>
    <t>http://tr.farnell.com/multicomp/mcl-s270src/led-smd-0805-super-red/dp/1581239</t>
  </si>
  <si>
    <t>MCL-S270YC</t>
  </si>
  <si>
    <t>LED 0805 sarı</t>
  </si>
  <si>
    <t>http://tr.farnell.com/multicomp/mcl-s270yc/led-smd-0805-yellow/dp/1581241</t>
  </si>
  <si>
    <t>LED 0603 yeşil</t>
  </si>
  <si>
    <t>LED 0603 kırm</t>
  </si>
  <si>
    <t>LED 0603 sarı</t>
  </si>
  <si>
    <t>KP-1608SURCK</t>
  </si>
  <si>
    <t>http://tr.farnell.com/kingbright/kp-1608surck/led-0603-230mcd-red/dp/2290329</t>
  </si>
  <si>
    <t>KP-1608SYCK</t>
  </si>
  <si>
    <t>http://tr.farnell.com/kingbright/kp-1608syck/led-0603-150mcd-yellow/dp/2290330</t>
  </si>
  <si>
    <t>KPG-1608SEKC-T</t>
  </si>
  <si>
    <t>LED 0603 turuncu</t>
  </si>
  <si>
    <t>http://tr.farnell.com/kingbright/kpg-1608sekc-t/led-orange-200mcd-610nm/dp/1686058</t>
  </si>
  <si>
    <t>KPG-1608PBC-A</t>
  </si>
  <si>
    <t>LED 0603 mavi</t>
  </si>
  <si>
    <t>http://tr.farnell.com/kingbright/kpg-1608pbc-a/led-smd-0603-blu/dp/1686062RL</t>
  </si>
  <si>
    <t>KP-1608VGC-A</t>
  </si>
  <si>
    <t>http://tr.farnell.com/kingbright/kp-1608vgc-a/led-smd-0603-green/dp/8529817</t>
  </si>
  <si>
    <t>DALC208SC6 </t>
  </si>
  <si>
    <t>http://tr.farnell.com/stmicroelectronics/dalc208sc6/diode-array-tvs-9v-smd-sot23-6l/dp/1467641</t>
  </si>
  <si>
    <t>ESD array</t>
  </si>
  <si>
    <t>ADUM3210BRZ </t>
  </si>
  <si>
    <t>http://tr.farnell.com/analog-devices/adum3210brz/digital-isolator-2ch-8soic/dp/1897131</t>
  </si>
  <si>
    <t>ADUM3211TRZ </t>
  </si>
  <si>
    <t>http://tr.farnell.com/analog-devices/adum3211trz/digital-isolator-50ns-nsoic-8/dp/2462512</t>
  </si>
  <si>
    <t>Digital isolator</t>
  </si>
  <si>
    <t>3.3v supply</t>
  </si>
  <si>
    <t>LM1117IMP-3.3/NOPB</t>
  </si>
  <si>
    <t>http://tr.farnell.com/texas-instruments/lm1117imp-3-3-nopb/ldo-1-2vdo-3-3v-1-0-8a-3sot223/dp/1469051</t>
  </si>
  <si>
    <t>Buffer octal</t>
  </si>
  <si>
    <t>SN74HCT541DW</t>
  </si>
  <si>
    <t>http://tr.farnell.com/texas-instruments/sn74hct541dw/ic-octal-buffer-line-driver-smd/dp/9592059</t>
  </si>
  <si>
    <t>dsp evm</t>
  </si>
  <si>
    <t>http://tr.farnell.com/texas-instruments/tmdsdock28335/335-experimenter-kit/dp/1748914</t>
  </si>
  <si>
    <t>TMDSDOCK28335 </t>
  </si>
  <si>
    <t>N5V supply</t>
  </si>
  <si>
    <t>http://tr.farnell.com/texas-instruments/tps60402dbvt/charge-pump-inverter-smd-60402/dp/8457778</t>
  </si>
  <si>
    <t>TPS60402DBVT </t>
  </si>
  <si>
    <t>2.5V ref</t>
  </si>
  <si>
    <t>LM4132CMF-2.5</t>
  </si>
  <si>
    <t>http://tr.farnell.com/texas-instruments/lm4132c2-5/voltage-ref-series-2-5v-sot-23/dp/1312757</t>
  </si>
  <si>
    <t>3.3V supply</t>
  </si>
  <si>
    <t>LM3940IMP-3.3/NOPB</t>
  </si>
  <si>
    <t>http://tr.farnell.com/texas-instruments/lm3940imp-3-3-nopb/ic-v-reg-linear-3-3v-smd/dp/1469104</t>
  </si>
  <si>
    <t>B3F-3152</t>
  </si>
  <si>
    <t>Tactile switch</t>
  </si>
  <si>
    <t>http://tr.farnell.com/omron-electronic-components/b3f-3152/switch-tactile-spst-no/dp/1608278</t>
  </si>
  <si>
    <t>Switch</t>
  </si>
  <si>
    <t>MCEMR-03-T</t>
  </si>
  <si>
    <t>Reserrable fuse</t>
  </si>
  <si>
    <t>MF-MSMF050-2</t>
  </si>
  <si>
    <t>http://tr.farnell.com/multicomp/mcemr-03-t/switch-dil-3way-spst-recessed/dp/1524006</t>
  </si>
  <si>
    <t>http://tr.farnell.com/bourns/msmf050-2/fuse-ptc-reset-15v-0-5a-smd/dp/9350314</t>
  </si>
  <si>
    <t>Crystal</t>
  </si>
  <si>
    <t>ABLS2-12.000MHZ-D4Y-T</t>
  </si>
  <si>
    <t>http://tr.farnell.com/abracon/abls2-12-000mhz-d4y-t/crystal-12mhz-18pf-smd/dp/2101325</t>
  </si>
  <si>
    <t>Jumper head</t>
  </si>
  <si>
    <t>969102-0000-DA</t>
  </si>
  <si>
    <t>http://tr.farnell.com/3m/969102-0000-da/shunt-bar-2pos-2-54mm/dp/2579814</t>
  </si>
  <si>
    <t>897-43-005-00-100001</t>
  </si>
  <si>
    <t>Mini USB</t>
  </si>
  <si>
    <t>http://tr.farnell.com/mill-max/897-43-005-00-100001/mini-usb-2-0-type-b-receptacle/dp/1925220</t>
  </si>
  <si>
    <t>0 ohm 0.25W res</t>
  </si>
  <si>
    <t>MC1206S4F0000T5E </t>
  </si>
  <si>
    <t>http://tr.farnell.com/multicomp/mc1206s4f0000t5e/res-thick-film-0r-0-25w-1206/dp/1632520</t>
  </si>
  <si>
    <t>LQH3NPN1R0NJ0L </t>
  </si>
  <si>
    <t>Inductor 1u, 1.65A</t>
  </si>
  <si>
    <t>http://tr.farnell.com/murata/lqh3npn1r0nj0l/inductor-power-1-0uh-30/dp/2219255</t>
  </si>
  <si>
    <t>Serial EEPROM</t>
  </si>
  <si>
    <t>93LC56BT-I/OT</t>
  </si>
  <si>
    <t>http://tr.farnell.com/microchip/93lc56bt-i-ot/serial-eeprom-2kbit-2mhz-sot-23/dp/1556165</t>
  </si>
  <si>
    <t>Sepic 5V</t>
  </si>
  <si>
    <t>LMR62421XMFE/NOPB </t>
  </si>
  <si>
    <t>http://tr.farnell.com/texas-instruments/lmr62421xmfe-nopb/dc-dc-conv-boost-1-6mhz-sot-23/dp/2323513</t>
  </si>
  <si>
    <t>Buffer</t>
  </si>
  <si>
    <t>SN74LVC2G07DBVR </t>
  </si>
  <si>
    <t>http://tr.farnell.com/texas-instruments/sn74lvc2g07dbvr/ic-buffer-driver-receiver-smd/dp/1470774</t>
  </si>
  <si>
    <t>DC/DC low voltage</t>
  </si>
  <si>
    <t>TPS62080ADSGT </t>
  </si>
  <si>
    <t>http://tr.farnell.com/texas-instruments/tps62080adsgt/buck-synch-2-3v-6vin-1-2a-adj/dp/2099927</t>
  </si>
  <si>
    <t>TPS62162DSGT </t>
  </si>
  <si>
    <t>http://tr.farnell.com/texas-instruments/tps62162dsgt/dc-dc-converter-buck-2-25mhz-wson/dp/2323561</t>
  </si>
  <si>
    <t>opamp</t>
  </si>
  <si>
    <t>OPA320AIDBVT </t>
  </si>
  <si>
    <t>http://tr.farnell.com/texas-instruments/opa320aidbvt/op-amp-cmos-20mhz-5sot23/dp/2057093</t>
  </si>
  <si>
    <t>voltage level</t>
  </si>
  <si>
    <t>TXB0106PWR </t>
  </si>
  <si>
    <t>http://tr.farnell.com/texas-instruments/txb0106pwr/ic-transceiver-vlt-16tssop/dp/1694679</t>
  </si>
  <si>
    <t>voltage ref</t>
  </si>
  <si>
    <t>REF3030AIDBZR </t>
  </si>
  <si>
    <t>http://tr.farnell.com/texas-instruments/ref3030aidbzr/voltage-ref-series-3v-sot-23/dp/2764648</t>
  </si>
  <si>
    <t>LM358PSR </t>
  </si>
  <si>
    <t>http://tr.farnell.com/texas-instruments/lm358psr/ic-op-amp-700khz-0-3v-us-soic/dp/2342291</t>
  </si>
  <si>
    <t>TLV272IDR </t>
  </si>
  <si>
    <t>http://tr.farnell.com/texas-instruments/tlv272idr/op-amp-3mhz-2-4v-us-soic-8/dp/1575652</t>
  </si>
  <si>
    <t>http://tr.farnell.com/microchip/mcp6l02t-e-sn/ic-op-amp-dual-1-8v-1mhz-8soic/dp/1715882</t>
  </si>
  <si>
    <t>MCP6L02T-E/SN</t>
  </si>
  <si>
    <t>CRE1S0505SC </t>
  </si>
  <si>
    <t>http://tr.farnell.com/murata-power-solutions/cre1s0505sc/dc-dc-converter-5v-0-2a/dp/2564440</t>
  </si>
  <si>
    <t>1n4148 diyot</t>
  </si>
  <si>
    <t>1N4148WS</t>
  </si>
  <si>
    <t>http://tr.farnell.com/multicomp/1n4148ws/diode-h-speed-100v-0-15a-sod323/dp/1466524</t>
  </si>
  <si>
    <t>1N4148W-7-F</t>
  </si>
  <si>
    <t>http://tr.farnell.com/diodes-inc/1n4148w-7-f/diode-switch-300ma-100v-sod123/dp/1776392</t>
  </si>
  <si>
    <t>5v1 zener</t>
  </si>
  <si>
    <t>1N751A </t>
  </si>
  <si>
    <t>http://tr.farnell.com/multicomp/1n751a/diode-zener-0-5w-5-1v-do-35/dp/1861484</t>
  </si>
  <si>
    <t>MMSZ5231B </t>
  </si>
  <si>
    <t>http://tr.farnell.com/on-semiconductor/mmsz5231b/diode-zener-5-1v-smd-sod-123/dp/1467602</t>
  </si>
  <si>
    <t>bav99</t>
  </si>
  <si>
    <t>http://tr.farnell.com/on-semiconductor/bav99lt3g/switching-diode-100v-0-215a-sot/dp/2533389</t>
  </si>
  <si>
    <t>BAV99LT3G</t>
  </si>
  <si>
    <t>res 110k 200v</t>
  </si>
  <si>
    <t>MCWR12X1103FTL </t>
  </si>
  <si>
    <t>http://tr.farnell.com/multicomp/mcwr12x1103ftl/res-thick-film-110kohm-1-0-25w/dp/2447458</t>
  </si>
  <si>
    <t>MCWR12X3303FTL </t>
  </si>
  <si>
    <t>http://tr.farnell.com/multicomp/mcwr12x3303ftl/res-thick-film-330k-1-0-25w-1206/dp/2447503</t>
  </si>
  <si>
    <t>res 330k 200v</t>
  </si>
  <si>
    <t>WCR1206-220KFI</t>
  </si>
  <si>
    <t>res 220k 200v</t>
  </si>
  <si>
    <t>http://tr.farnell.com/welwyn/wcr1206-220kfi/res-thick-film-220k-1-0-25w-1206/dp/1100253</t>
  </si>
  <si>
    <t>Rsense 0.005</t>
  </si>
  <si>
    <t>CRF0805-FZ-R005ELF</t>
  </si>
  <si>
    <t>tr.farnell.com/bourns/crf0805-fz-r005elf/current-sense-res-aec-q200-0r005/dp/2729138</t>
  </si>
  <si>
    <t>CRF0805-FZ-R010ELF</t>
  </si>
  <si>
    <t>http://tr.farnell.com/bourns/crf0805-fx-r010elf/resistor-current-sense-0-01-ohm/dp/2372977</t>
  </si>
  <si>
    <t>TLM2AER015FTE</t>
  </si>
  <si>
    <t>http://tr.farnell.com/te-connectivity/tlm2aer015fte/resistor-current-sense-0r015-1/dp/2483509</t>
  </si>
  <si>
    <t>Rsense 0.015</t>
  </si>
  <si>
    <t>Rsense 0.010</t>
  </si>
  <si>
    <t>Diode SMA</t>
  </si>
  <si>
    <t>SS24A+</t>
  </si>
  <si>
    <t>http://tr.farnell.com/multicomp/ss24a/schottky-rect-single-40v-2a-do/dp/2748189</t>
  </si>
  <si>
    <t>SS34+</t>
  </si>
  <si>
    <t>Diode SMC</t>
  </si>
  <si>
    <t>http://tr.farnell.com/multicomp/ss34/schottky-rectifier-3a-40v-do-214ab/dp/2675144</t>
  </si>
  <si>
    <t>NRVBS2040LT3G </t>
  </si>
  <si>
    <t>Diode SMB</t>
  </si>
  <si>
    <t>http://tr.farnell.com/on-semiconductor/nrvbs2040lt3g/schottky-rect-auto-40v-2a-do214aa/dp/2728009</t>
  </si>
  <si>
    <t>MC0603B102K250CT </t>
  </si>
  <si>
    <t>http://tr.farnell.com/multicomp/mc0603b102k250ct/cap-mlcc-x7r-1000pf-25v-0603/dp/2627426</t>
  </si>
  <si>
    <t>Cap 1nF 0603 25V</t>
  </si>
  <si>
    <t>MCU0603R103KCT </t>
  </si>
  <si>
    <t>http://tr.farnell.com/multicomp/mcu0603r103kct/cap-mlcc-x7r-10nf-50v-0603/dp/9406182</t>
  </si>
  <si>
    <t>Cap 10nF 0603 50V</t>
  </si>
  <si>
    <t>Cap 100nF 0603 25V</t>
  </si>
  <si>
    <t>MCT0603F104ZCT </t>
  </si>
  <si>
    <t>http://tr.farnell.com/multicomp/mct0603f104zct/cap-mlcc-y5v-100nf-25v-0603/dp/9406204</t>
  </si>
  <si>
    <t>Cap 1uF 0603 25V</t>
  </si>
  <si>
    <t>MC0603F105Z250CT </t>
  </si>
  <si>
    <t>http://tr.farnell.com/multicomp/mc0603f105z250ct/cap-mlcc-y5v-1uf-25v-0603/dp/1759039</t>
  </si>
  <si>
    <t>MC0805F105Z250CT </t>
  </si>
  <si>
    <t>http://tr.farnell.com/multicomp/mc0805f105z250ct/cap-mlcc-y5v-1uf-0805/dp/1759429</t>
  </si>
  <si>
    <t>Cap 1uF 0805 25V</t>
  </si>
  <si>
    <t>Cap 100nF 0805 25V</t>
  </si>
  <si>
    <t>MC0805B104K250CT </t>
  </si>
  <si>
    <t>http://tr.farnell.com/multicomp/mc0805b104k250ct/cap-mlcc-x7r-100nf-25v-0805/dp/1759166RL</t>
  </si>
  <si>
    <t>Cap 1nF 0805 25V</t>
  </si>
  <si>
    <t>Cap 10nF 0805 25V</t>
  </si>
  <si>
    <t>MCSH21B102K250CT </t>
  </si>
  <si>
    <t>http://tr.farnell.com/multicomp/mcsh21b102k250ct/cap-mlcc-x7r-1nf-25v-0805/dp/1856454</t>
  </si>
  <si>
    <t>MCSH21B103K250CT </t>
  </si>
  <si>
    <t>http://tr.farnell.com/multicomp/mcsh21b103k250ct/cap-mlcc-x7r-10nf-25v-0805/dp/1856461</t>
  </si>
  <si>
    <t>MCVVT025M100CA1L </t>
  </si>
  <si>
    <t>Cap 10uF 25V</t>
  </si>
  <si>
    <t>http://tr.farnell.com/multicomp/mcvvt025m100ca1l/cap-alu-elec-10uf-25v-rad-can/dp/2611368</t>
  </si>
  <si>
    <t>Cap 100uF 16V</t>
  </si>
  <si>
    <t>MCVKZ016M100CA1L </t>
  </si>
  <si>
    <t>Cap 10uF 16V</t>
  </si>
  <si>
    <t>http://tr.farnell.com/multicomp/mcvkz016m100ca1l/cap-alu-elec-10uf-16v-rad-can/dp/2611330</t>
  </si>
  <si>
    <t>MCVVT016M101EA1L </t>
  </si>
  <si>
    <t>http://tr.farnell.com/multicomp/mcvvt016m101ea1l/cap-alu-elec-100uf-16v-rad-can/dp/2611356</t>
  </si>
  <si>
    <t>MCVVT025M101EA6L </t>
  </si>
  <si>
    <t>Cap 100uF 25V</t>
  </si>
  <si>
    <t>http://tr.farnell.com/multicomp/mcvvt025m101ea6l/cap-alu-elec-100uf-25v-rad-can/dp/2611370</t>
  </si>
  <si>
    <t>MCVVT035M101EA6L </t>
  </si>
  <si>
    <t>http://tr.farnell.com/multicomp/mcvvt035m101ea6l/cap-alu-elec-100uf-35v-rad-can/dp/2611381</t>
  </si>
  <si>
    <t>Cap 100uF 35V</t>
  </si>
  <si>
    <t>MCWR06X1001FTL </t>
  </si>
  <si>
    <t>Res 1K 0603</t>
  </si>
  <si>
    <t>http://tr.farnell.com/multicomp/mcwr06x1001ftl/res-thick-film-1k-1-0-1w-0603/dp/2447272</t>
  </si>
  <si>
    <t>MCWR06X10R0FTL </t>
  </si>
  <si>
    <t>Res 10R 0603</t>
  </si>
  <si>
    <t>http://tr.farnell.com/multicomp/mcwr06x10r0ftl/res-thick-film-10r-1-0-1w-0603/dp/2447233</t>
  </si>
  <si>
    <t>MCWR06X1004FTL </t>
  </si>
  <si>
    <t>Res 1M 0603</t>
  </si>
  <si>
    <t>http://tr.farnell.com/multicomp/mcwr06x1004ftl/res-thick-film-1m-1-0-1w-0603/dp/2447285</t>
  </si>
  <si>
    <t>MCWR06W1R00FTL </t>
  </si>
  <si>
    <t>Res 1R 0603</t>
  </si>
  <si>
    <t>http://tr.farnell.com/multicomp/mcwr06w1r00ftl/res-thick-film-1r-1-0-1w-0603/dp/2447289</t>
  </si>
  <si>
    <t>MCWR06X1003FTL </t>
  </si>
  <si>
    <t>Res 100K 0603</t>
  </si>
  <si>
    <t>http://tr.farnell.com/multicomp/mcwr06x1003ftl/res-thick-film-100k-1-0-1w-0603/dp/2447226</t>
  </si>
  <si>
    <t>MCWR06X1002FTL </t>
  </si>
  <si>
    <t>Res 10K 0603</t>
  </si>
  <si>
    <t>http://tr.farnell.com/multicomp/mcwr06x1002ftl/res-thick-film-10k-1-0-1w-0603/dp/2447230</t>
  </si>
  <si>
    <t>MCWR06X1000FTL </t>
  </si>
  <si>
    <t>Res 100R 0603</t>
  </si>
  <si>
    <t>http://tr.farnell.com/multicomp/mcwr06x1000ftl/res-thick-film-100r-1-0-1w-0603/dp/2447227</t>
  </si>
  <si>
    <t>Res 100R 0805</t>
  </si>
  <si>
    <t>Res 10K 0805</t>
  </si>
  <si>
    <t>Res 100K 0805</t>
  </si>
  <si>
    <t>Res 1R 0805</t>
  </si>
  <si>
    <t>Res 1M 0805</t>
  </si>
  <si>
    <t>Res 10R 0805</t>
  </si>
  <si>
    <t>Res 1K 0805</t>
  </si>
  <si>
    <t>MCWR08X10R0FTL </t>
  </si>
  <si>
    <t>http://tr.farnell.com/multicomp/mcwr08x10r0ftl/res-thick-film-10r-1-0-125w-0805/dp/2447556</t>
  </si>
  <si>
    <t>MCWR08X1000FTL </t>
  </si>
  <si>
    <t>http://tr.farnell.com/multicomp/mcwr08x1000ftl/res-thick-film-100r-1-0-125w-0805/dp/2447552</t>
  </si>
  <si>
    <t>MCWR08X1001FTL </t>
  </si>
  <si>
    <t>http://tr.farnell.com/multicomp/mcwr08x1001ftl/res-thick-film-1k-1-0-125w-0805/dp/2447587</t>
  </si>
  <si>
    <t>MCWR08X1003FTL </t>
  </si>
  <si>
    <t>http://tr.farnell.com/multicomp/mcwr08x1003ftl/res-thick-film-100k-1-0-125w-0805/dp/2447551</t>
  </si>
  <si>
    <t>MCWR08X1004FTL </t>
  </si>
  <si>
    <t>http://tr.farnell.com/multicomp/mcwr08x1004ftl/res-thick-film-1m-1-0-125w-0805/dp/2447596</t>
  </si>
  <si>
    <t>MCWR08X1002FTL </t>
  </si>
  <si>
    <t>http://tr.farnell.com/multicomp/mcwr08x1002ftl/res-thick-film-10k-1-0-125w-0805/dp/2447553</t>
  </si>
  <si>
    <t>MCWR08W1R00FTL </t>
  </si>
  <si>
    <t>http://tr.farnell.com/multicomp/mcwr08w1r00ftl/res-thick-film-1r-1-0-125w-0805/dp/2447598</t>
  </si>
  <si>
    <t>CPH3216-TL-E</t>
  </si>
  <si>
    <t>http://tr.farnell.com/on-semiconductor/cph3216-tl-e/transistor-npn-50v-1a-sot-23/dp/2724354</t>
  </si>
  <si>
    <t>BJT NPN 1A</t>
  </si>
  <si>
    <t>BJT NPN 100mA</t>
  </si>
  <si>
    <t>MMBT5210 </t>
  </si>
  <si>
    <t>http://tr.farnell.com/on-semiconductor/mmbt5210/transistor-bipol-npn-50v-sot-23/dp/2454025</t>
  </si>
  <si>
    <t>BJT NPN 500mA</t>
  </si>
  <si>
    <t>50C02CH-TL-E</t>
  </si>
  <si>
    <t>http://tr.farnell.com/on-semiconductor/50c02ch-tl-e/transistor-npn-50v-0-5a-sot-23/dp/2727939</t>
  </si>
  <si>
    <t>MOSFET 500mA</t>
  </si>
  <si>
    <t>MOSFET 1A</t>
  </si>
  <si>
    <t>MMBF170LT1G </t>
  </si>
  <si>
    <t>http://tr.farnell.com/on-semiconductor/mmbf170lt1g/mosfet-n-60v-sot-23/dp/1431321</t>
  </si>
  <si>
    <t>ZXMN6A07FTA </t>
  </si>
  <si>
    <t>http://tr.farnell.com/diodes-inc/zxmn6a07fta/mosfet-n-sot-23/dp/9525769</t>
  </si>
  <si>
    <t>http://tr.farnell.com/multicomp/mmsz5242b-7-f/diode-zener-12v-500mw-sod-123/dp/2306184</t>
  </si>
  <si>
    <t>MMSZ5242B-7-F</t>
  </si>
  <si>
    <t>Zener 12V</t>
  </si>
  <si>
    <t>BC846BLT1G</t>
  </si>
  <si>
    <t>BJT</t>
  </si>
  <si>
    <t>http://tr.farnell.com/on-semiconductor/bc846blt1g/transistor-npn-65v-0-1a-sot23/dp/1653605</t>
  </si>
  <si>
    <t>Inductor 20!, 1.4uH</t>
  </si>
  <si>
    <t>MLC1565-142MLC</t>
  </si>
  <si>
    <t>http://tr.farnell.com/coilcraft/mlc1565-142mlc/inductor-pwr-1-4uh-19-9a-20-77mhz/dp/2287975</t>
  </si>
  <si>
    <t>Cap 270uF, 35V</t>
  </si>
  <si>
    <t>EEHZA1V271P</t>
  </si>
  <si>
    <t>http://tr.farnell.com/panasonic-electronic-components/eehza1v271p/cap-alu-elec-270uf-35v-smd/dp/2095317</t>
  </si>
  <si>
    <t>Voltage ref shunt</t>
  </si>
  <si>
    <t>TL431AIDBZR </t>
  </si>
  <si>
    <t>http://tr.farnell.com/nxp/tl431aidbzr/voltage-ref-shunt-2-495v-36v-sot/dp/2095465</t>
  </si>
  <si>
    <t>Current mode pwm IC</t>
  </si>
  <si>
    <t>UCC3813D-3</t>
  </si>
  <si>
    <t>http://tr.farnell.com/texas-instruments/ucc3813d-3/current-mode-pwm-smd-soic8-3813/dp/1212349</t>
  </si>
  <si>
    <t>2N2222A </t>
  </si>
  <si>
    <t>http://tr.farnell.com/multicomp/2n2222a/transistor-npn-40v-800ma-to-18/dp/9207120</t>
  </si>
  <si>
    <t>2N2222 BJT</t>
  </si>
  <si>
    <t>FOD817ASD </t>
  </si>
  <si>
    <t>http://tr.farnell.com/on-semiconductor/fod817asd/opto-cplr-phototrans-5kv-smd/dp/2322515</t>
  </si>
  <si>
    <t>MOSFET</t>
  </si>
  <si>
    <t>Optocoupler</t>
  </si>
  <si>
    <t>STD16N65M5 </t>
  </si>
  <si>
    <t>http://tr.farnell.com/stmicroelectronics/std16n65m5/mosfet-n-ch-650v-12a-dpak/dp/2098162</t>
  </si>
  <si>
    <t>Small signal diode</t>
  </si>
  <si>
    <t>BAT41 </t>
  </si>
  <si>
    <t>http://tr.farnell.com/stmicroelectronics/bat41/diode-schottky-small-signal/dp/9801421</t>
  </si>
  <si>
    <t>Bridge rectifier</t>
  </si>
  <si>
    <t>GBU6J </t>
  </si>
  <si>
    <t>Small signal schottky</t>
  </si>
  <si>
    <t>DB2S30800L </t>
  </si>
  <si>
    <t>http://tr.farnell.com/panasonic-electronic-components/db2s30800l/diode-schottky-30v-ssmini2-f5/dp/2284950</t>
  </si>
  <si>
    <t>http://tr.farnell.com/on-semiconductor/gbu6j/bridge-rectifier-6a-600v-gbu/dp/1700160</t>
  </si>
  <si>
    <t>47uF, 400V</t>
  </si>
  <si>
    <t>EEU-ED2G470S</t>
  </si>
  <si>
    <t>http://tr.farnell.com/panasonic-electronic-components/eeued2g470s/cap-alu-elec-47uf-400v-rad/dp/1539446</t>
  </si>
  <si>
    <t>39uF, 35V</t>
  </si>
  <si>
    <t>35SVPF39M </t>
  </si>
  <si>
    <t>http://tr.farnell.com/panasonic-electronic-components/35svpf39m/cap-alu-elec-39uf-35v-smd/dp/2354808</t>
  </si>
  <si>
    <t>1uF, 450V</t>
  </si>
  <si>
    <t>C5750X7T2W105M250KE </t>
  </si>
  <si>
    <t>http://tr.farnell.com/tdk/c5750x7t2w105m250ke/capacitor-mlcc-x7t-1uf-450v-2220/dp/2526306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</si>
</sst>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9"/>
      <color rgb="FFFF0000"/>
      <name val="Arial"/>
      <family val="2"/>
      <charset val="162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Arial"/>
      <family val="2"/>
      <charset val="162"/>
    </font>
    <font>
      <sz val="12"/>
      <color theme="1"/>
      <name val="Arial"/>
      <family val="2"/>
      <charset val="162"/>
    </font>
    <font>
      <u/>
      <sz val="11"/>
      <color theme="1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1" fillId="0" borderId="1" xfId="0" applyFont="1" applyBorder="1"/>
    <xf numFmtId="2" fontId="2" fillId="0" borderId="1" xfId="0" applyNumberFormat="1" applyFont="1" applyBorder="1"/>
    <xf numFmtId="2" fontId="1" fillId="0" borderId="1" xfId="0" applyNumberFormat="1" applyFont="1" applyBorder="1"/>
    <xf numFmtId="0" fontId="3" fillId="0" borderId="0" xfId="0" applyFont="1"/>
    <xf numFmtId="2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2" fontId="6" fillId="2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0" borderId="0" xfId="1"/>
    <xf numFmtId="0" fontId="5" fillId="0" borderId="1" xfId="0" applyFont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5" fillId="2" borderId="3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2" fontId="1" fillId="0" borderId="2" xfId="0" applyNumberFormat="1" applyFont="1" applyBorder="1" applyAlignment="1">
      <alignment horizontal="right"/>
    </xf>
    <xf numFmtId="2" fontId="1" fillId="0" borderId="3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2" fontId="6" fillId="0" borderId="2" xfId="0" applyNumberFormat="1" applyFont="1" applyBorder="1" applyAlignment="1">
      <alignment horizontal="center" vertical="center"/>
    </xf>
    <xf numFmtId="2" fontId="6" fillId="2" borderId="2" xfId="0" applyNumberFormat="1" applyFont="1" applyFill="1" applyBorder="1" applyAlignment="1">
      <alignment horizontal="center" vertical="center"/>
    </xf>
    <xf numFmtId="2" fontId="6" fillId="4" borderId="5" xfId="0" applyNumberFormat="1" applyFont="1" applyFill="1" applyBorder="1" applyAlignment="1">
      <alignment horizontal="center" vertical="center"/>
    </xf>
    <xf numFmtId="2" fontId="6" fillId="4" borderId="6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2" fontId="6" fillId="4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0" borderId="2" xfId="0" applyFont="1" applyBorder="1"/>
    <xf numFmtId="2" fontId="6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7" fillId="0" borderId="1" xfId="1" applyBorder="1" applyAlignment="1">
      <alignment horizontal="left" vertical="center"/>
    </xf>
    <xf numFmtId="0" fontId="7" fillId="4" borderId="1" xfId="1" applyFill="1" applyBorder="1" applyAlignment="1">
      <alignment horizontal="left" vertical="center"/>
    </xf>
    <xf numFmtId="0" fontId="7" fillId="0" borderId="1" xfId="1" applyBorder="1" applyAlignment="1">
      <alignment horizontal="left"/>
    </xf>
    <xf numFmtId="0" fontId="6" fillId="0" borderId="1" xfId="0" quotePrefix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tr.farnell.com/texas-instruments/lm2596sx-5-0-nopb/step-down-voltage-regulator-to/dp/1496094" TargetMode="External"/><Relationship Id="rId18" Type="http://schemas.openxmlformats.org/officeDocument/2006/relationships/hyperlink" Target="http://tr.farnell.com/kingbright/kp-1608surck/led-0603-230mcd-red/dp/2290329" TargetMode="External"/><Relationship Id="rId26" Type="http://schemas.openxmlformats.org/officeDocument/2006/relationships/hyperlink" Target="http://tr.farnell.com/texas-instruments/tps60402dbvt/charge-pump-inverter-smd-60402/dp/8457778" TargetMode="External"/><Relationship Id="rId39" Type="http://schemas.openxmlformats.org/officeDocument/2006/relationships/hyperlink" Target="http://tr.farnell.com/nxp/tl431aidbzr/voltage-ref-shunt-2-495v-36v-sot/dp/2095465" TargetMode="External"/><Relationship Id="rId21" Type="http://schemas.openxmlformats.org/officeDocument/2006/relationships/hyperlink" Target="http://tr.farnell.com/analog-devices/adum3210brz/digital-isolator-2ch-8soic/dp/1897131" TargetMode="External"/><Relationship Id="rId34" Type="http://schemas.openxmlformats.org/officeDocument/2006/relationships/hyperlink" Target="http://tr.farnell.com/multicomp/ss24a/schottky-rect-single-40v-2a-do/dp/2748189" TargetMode="External"/><Relationship Id="rId42" Type="http://schemas.openxmlformats.org/officeDocument/2006/relationships/hyperlink" Target="http://tr.farnell.com/on-semiconductor/fod817asd/opto-cplr-phototrans-5kv-smd/dp/2322515" TargetMode="External"/><Relationship Id="rId47" Type="http://schemas.openxmlformats.org/officeDocument/2006/relationships/hyperlink" Target="http://tr.farnell.com/tdk/c5750x7t2w105m250ke/capacitor-mlcc-x7t-1uf-450v-2220/dp/2526306" TargetMode="External"/><Relationship Id="rId7" Type="http://schemas.openxmlformats.org/officeDocument/2006/relationships/hyperlink" Target="http://tr.farnell.com/cornell-dubilier/sk221m025st/aluminum-electrolytic-capacitor/dp/1386081" TargetMode="External"/><Relationship Id="rId2" Type="http://schemas.openxmlformats.org/officeDocument/2006/relationships/hyperlink" Target="http://tr.farnell.com/vishay/vs-26mt100/bridge-rectifier-25a-3ph/dp/9098550" TargetMode="External"/><Relationship Id="rId16" Type="http://schemas.openxmlformats.org/officeDocument/2006/relationships/hyperlink" Target="http://tr.farnell.com/epcos/b32776g4406k000/cap-film-pp-40uf-450v-rad/dp/2469096" TargetMode="External"/><Relationship Id="rId29" Type="http://schemas.openxmlformats.org/officeDocument/2006/relationships/hyperlink" Target="http://tr.farnell.com/texas-instruments/ref3030aidbzr/voltage-ref-series-3v-sot-23/dp/2764648" TargetMode="External"/><Relationship Id="rId1" Type="http://schemas.openxmlformats.org/officeDocument/2006/relationships/hyperlink" Target="https://www.gansystems.com/transistors.php" TargetMode="External"/><Relationship Id="rId6" Type="http://schemas.openxmlformats.org/officeDocument/2006/relationships/hyperlink" Target="http://tr.farnell.com/cornell-dubilier/ave227m10x16t-f/aluminum-electrolytic-capacitor/dp/2355274" TargetMode="External"/><Relationship Id="rId11" Type="http://schemas.openxmlformats.org/officeDocument/2006/relationships/hyperlink" Target="http://tr.farnell.com/texas-instruments/tl2575-05ikttr/ic-step-down-regulator-to-263/dp/1755278" TargetMode="External"/><Relationship Id="rId24" Type="http://schemas.openxmlformats.org/officeDocument/2006/relationships/hyperlink" Target="http://tr.farnell.com/texas-instruments/sn74hct541dw/ic-octal-buffer-line-driver-smd/dp/9592059" TargetMode="External"/><Relationship Id="rId32" Type="http://schemas.openxmlformats.org/officeDocument/2006/relationships/hyperlink" Target="http://tr.farnell.com/murata-power-solutions/cre1s0505sc/dc-dc-converter-5v-0-2a/dp/2564440" TargetMode="External"/><Relationship Id="rId37" Type="http://schemas.openxmlformats.org/officeDocument/2006/relationships/hyperlink" Target="http://tr.farnell.com/coilcraft/mlc1565-142mlc/inductor-pwr-1-4uh-19-9a-20-77mhz/dp/2287975" TargetMode="External"/><Relationship Id="rId40" Type="http://schemas.openxmlformats.org/officeDocument/2006/relationships/hyperlink" Target="http://tr.farnell.com/texas-instruments/ucc3813d-3/current-mode-pwm-smd-soic8-3813/dp/1212349" TargetMode="External"/><Relationship Id="rId45" Type="http://schemas.openxmlformats.org/officeDocument/2006/relationships/hyperlink" Target="http://tr.farnell.com/panasonic-electronic-components/db2s30800l/diode-schottky-30v-ssmini2-f5/dp/2284950" TargetMode="External"/><Relationship Id="rId5" Type="http://schemas.openxmlformats.org/officeDocument/2006/relationships/hyperlink" Target="http://tr.farnell.com/texas-instruments/lp2985aim5-6-1-nopb/ldo-fixed-6-1v-0-15a-sot-23-5/dp/2492278" TargetMode="External"/><Relationship Id="rId15" Type="http://schemas.openxmlformats.org/officeDocument/2006/relationships/hyperlink" Target="http://tr.farnell.com/epcos/b32774d4226k000/cap-film-pp-22uf-450v-rad/dp/2469090" TargetMode="External"/><Relationship Id="rId23" Type="http://schemas.openxmlformats.org/officeDocument/2006/relationships/hyperlink" Target="http://tr.farnell.com/texas-instruments/lm1117imp-3-3-nopb/ldo-1-2vdo-3-3v-1-0-8a-3sot223/dp/1469051" TargetMode="External"/><Relationship Id="rId28" Type="http://schemas.openxmlformats.org/officeDocument/2006/relationships/hyperlink" Target="http://tr.farnell.com/texas-instruments/lm3940imp-3-3-nopb/ic-v-reg-linear-3-3v-smd/dp/1469104" TargetMode="External"/><Relationship Id="rId36" Type="http://schemas.openxmlformats.org/officeDocument/2006/relationships/hyperlink" Target="http://tr.farnell.com/on-semiconductor/bc846blt1g/transistor-npn-65v-0-1a-sot23/dp/1653605" TargetMode="External"/><Relationship Id="rId10" Type="http://schemas.openxmlformats.org/officeDocument/2006/relationships/hyperlink" Target="http://tr.farnell.com/on-semiconductor/mc7805cd2tg/ic-linear-voltage-regulator-5v/dp/2148607" TargetMode="External"/><Relationship Id="rId19" Type="http://schemas.openxmlformats.org/officeDocument/2006/relationships/hyperlink" Target="http://tr.farnell.com/kingbright/kp-1608syck/led-0603-150mcd-yellow/dp/2290330" TargetMode="External"/><Relationship Id="rId31" Type="http://schemas.openxmlformats.org/officeDocument/2006/relationships/hyperlink" Target="http://tr.farnell.com/microchip/mcp6l02t-e-sn/ic-op-amp-dual-1-8v-1mhz-8soic/dp/1715882" TargetMode="External"/><Relationship Id="rId44" Type="http://schemas.openxmlformats.org/officeDocument/2006/relationships/hyperlink" Target="http://tr.farnell.com/stmicroelectronics/bat41/diode-schottky-small-signal/dp/9801421" TargetMode="External"/><Relationship Id="rId4" Type="http://schemas.openxmlformats.org/officeDocument/2006/relationships/hyperlink" Target="http://tr.farnell.com/epcos/b64290l0730x087/ferrite-core-n87-2-79uh/dp/2673408" TargetMode="External"/><Relationship Id="rId9" Type="http://schemas.openxmlformats.org/officeDocument/2006/relationships/hyperlink" Target="http://tr.farnell.com/cornell-dubilier/sek221m035st/aluminum-electrolytic-capacitor/dp/4854597" TargetMode="External"/><Relationship Id="rId14" Type="http://schemas.openxmlformats.org/officeDocument/2006/relationships/hyperlink" Target="http://tr.farnell.com/epcos/b32774d4106k000/cap-film-pp-10uf-450v-rad/dp/2469089" TargetMode="External"/><Relationship Id="rId22" Type="http://schemas.openxmlformats.org/officeDocument/2006/relationships/hyperlink" Target="http://tr.farnell.com/analog-devices/adum3211trz/digital-isolator-50ns-nsoic-8/dp/2462512" TargetMode="External"/><Relationship Id="rId27" Type="http://schemas.openxmlformats.org/officeDocument/2006/relationships/hyperlink" Target="http://tr.farnell.com/texas-instruments/lm4132c2-5/voltage-ref-series-2-5v-sot-23/dp/1312757" TargetMode="External"/><Relationship Id="rId30" Type="http://schemas.openxmlformats.org/officeDocument/2006/relationships/hyperlink" Target="http://tr.farnell.com/texas-instruments/tlv272idr/op-amp-3mhz-2-4v-us-soic-8/dp/1575652" TargetMode="External"/><Relationship Id="rId35" Type="http://schemas.openxmlformats.org/officeDocument/2006/relationships/hyperlink" Target="http://tr.farnell.com/multicomp/mmsz5242b-7-f/diode-zener-12v-500mw-sod-123/dp/2306184" TargetMode="External"/><Relationship Id="rId43" Type="http://schemas.openxmlformats.org/officeDocument/2006/relationships/hyperlink" Target="http://tr.farnell.com/stmicroelectronics/std16n65m5/mosfet-n-ch-650v-12a-dpak/dp/2098162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http://tr.farnell.com/cornell-dubilier/afk227m35f24t-f/aluminum-electrolytic-capacitor/dp/2131906" TargetMode="External"/><Relationship Id="rId3" Type="http://schemas.openxmlformats.org/officeDocument/2006/relationships/hyperlink" Target="http://tr.farnell.com/fischer-elektronik/sk-100-100-sa/heat-sink-100mm-1-5-c-w/dp/4621839" TargetMode="External"/><Relationship Id="rId12" Type="http://schemas.openxmlformats.org/officeDocument/2006/relationships/hyperlink" Target="http://tr.farnell.com/texas-instruments/lm2592hvsx-5-0-nopb/dc-dc-conv-buck-150khz-to-263/dp/2782447" TargetMode="External"/><Relationship Id="rId17" Type="http://schemas.openxmlformats.org/officeDocument/2006/relationships/hyperlink" Target="http://tr.farnell.com/epcos/b32778g4107k000/capacitor-film-pp-100uf-450v-rad/dp/2525333" TargetMode="External"/><Relationship Id="rId25" Type="http://schemas.openxmlformats.org/officeDocument/2006/relationships/hyperlink" Target="http://tr.farnell.com/texas-instruments/tmdsdock28335/335-experimenter-kit/dp/1748914" TargetMode="External"/><Relationship Id="rId33" Type="http://schemas.openxmlformats.org/officeDocument/2006/relationships/hyperlink" Target="http://tr.farnell.com/on-semiconductor/bav99lt3g/switching-diode-100v-0-215a-sot/dp/2533389" TargetMode="External"/><Relationship Id="rId38" Type="http://schemas.openxmlformats.org/officeDocument/2006/relationships/hyperlink" Target="http://tr.farnell.com/panasonic-electronic-components/eehza1v271p/cap-alu-elec-270uf-35v-smd/dp/2095317" TargetMode="External"/><Relationship Id="rId46" Type="http://schemas.openxmlformats.org/officeDocument/2006/relationships/hyperlink" Target="http://tr.farnell.com/panasonic-electronic-components/35svpf39m/cap-alu-elec-39uf-35v-smd/dp/2354808" TargetMode="External"/><Relationship Id="rId20" Type="http://schemas.openxmlformats.org/officeDocument/2006/relationships/hyperlink" Target="http://tr.farnell.com/stmicroelectronics/dalc208sc6/diode-array-tvs-9v-smd-sot23-6l/dp/1467641" TargetMode="External"/><Relationship Id="rId41" Type="http://schemas.openxmlformats.org/officeDocument/2006/relationships/hyperlink" Target="http://tr.farnell.com/multicomp/2n2222a/transistor-npn-40v-800ma-to-18/dp/920712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tr.farnell.com/multicomp/mc36260/fan-50x50x10mm-5vdc/dp/1924858" TargetMode="External"/><Relationship Id="rId2" Type="http://schemas.openxmlformats.org/officeDocument/2006/relationships/hyperlink" Target="http://tr.farnell.com/fischer-elektronik/sk-100-100-sa/heat-sink-100mm-1-5-c-w/dp/4621839" TargetMode="External"/><Relationship Id="rId1" Type="http://schemas.openxmlformats.org/officeDocument/2006/relationships/hyperlink" Target="http://tr.farnell.com/fischer-elektronik/sk-85-75-sa/heat-sink-75mm-1-2-c-w/dp/4621852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tr.farnell.com/multicomp/mc36257/fan-40x40x10mm-12vdc/dp/19248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3"/>
  <sheetViews>
    <sheetView tabSelected="1" zoomScale="115" zoomScaleNormal="115" workbookViewId="0">
      <selection activeCell="G20" sqref="G20"/>
    </sheetView>
  </sheetViews>
  <sheetFormatPr defaultRowHeight="15" x14ac:dyDescent="0.25"/>
  <cols>
    <col min="1" max="1" width="9.5703125" bestFit="1" customWidth="1"/>
    <col min="2" max="2" width="27" style="12" bestFit="1" customWidth="1"/>
    <col min="3" max="3" width="28.5703125" style="31" bestFit="1" customWidth="1"/>
    <col min="4" max="4" width="9.140625" bestFit="1" customWidth="1"/>
    <col min="5" max="5" width="7.85546875" style="31" bestFit="1" customWidth="1"/>
    <col min="6" max="7" width="9.5703125" style="31" bestFit="1" customWidth="1"/>
    <col min="8" max="8" width="12.140625" style="31" bestFit="1" customWidth="1"/>
    <col min="9" max="9" width="11.140625" hidden="1" customWidth="1"/>
    <col min="10" max="10" width="102.5703125" style="12" bestFit="1" customWidth="1"/>
  </cols>
  <sheetData>
    <row r="1" spans="1:10" s="13" customFormat="1" ht="15.75" x14ac:dyDescent="0.25">
      <c r="A1" s="18" t="s">
        <v>2</v>
      </c>
      <c r="B1" s="29" t="s">
        <v>37</v>
      </c>
      <c r="C1" s="29" t="s">
        <v>50</v>
      </c>
      <c r="D1" s="14" t="s">
        <v>42</v>
      </c>
      <c r="E1" s="29" t="s">
        <v>38</v>
      </c>
      <c r="F1" s="29" t="s">
        <v>39</v>
      </c>
      <c r="G1" s="29" t="s">
        <v>40</v>
      </c>
      <c r="H1" s="29" t="s">
        <v>41</v>
      </c>
      <c r="I1" s="38" t="s">
        <v>33</v>
      </c>
      <c r="J1" s="15" t="s">
        <v>44</v>
      </c>
    </row>
    <row r="2" spans="1:10" ht="15.75" x14ac:dyDescent="0.25">
      <c r="A2" s="17" t="s">
        <v>24</v>
      </c>
      <c r="B2" s="34" t="s">
        <v>35</v>
      </c>
      <c r="C2" s="16"/>
      <c r="D2" s="17" t="s">
        <v>43</v>
      </c>
      <c r="E2" s="17">
        <v>1</v>
      </c>
      <c r="F2" s="21">
        <v>2625</v>
      </c>
      <c r="G2" s="21">
        <f>E2*F2</f>
        <v>2625</v>
      </c>
      <c r="H2" s="21">
        <f>1.18*G2</f>
        <v>3097.5</v>
      </c>
      <c r="I2" s="55"/>
      <c r="J2" s="22" t="s">
        <v>45</v>
      </c>
    </row>
    <row r="3" spans="1:10" ht="15.75" x14ac:dyDescent="0.25">
      <c r="A3" s="17" t="s">
        <v>24</v>
      </c>
      <c r="B3" s="34" t="s">
        <v>36</v>
      </c>
      <c r="C3" s="16"/>
      <c r="D3" s="17" t="s">
        <v>43</v>
      </c>
      <c r="E3" s="17">
        <v>1</v>
      </c>
      <c r="F3" s="21">
        <v>2875</v>
      </c>
      <c r="G3" s="21">
        <f t="shared" ref="G3" si="0">E3*F3</f>
        <v>2875</v>
      </c>
      <c r="H3" s="21">
        <f t="shared" ref="H3" si="1">1.18*G3</f>
        <v>3392.5</v>
      </c>
      <c r="I3" s="55"/>
      <c r="J3" s="22" t="s">
        <v>45</v>
      </c>
    </row>
    <row r="4" spans="1:10" ht="15.75" x14ac:dyDescent="0.25">
      <c r="A4" s="42" t="s">
        <v>27</v>
      </c>
      <c r="B4" s="43"/>
      <c r="C4" s="43"/>
      <c r="D4" s="43"/>
      <c r="E4" s="43"/>
      <c r="F4" s="43"/>
      <c r="G4" s="44"/>
      <c r="H4" s="21">
        <f>SUM(H2:H3)</f>
        <v>6490</v>
      </c>
      <c r="I4" s="55">
        <v>6500</v>
      </c>
      <c r="J4" s="22"/>
    </row>
    <row r="5" spans="1:10" ht="15.75" x14ac:dyDescent="0.25">
      <c r="A5" s="24"/>
      <c r="B5" s="35"/>
      <c r="C5" s="30"/>
      <c r="D5" s="25"/>
      <c r="E5" s="30"/>
      <c r="F5" s="30"/>
      <c r="G5" s="32"/>
      <c r="H5" s="26"/>
      <c r="I5" s="56"/>
      <c r="J5" s="23"/>
    </row>
    <row r="6" spans="1:10" ht="15.75" x14ac:dyDescent="0.25">
      <c r="A6" s="17" t="s">
        <v>26</v>
      </c>
      <c r="B6" s="34" t="s">
        <v>20</v>
      </c>
      <c r="C6" s="16"/>
      <c r="D6" s="17" t="s">
        <v>46</v>
      </c>
      <c r="E6" s="17">
        <v>2</v>
      </c>
      <c r="F6" s="21">
        <v>1900</v>
      </c>
      <c r="G6" s="21">
        <f>E6*F6</f>
        <v>3800</v>
      </c>
      <c r="H6" s="21">
        <f>1.18*G6</f>
        <v>4484</v>
      </c>
      <c r="I6" s="57"/>
      <c r="J6" s="22" t="s">
        <v>45</v>
      </c>
    </row>
    <row r="7" spans="1:10" ht="15.75" x14ac:dyDescent="0.25">
      <c r="A7" s="17" t="s">
        <v>26</v>
      </c>
      <c r="B7" s="34" t="s">
        <v>47</v>
      </c>
      <c r="C7" s="16"/>
      <c r="D7" s="17" t="s">
        <v>46</v>
      </c>
      <c r="E7" s="17">
        <v>2</v>
      </c>
      <c r="F7" s="21">
        <v>850</v>
      </c>
      <c r="G7" s="21">
        <f t="shared" ref="G7" si="2">E7*F7</f>
        <v>1700</v>
      </c>
      <c r="H7" s="21">
        <f>1.18*G7</f>
        <v>2006</v>
      </c>
      <c r="I7" s="58"/>
      <c r="J7" s="22" t="s">
        <v>45</v>
      </c>
    </row>
    <row r="8" spans="1:10" ht="15.75" x14ac:dyDescent="0.25">
      <c r="A8" s="42" t="s">
        <v>27</v>
      </c>
      <c r="B8" s="43"/>
      <c r="C8" s="43"/>
      <c r="D8" s="43"/>
      <c r="E8" s="43"/>
      <c r="F8" s="43"/>
      <c r="G8" s="44"/>
      <c r="H8" s="21">
        <f>SUM(H6:H7)</f>
        <v>6490</v>
      </c>
      <c r="I8" s="55">
        <v>6500</v>
      </c>
      <c r="J8" s="22"/>
    </row>
    <row r="9" spans="1:10" ht="15.75" x14ac:dyDescent="0.25">
      <c r="A9" s="19"/>
      <c r="B9" s="36"/>
      <c r="C9" s="20"/>
      <c r="D9" s="19"/>
      <c r="E9" s="33"/>
      <c r="F9" s="33"/>
      <c r="G9" s="33"/>
      <c r="H9" s="19"/>
      <c r="I9" s="59"/>
      <c r="J9" s="23"/>
    </row>
    <row r="10" spans="1:10" ht="15.75" x14ac:dyDescent="0.25">
      <c r="A10" s="41" t="s">
        <v>55</v>
      </c>
      <c r="B10" s="41"/>
      <c r="C10" s="41"/>
      <c r="D10" s="41"/>
      <c r="E10" s="41"/>
      <c r="F10" s="41"/>
      <c r="G10" s="41"/>
      <c r="H10" s="41"/>
      <c r="I10" s="47"/>
      <c r="J10" s="65"/>
    </row>
    <row r="11" spans="1:10" x14ac:dyDescent="0.25">
      <c r="A11" s="17" t="s">
        <v>25</v>
      </c>
      <c r="B11" s="22" t="s">
        <v>19</v>
      </c>
      <c r="C11" s="17" t="s">
        <v>51</v>
      </c>
      <c r="D11" s="17" t="s">
        <v>43</v>
      </c>
      <c r="E11" s="17">
        <v>2</v>
      </c>
      <c r="F11" s="21">
        <v>12.7</v>
      </c>
      <c r="G11" s="21">
        <f>E11*F11*4.8</f>
        <v>121.91999999999999</v>
      </c>
      <c r="H11" s="21">
        <f>1.18*G11</f>
        <v>143.86559999999997</v>
      </c>
      <c r="I11" s="55"/>
      <c r="J11" s="66" t="s">
        <v>49</v>
      </c>
    </row>
    <row r="12" spans="1:10" x14ac:dyDescent="0.25">
      <c r="A12" s="17" t="s">
        <v>25</v>
      </c>
      <c r="B12" s="22" t="s">
        <v>12</v>
      </c>
      <c r="C12" s="17"/>
      <c r="D12" s="17" t="s">
        <v>43</v>
      </c>
      <c r="E12" s="17">
        <v>5</v>
      </c>
      <c r="F12" s="21">
        <v>19.190000000000001</v>
      </c>
      <c r="G12" s="21">
        <f t="shared" ref="G12:G14" si="3">E12*F12*4.8</f>
        <v>460.56</v>
      </c>
      <c r="H12" s="21">
        <f t="shared" ref="H12:H15" si="4">1.18*G12</f>
        <v>543.46079999999995</v>
      </c>
      <c r="I12" s="60"/>
      <c r="J12" s="67" t="s">
        <v>76</v>
      </c>
    </row>
    <row r="13" spans="1:10" x14ac:dyDescent="0.25">
      <c r="A13" s="17" t="s">
        <v>25</v>
      </c>
      <c r="B13" s="22" t="s">
        <v>48</v>
      </c>
      <c r="C13" s="17" t="s">
        <v>64</v>
      </c>
      <c r="D13" s="17" t="s">
        <v>43</v>
      </c>
      <c r="E13" s="17">
        <v>2</v>
      </c>
      <c r="F13" s="17">
        <v>5.96</v>
      </c>
      <c r="G13" s="21">
        <f t="shared" si="3"/>
        <v>57.216000000000001</v>
      </c>
      <c r="H13" s="21">
        <f t="shared" si="4"/>
        <v>67.514879999999991</v>
      </c>
      <c r="I13" s="60"/>
      <c r="J13" s="66" t="s">
        <v>61</v>
      </c>
    </row>
    <row r="14" spans="1:10" x14ac:dyDescent="0.25">
      <c r="A14" s="17" t="s">
        <v>25</v>
      </c>
      <c r="B14" s="22" t="s">
        <v>68</v>
      </c>
      <c r="C14" s="17" t="s">
        <v>69</v>
      </c>
      <c r="D14" s="17" t="s">
        <v>43</v>
      </c>
      <c r="E14" s="17">
        <v>10</v>
      </c>
      <c r="F14" s="21">
        <v>10.91</v>
      </c>
      <c r="G14" s="21">
        <f t="shared" si="3"/>
        <v>523.67999999999995</v>
      </c>
      <c r="H14" s="21">
        <f t="shared" si="4"/>
        <v>617.94239999999991</v>
      </c>
      <c r="I14" s="55"/>
      <c r="J14" s="66" t="s">
        <v>72</v>
      </c>
    </row>
    <row r="15" spans="1:10" x14ac:dyDescent="0.25">
      <c r="A15" s="17" t="s">
        <v>25</v>
      </c>
      <c r="B15" s="22" t="s">
        <v>73</v>
      </c>
      <c r="C15" s="17" t="s">
        <v>74</v>
      </c>
      <c r="D15" s="17" t="s">
        <v>43</v>
      </c>
      <c r="E15" s="17">
        <v>1</v>
      </c>
      <c r="F15" s="21">
        <v>13.95</v>
      </c>
      <c r="G15" s="21">
        <f>E15*F15*4.8</f>
        <v>66.959999999999994</v>
      </c>
      <c r="H15" s="21">
        <f t="shared" si="4"/>
        <v>79.012799999999984</v>
      </c>
      <c r="I15" s="55"/>
      <c r="J15" s="66" t="s">
        <v>75</v>
      </c>
    </row>
    <row r="16" spans="1:10" ht="15.75" x14ac:dyDescent="0.25">
      <c r="A16" s="46" t="s">
        <v>56</v>
      </c>
      <c r="B16" s="46"/>
      <c r="C16" s="46"/>
      <c r="D16" s="46"/>
      <c r="E16" s="46"/>
      <c r="F16" s="46"/>
      <c r="G16" s="46"/>
      <c r="H16" s="46"/>
      <c r="I16" s="61"/>
      <c r="J16" s="66"/>
    </row>
    <row r="17" spans="1:10" x14ac:dyDescent="0.25">
      <c r="A17" s="17" t="s">
        <v>25</v>
      </c>
      <c r="B17" s="22" t="s">
        <v>10</v>
      </c>
      <c r="C17" s="17" t="s">
        <v>53</v>
      </c>
      <c r="D17" s="27" t="s">
        <v>77</v>
      </c>
      <c r="E17" s="17">
        <v>0</v>
      </c>
      <c r="F17" s="21">
        <v>65</v>
      </c>
      <c r="G17" s="21">
        <f>E17*F17*4.8</f>
        <v>0</v>
      </c>
      <c r="H17" s="21">
        <f>1.18*G17</f>
        <v>0</v>
      </c>
      <c r="I17" s="62" t="s">
        <v>31</v>
      </c>
      <c r="J17" s="66" t="s">
        <v>54</v>
      </c>
    </row>
    <row r="18" spans="1:10" x14ac:dyDescent="0.25">
      <c r="A18" s="17" t="s">
        <v>25</v>
      </c>
      <c r="B18" s="22" t="s">
        <v>11</v>
      </c>
      <c r="C18" s="17" t="s">
        <v>79</v>
      </c>
      <c r="D18" s="17" t="s">
        <v>43</v>
      </c>
      <c r="E18" s="17">
        <v>16</v>
      </c>
      <c r="F18" s="21">
        <v>2.76</v>
      </c>
      <c r="G18" s="21">
        <f t="shared" ref="G18:G20" si="5">E18*F18*4.8</f>
        <v>211.96799999999999</v>
      </c>
      <c r="H18" s="21">
        <f t="shared" ref="H18:H21" si="6">1.18*G18</f>
        <v>250.12223999999998</v>
      </c>
      <c r="I18" s="60" t="s">
        <v>88</v>
      </c>
      <c r="J18" s="66" t="s">
        <v>78</v>
      </c>
    </row>
    <row r="19" spans="1:10" x14ac:dyDescent="0.25">
      <c r="A19" s="17" t="s">
        <v>25</v>
      </c>
      <c r="B19" s="22" t="s">
        <v>11</v>
      </c>
      <c r="C19" s="17" t="s">
        <v>81</v>
      </c>
      <c r="D19" s="17" t="s">
        <v>43</v>
      </c>
      <c r="E19" s="17">
        <v>10</v>
      </c>
      <c r="F19" s="21">
        <v>6.16</v>
      </c>
      <c r="G19" s="21">
        <f t="shared" si="5"/>
        <v>295.68</v>
      </c>
      <c r="H19" s="21">
        <f t="shared" si="6"/>
        <v>348.9024</v>
      </c>
      <c r="I19" s="60" t="s">
        <v>87</v>
      </c>
      <c r="J19" s="66" t="s">
        <v>80</v>
      </c>
    </row>
    <row r="20" spans="1:10" x14ac:dyDescent="0.25">
      <c r="A20" s="17" t="s">
        <v>25</v>
      </c>
      <c r="B20" s="22" t="s">
        <v>11</v>
      </c>
      <c r="C20" s="17" t="s">
        <v>83</v>
      </c>
      <c r="D20" s="17" t="s">
        <v>43</v>
      </c>
      <c r="E20" s="17">
        <v>5</v>
      </c>
      <c r="F20" s="21">
        <v>13.23</v>
      </c>
      <c r="G20" s="21">
        <f t="shared" si="5"/>
        <v>317.52000000000004</v>
      </c>
      <c r="H20" s="21">
        <f t="shared" si="6"/>
        <v>374.67360000000002</v>
      </c>
      <c r="I20" s="60" t="s">
        <v>86</v>
      </c>
      <c r="J20" s="66" t="s">
        <v>82</v>
      </c>
    </row>
    <row r="21" spans="1:10" x14ac:dyDescent="0.25">
      <c r="A21" s="17" t="s">
        <v>25</v>
      </c>
      <c r="B21" s="22" t="s">
        <v>11</v>
      </c>
      <c r="C21" s="17" t="s">
        <v>89</v>
      </c>
      <c r="D21" s="17" t="s">
        <v>43</v>
      </c>
      <c r="E21" s="17">
        <v>0</v>
      </c>
      <c r="F21" s="21">
        <v>18.02</v>
      </c>
      <c r="G21" s="21">
        <f t="shared" ref="G21" si="7">E21*F21*4.8</f>
        <v>0</v>
      </c>
      <c r="H21" s="21">
        <f t="shared" si="6"/>
        <v>0</v>
      </c>
      <c r="I21" s="60" t="s">
        <v>85</v>
      </c>
      <c r="J21" s="66" t="s">
        <v>84</v>
      </c>
    </row>
    <row r="22" spans="1:10" ht="15.75" x14ac:dyDescent="0.25">
      <c r="A22" s="41" t="s">
        <v>57</v>
      </c>
      <c r="B22" s="41"/>
      <c r="C22" s="41"/>
      <c r="D22" s="41"/>
      <c r="E22" s="41"/>
      <c r="F22" s="41"/>
      <c r="G22" s="41"/>
      <c r="H22" s="41"/>
      <c r="I22" s="47"/>
      <c r="J22" s="65"/>
    </row>
    <row r="23" spans="1:10" x14ac:dyDescent="0.25">
      <c r="A23" s="17" t="s">
        <v>25</v>
      </c>
      <c r="B23" s="22" t="s">
        <v>129</v>
      </c>
      <c r="C23" s="17" t="s">
        <v>133</v>
      </c>
      <c r="D23" s="17" t="s">
        <v>43</v>
      </c>
      <c r="E23" s="17">
        <v>5</v>
      </c>
      <c r="F23" s="21">
        <v>4.25</v>
      </c>
      <c r="G23" s="21">
        <f>E23*F23*4.8</f>
        <v>102</v>
      </c>
      <c r="H23" s="21">
        <f>1.18*G23</f>
        <v>120.36</v>
      </c>
      <c r="I23" s="55"/>
      <c r="J23" s="66" t="s">
        <v>52</v>
      </c>
    </row>
    <row r="24" spans="1:10" x14ac:dyDescent="0.25">
      <c r="A24" s="17" t="s">
        <v>25</v>
      </c>
      <c r="B24" s="22" t="s">
        <v>130</v>
      </c>
      <c r="C24" s="17" t="s">
        <v>131</v>
      </c>
      <c r="D24" s="17" t="s">
        <v>43</v>
      </c>
      <c r="E24" s="17">
        <v>5</v>
      </c>
      <c r="F24" s="21">
        <v>4.5599999999999996</v>
      </c>
      <c r="G24" s="21">
        <f t="shared" ref="G24:G37" si="8">E24*F24*4.8</f>
        <v>109.43999999999998</v>
      </c>
      <c r="H24" s="21">
        <f t="shared" ref="H24:H37" si="9">1.18*G24</f>
        <v>129.13919999999996</v>
      </c>
      <c r="I24" s="55"/>
      <c r="J24" s="66" t="s">
        <v>132</v>
      </c>
    </row>
    <row r="25" spans="1:10" x14ac:dyDescent="0.25">
      <c r="A25" s="17" t="s">
        <v>25</v>
      </c>
      <c r="B25" s="22" t="s">
        <v>134</v>
      </c>
      <c r="C25" s="17" t="s">
        <v>135</v>
      </c>
      <c r="D25" s="17" t="s">
        <v>43</v>
      </c>
      <c r="E25" s="17">
        <v>30</v>
      </c>
      <c r="F25" s="21">
        <v>5.36</v>
      </c>
      <c r="G25" s="21">
        <f t="shared" si="8"/>
        <v>771.84</v>
      </c>
      <c r="H25" s="21">
        <f t="shared" si="9"/>
        <v>910.77120000000002</v>
      </c>
      <c r="I25" s="55"/>
      <c r="J25" s="66" t="s">
        <v>136</v>
      </c>
    </row>
    <row r="26" spans="1:10" ht="15.75" x14ac:dyDescent="0.25">
      <c r="A26" s="17" t="s">
        <v>25</v>
      </c>
      <c r="B26" s="34" t="s">
        <v>70</v>
      </c>
      <c r="C26" s="16" t="s">
        <v>240</v>
      </c>
      <c r="D26" s="17" t="s">
        <v>43</v>
      </c>
      <c r="E26" s="16">
        <v>50</v>
      </c>
      <c r="F26" s="16">
        <v>2.11</v>
      </c>
      <c r="G26" s="21">
        <f t="shared" si="8"/>
        <v>506.4</v>
      </c>
      <c r="H26" s="21">
        <f t="shared" si="9"/>
        <v>597.55199999999991</v>
      </c>
      <c r="I26" s="63"/>
      <c r="J26" s="68" t="s">
        <v>241</v>
      </c>
    </row>
    <row r="27" spans="1:10" ht="15.75" x14ac:dyDescent="0.25">
      <c r="A27" s="17" t="s">
        <v>25</v>
      </c>
      <c r="B27" s="34" t="s">
        <v>242</v>
      </c>
      <c r="C27" s="16" t="s">
        <v>243</v>
      </c>
      <c r="D27" s="17" t="s">
        <v>43</v>
      </c>
      <c r="E27" s="16">
        <v>100</v>
      </c>
      <c r="F27" s="16">
        <v>4.41E-2</v>
      </c>
      <c r="G27" s="21">
        <f t="shared" si="8"/>
        <v>21.167999999999999</v>
      </c>
      <c r="H27" s="21">
        <f t="shared" si="9"/>
        <v>24.97824</v>
      </c>
      <c r="I27" s="63"/>
      <c r="J27" s="68" t="s">
        <v>244</v>
      </c>
    </row>
    <row r="28" spans="1:10" ht="15.75" x14ac:dyDescent="0.25">
      <c r="A28" s="17" t="s">
        <v>25</v>
      </c>
      <c r="B28" s="34" t="s">
        <v>242</v>
      </c>
      <c r="C28" s="16" t="s">
        <v>245</v>
      </c>
      <c r="D28" s="17" t="s">
        <v>43</v>
      </c>
      <c r="E28" s="16">
        <v>100</v>
      </c>
      <c r="F28" s="16">
        <v>6.9900000000000004E-2</v>
      </c>
      <c r="G28" s="21">
        <f t="shared" si="8"/>
        <v>33.552</v>
      </c>
      <c r="H28" s="21">
        <f t="shared" si="9"/>
        <v>39.591359999999995</v>
      </c>
      <c r="I28" s="63"/>
      <c r="J28" s="68" t="s">
        <v>246</v>
      </c>
    </row>
    <row r="29" spans="1:10" ht="15.75" x14ac:dyDescent="0.25">
      <c r="A29" s="17" t="s">
        <v>25</v>
      </c>
      <c r="B29" s="34" t="s">
        <v>247</v>
      </c>
      <c r="C29" s="16" t="s">
        <v>248</v>
      </c>
      <c r="D29" s="17" t="s">
        <v>43</v>
      </c>
      <c r="E29" s="16">
        <v>100</v>
      </c>
      <c r="F29" s="16">
        <v>1.29E-2</v>
      </c>
      <c r="G29" s="21">
        <f t="shared" si="8"/>
        <v>6.1920000000000002</v>
      </c>
      <c r="H29" s="21">
        <f t="shared" si="9"/>
        <v>7.3065600000000002</v>
      </c>
      <c r="I29" s="63"/>
      <c r="J29" s="68" t="s">
        <v>249</v>
      </c>
    </row>
    <row r="30" spans="1:10" ht="15.75" x14ac:dyDescent="0.25">
      <c r="A30" s="17" t="s">
        <v>25</v>
      </c>
      <c r="B30" s="34" t="s">
        <v>247</v>
      </c>
      <c r="C30" s="16" t="s">
        <v>250</v>
      </c>
      <c r="D30" s="17" t="s">
        <v>43</v>
      </c>
      <c r="E30" s="16">
        <v>50</v>
      </c>
      <c r="F30" s="16">
        <v>1.8800000000000001E-2</v>
      </c>
      <c r="G30" s="21">
        <f t="shared" si="8"/>
        <v>4.5120000000000005</v>
      </c>
      <c r="H30" s="21">
        <f t="shared" si="9"/>
        <v>5.32416</v>
      </c>
      <c r="I30" s="63"/>
      <c r="J30" s="68" t="s">
        <v>251</v>
      </c>
    </row>
    <row r="31" spans="1:10" ht="15.75" x14ac:dyDescent="0.25">
      <c r="A31" s="17" t="s">
        <v>25</v>
      </c>
      <c r="B31" s="22" t="s">
        <v>252</v>
      </c>
      <c r="C31" s="17" t="s">
        <v>254</v>
      </c>
      <c r="D31" s="17" t="s">
        <v>43</v>
      </c>
      <c r="E31" s="17">
        <v>100</v>
      </c>
      <c r="F31" s="21">
        <v>3.5700000000000003E-2</v>
      </c>
      <c r="G31" s="21">
        <f t="shared" si="8"/>
        <v>17.135999999999999</v>
      </c>
      <c r="H31" s="21">
        <f t="shared" si="9"/>
        <v>20.220479999999998</v>
      </c>
      <c r="I31" s="63"/>
      <c r="J31" s="68" t="s">
        <v>253</v>
      </c>
    </row>
    <row r="32" spans="1:10" ht="15.75" x14ac:dyDescent="0.25">
      <c r="A32" s="17" t="s">
        <v>25</v>
      </c>
      <c r="B32" s="22" t="s">
        <v>255</v>
      </c>
      <c r="C32" s="17" t="s">
        <v>256</v>
      </c>
      <c r="D32" s="17" t="s">
        <v>43</v>
      </c>
      <c r="E32" s="17">
        <v>100</v>
      </c>
      <c r="F32" s="21">
        <v>6.8999999999999999E-3</v>
      </c>
      <c r="G32" s="21">
        <f t="shared" si="8"/>
        <v>3.3119999999999998</v>
      </c>
      <c r="H32" s="21">
        <f t="shared" si="9"/>
        <v>3.9081599999999996</v>
      </c>
      <c r="I32" s="63"/>
      <c r="J32" s="68" t="s">
        <v>257</v>
      </c>
    </row>
    <row r="33" spans="1:10" ht="15.75" x14ac:dyDescent="0.25">
      <c r="A33" s="17" t="s">
        <v>25</v>
      </c>
      <c r="B33" s="22" t="s">
        <v>260</v>
      </c>
      <c r="C33" s="17" t="s">
        <v>258</v>
      </c>
      <c r="D33" s="17" t="s">
        <v>43</v>
      </c>
      <c r="E33" s="17">
        <v>100</v>
      </c>
      <c r="F33" s="21">
        <v>7.0000000000000001E-3</v>
      </c>
      <c r="G33" s="21">
        <f t="shared" si="8"/>
        <v>3.3600000000000003</v>
      </c>
      <c r="H33" s="21">
        <f t="shared" si="9"/>
        <v>3.9648000000000003</v>
      </c>
      <c r="I33" s="63"/>
      <c r="J33" s="68" t="s">
        <v>259</v>
      </c>
    </row>
    <row r="34" spans="1:10" ht="15.75" x14ac:dyDescent="0.25">
      <c r="A34" s="17" t="s">
        <v>25</v>
      </c>
      <c r="B34" s="22" t="s">
        <v>262</v>
      </c>
      <c r="C34" s="17" t="s">
        <v>261</v>
      </c>
      <c r="D34" s="17" t="s">
        <v>43</v>
      </c>
      <c r="E34" s="17">
        <v>100</v>
      </c>
      <c r="F34" s="21">
        <v>1.01E-2</v>
      </c>
      <c r="G34" s="21">
        <f t="shared" si="8"/>
        <v>4.8479999999999999</v>
      </c>
      <c r="H34" s="21">
        <f t="shared" si="9"/>
        <v>5.7206399999999995</v>
      </c>
      <c r="I34" s="63"/>
      <c r="J34" s="68" t="s">
        <v>263</v>
      </c>
    </row>
    <row r="35" spans="1:10" ht="15.75" x14ac:dyDescent="0.25">
      <c r="A35" s="17" t="s">
        <v>25</v>
      </c>
      <c r="B35" s="22" t="s">
        <v>264</v>
      </c>
      <c r="C35" s="17" t="s">
        <v>265</v>
      </c>
      <c r="D35" s="17" t="s">
        <v>43</v>
      </c>
      <c r="E35" s="17">
        <v>50</v>
      </c>
      <c r="F35" s="21">
        <v>0.23400000000000001</v>
      </c>
      <c r="G35" s="21">
        <f t="shared" si="8"/>
        <v>56.160000000000004</v>
      </c>
      <c r="H35" s="21">
        <f t="shared" si="9"/>
        <v>66.268799999999999</v>
      </c>
      <c r="I35" s="63"/>
      <c r="J35" s="68" t="s">
        <v>266</v>
      </c>
    </row>
    <row r="36" spans="1:10" ht="15.75" x14ac:dyDescent="0.25">
      <c r="A36" s="17" t="s">
        <v>25</v>
      </c>
      <c r="B36" s="22" t="s">
        <v>272</v>
      </c>
      <c r="C36" s="17" t="s">
        <v>267</v>
      </c>
      <c r="D36" s="17" t="s">
        <v>43</v>
      </c>
      <c r="E36" s="17">
        <v>50</v>
      </c>
      <c r="F36" s="21">
        <v>0.27200000000000002</v>
      </c>
      <c r="G36" s="21">
        <f t="shared" si="8"/>
        <v>65.28</v>
      </c>
      <c r="H36" s="21">
        <f t="shared" si="9"/>
        <v>77.0304</v>
      </c>
      <c r="I36" s="63"/>
      <c r="J36" s="68" t="s">
        <v>268</v>
      </c>
    </row>
    <row r="37" spans="1:10" ht="15.75" x14ac:dyDescent="0.25">
      <c r="A37" s="17" t="s">
        <v>25</v>
      </c>
      <c r="B37" s="22" t="s">
        <v>271</v>
      </c>
      <c r="C37" s="17" t="s">
        <v>269</v>
      </c>
      <c r="D37" s="17" t="s">
        <v>43</v>
      </c>
      <c r="E37" s="17">
        <v>50</v>
      </c>
      <c r="F37" s="21">
        <v>0.54500000000000004</v>
      </c>
      <c r="G37" s="21">
        <f t="shared" si="8"/>
        <v>130.80000000000001</v>
      </c>
      <c r="H37" s="21">
        <f t="shared" si="9"/>
        <v>154.34399999999999</v>
      </c>
      <c r="I37" s="63"/>
      <c r="J37" s="68" t="s">
        <v>270</v>
      </c>
    </row>
    <row r="38" spans="1:10" ht="15.75" x14ac:dyDescent="0.25">
      <c r="A38" s="41" t="s">
        <v>58</v>
      </c>
      <c r="B38" s="41"/>
      <c r="C38" s="41"/>
      <c r="D38" s="41"/>
      <c r="E38" s="41"/>
      <c r="F38" s="41"/>
      <c r="G38" s="41"/>
      <c r="H38" s="41"/>
      <c r="I38" s="47"/>
      <c r="J38" s="65"/>
    </row>
    <row r="39" spans="1:10" x14ac:dyDescent="0.25">
      <c r="A39" s="17" t="s">
        <v>25</v>
      </c>
      <c r="B39" s="22" t="s">
        <v>163</v>
      </c>
      <c r="C39" s="17" t="s">
        <v>161</v>
      </c>
      <c r="D39" s="17" t="s">
        <v>43</v>
      </c>
      <c r="E39" s="17">
        <v>50</v>
      </c>
      <c r="F39" s="21">
        <v>0.16</v>
      </c>
      <c r="G39" s="21">
        <f>E39*F39*4.8</f>
        <v>38.4</v>
      </c>
      <c r="H39" s="21">
        <f>1.18*G39</f>
        <v>45.311999999999998</v>
      </c>
      <c r="I39" s="55"/>
      <c r="J39" s="66" t="s">
        <v>162</v>
      </c>
    </row>
    <row r="40" spans="1:10" x14ac:dyDescent="0.25">
      <c r="A40" s="17" t="s">
        <v>25</v>
      </c>
      <c r="B40" s="22" t="s">
        <v>168</v>
      </c>
      <c r="C40" s="17" t="s">
        <v>164</v>
      </c>
      <c r="D40" s="17" t="s">
        <v>43</v>
      </c>
      <c r="E40" s="17">
        <v>10</v>
      </c>
      <c r="F40" s="21">
        <v>2.48</v>
      </c>
      <c r="G40" s="21">
        <f t="shared" ref="G40:G66" si="10">E40*F40*4.8</f>
        <v>119.03999999999999</v>
      </c>
      <c r="H40" s="21">
        <f t="shared" ref="H40:H66" si="11">1.18*G40</f>
        <v>140.46719999999999</v>
      </c>
      <c r="I40" s="55"/>
      <c r="J40" s="66" t="s">
        <v>165</v>
      </c>
    </row>
    <row r="41" spans="1:10" x14ac:dyDescent="0.25">
      <c r="A41" s="17" t="s">
        <v>25</v>
      </c>
      <c r="B41" s="22" t="s">
        <v>168</v>
      </c>
      <c r="C41" s="17" t="s">
        <v>166</v>
      </c>
      <c r="D41" s="17" t="s">
        <v>43</v>
      </c>
      <c r="E41" s="17">
        <v>10</v>
      </c>
      <c r="F41" s="21">
        <v>2.88</v>
      </c>
      <c r="G41" s="21">
        <f t="shared" si="10"/>
        <v>138.23999999999998</v>
      </c>
      <c r="H41" s="21">
        <f t="shared" si="11"/>
        <v>163.12319999999997</v>
      </c>
      <c r="I41" s="55"/>
      <c r="J41" s="66" t="s">
        <v>167</v>
      </c>
    </row>
    <row r="42" spans="1:10" x14ac:dyDescent="0.25">
      <c r="A42" s="17" t="s">
        <v>25</v>
      </c>
      <c r="B42" s="22" t="s">
        <v>169</v>
      </c>
      <c r="C42" s="17" t="s">
        <v>170</v>
      </c>
      <c r="D42" s="17" t="s">
        <v>43</v>
      </c>
      <c r="E42" s="17">
        <v>10</v>
      </c>
      <c r="F42" s="21">
        <v>0.90700000000000003</v>
      </c>
      <c r="G42" s="21">
        <f t="shared" si="10"/>
        <v>43.536000000000001</v>
      </c>
      <c r="H42" s="21">
        <f t="shared" si="11"/>
        <v>51.372479999999996</v>
      </c>
      <c r="I42" s="55"/>
      <c r="J42" s="66" t="s">
        <v>171</v>
      </c>
    </row>
    <row r="43" spans="1:10" x14ac:dyDescent="0.25">
      <c r="A43" s="17" t="s">
        <v>25</v>
      </c>
      <c r="B43" s="22" t="s">
        <v>172</v>
      </c>
      <c r="C43" s="17" t="s">
        <v>173</v>
      </c>
      <c r="D43" s="17" t="s">
        <v>43</v>
      </c>
      <c r="E43" s="17">
        <v>50</v>
      </c>
      <c r="F43" s="21">
        <v>0.29399999999999998</v>
      </c>
      <c r="G43" s="21">
        <f t="shared" si="10"/>
        <v>70.559999999999988</v>
      </c>
      <c r="H43" s="21">
        <f t="shared" si="11"/>
        <v>83.260799999999975</v>
      </c>
      <c r="I43" s="55"/>
      <c r="J43" s="66" t="s">
        <v>174</v>
      </c>
    </row>
    <row r="44" spans="1:10" x14ac:dyDescent="0.25">
      <c r="A44" s="17" t="s">
        <v>25</v>
      </c>
      <c r="B44" s="22" t="s">
        <v>178</v>
      </c>
      <c r="C44" s="17" t="s">
        <v>180</v>
      </c>
      <c r="D44" s="17" t="s">
        <v>43</v>
      </c>
      <c r="E44" s="17">
        <v>5</v>
      </c>
      <c r="F44" s="21">
        <v>1.37</v>
      </c>
      <c r="G44" s="21">
        <f t="shared" si="10"/>
        <v>32.880000000000003</v>
      </c>
      <c r="H44" s="21">
        <f t="shared" si="11"/>
        <v>38.798400000000001</v>
      </c>
      <c r="I44" s="55"/>
      <c r="J44" s="66" t="s">
        <v>179</v>
      </c>
    </row>
    <row r="45" spans="1:10" x14ac:dyDescent="0.25">
      <c r="A45" s="17" t="s">
        <v>25</v>
      </c>
      <c r="B45" s="22" t="s">
        <v>181</v>
      </c>
      <c r="C45" s="17" t="s">
        <v>182</v>
      </c>
      <c r="D45" s="17" t="s">
        <v>43</v>
      </c>
      <c r="E45" s="17">
        <v>2</v>
      </c>
      <c r="F45" s="21">
        <v>2.13</v>
      </c>
      <c r="G45" s="21">
        <f t="shared" si="10"/>
        <v>20.447999999999997</v>
      </c>
      <c r="H45" s="21">
        <f t="shared" si="11"/>
        <v>24.128639999999994</v>
      </c>
      <c r="I45" s="55"/>
      <c r="J45" s="66" t="s">
        <v>183</v>
      </c>
    </row>
    <row r="46" spans="1:10" x14ac:dyDescent="0.25">
      <c r="A46" s="17" t="s">
        <v>25</v>
      </c>
      <c r="B46" s="22" t="s">
        <v>184</v>
      </c>
      <c r="C46" s="17" t="s">
        <v>185</v>
      </c>
      <c r="D46" s="17" t="s">
        <v>43</v>
      </c>
      <c r="E46" s="17">
        <v>10</v>
      </c>
      <c r="F46" s="21">
        <v>1.2</v>
      </c>
      <c r="G46" s="21">
        <f t="shared" si="10"/>
        <v>57.599999999999994</v>
      </c>
      <c r="H46" s="21">
        <f t="shared" si="11"/>
        <v>67.967999999999989</v>
      </c>
      <c r="I46" s="55"/>
      <c r="J46" s="66" t="s">
        <v>186</v>
      </c>
    </row>
    <row r="47" spans="1:10" x14ac:dyDescent="0.25">
      <c r="A47" s="17" t="s">
        <v>25</v>
      </c>
      <c r="B47" s="22" t="s">
        <v>188</v>
      </c>
      <c r="C47" s="17" t="s">
        <v>187</v>
      </c>
      <c r="D47" s="17" t="s">
        <v>43</v>
      </c>
      <c r="E47" s="17">
        <v>10</v>
      </c>
      <c r="F47" s="21">
        <v>0.27100000000000002</v>
      </c>
      <c r="G47" s="21">
        <f t="shared" si="10"/>
        <v>13.007999999999999</v>
      </c>
      <c r="H47" s="21">
        <f t="shared" si="11"/>
        <v>15.349439999999998</v>
      </c>
      <c r="I47" s="55"/>
      <c r="J47" s="66" t="s">
        <v>189</v>
      </c>
    </row>
    <row r="48" spans="1:10" x14ac:dyDescent="0.25">
      <c r="A48" s="17" t="s">
        <v>25</v>
      </c>
      <c r="B48" s="22" t="s">
        <v>190</v>
      </c>
      <c r="C48" s="17" t="s">
        <v>191</v>
      </c>
      <c r="D48" s="17" t="s">
        <v>43</v>
      </c>
      <c r="E48" s="17">
        <v>2</v>
      </c>
      <c r="F48" s="21">
        <v>1.32</v>
      </c>
      <c r="G48" s="21">
        <f t="shared" si="10"/>
        <v>12.672000000000001</v>
      </c>
      <c r="H48" s="21">
        <f t="shared" si="11"/>
        <v>14.952959999999999</v>
      </c>
      <c r="I48" s="55"/>
      <c r="J48" s="66" t="s">
        <v>194</v>
      </c>
    </row>
    <row r="49" spans="1:10" x14ac:dyDescent="0.25">
      <c r="A49" s="17" t="s">
        <v>25</v>
      </c>
      <c r="B49" s="22" t="s">
        <v>192</v>
      </c>
      <c r="C49" s="17" t="s">
        <v>193</v>
      </c>
      <c r="D49" s="17" t="s">
        <v>43</v>
      </c>
      <c r="E49" s="17">
        <v>10</v>
      </c>
      <c r="F49" s="21">
        <v>0.17</v>
      </c>
      <c r="G49" s="21">
        <f t="shared" si="10"/>
        <v>8.16</v>
      </c>
      <c r="H49" s="21">
        <f t="shared" si="11"/>
        <v>9.6288</v>
      </c>
      <c r="I49" s="55"/>
      <c r="J49" s="66" t="s">
        <v>195</v>
      </c>
    </row>
    <row r="50" spans="1:10" x14ac:dyDescent="0.25">
      <c r="A50" s="17" t="s">
        <v>25</v>
      </c>
      <c r="B50" s="22" t="s">
        <v>196</v>
      </c>
      <c r="C50" s="17" t="s">
        <v>197</v>
      </c>
      <c r="D50" s="17" t="s">
        <v>43</v>
      </c>
      <c r="E50" s="17">
        <v>5</v>
      </c>
      <c r="F50" s="21">
        <v>0.36499999999999999</v>
      </c>
      <c r="G50" s="21">
        <f t="shared" si="10"/>
        <v>8.76</v>
      </c>
      <c r="H50" s="21">
        <f t="shared" si="11"/>
        <v>10.336799999999998</v>
      </c>
      <c r="I50" s="55"/>
      <c r="J50" s="66" t="s">
        <v>198</v>
      </c>
    </row>
    <row r="51" spans="1:10" x14ac:dyDescent="0.25">
      <c r="A51" s="17" t="s">
        <v>25</v>
      </c>
      <c r="B51" s="22" t="s">
        <v>199</v>
      </c>
      <c r="C51" s="17" t="s">
        <v>200</v>
      </c>
      <c r="D51" s="17" t="s">
        <v>43</v>
      </c>
      <c r="E51" s="17">
        <v>50</v>
      </c>
      <c r="F51" s="21">
        <v>4.4600000000000001E-2</v>
      </c>
      <c r="G51" s="21">
        <f t="shared" si="10"/>
        <v>10.703999999999999</v>
      </c>
      <c r="H51" s="21">
        <f t="shared" si="11"/>
        <v>12.630719999999998</v>
      </c>
      <c r="I51" s="55"/>
      <c r="J51" s="66" t="s">
        <v>201</v>
      </c>
    </row>
    <row r="52" spans="1:10" x14ac:dyDescent="0.25">
      <c r="A52" s="17" t="s">
        <v>25</v>
      </c>
      <c r="B52" s="22" t="s">
        <v>203</v>
      </c>
      <c r="C52" s="17" t="s">
        <v>202</v>
      </c>
      <c r="D52" s="17" t="s">
        <v>43</v>
      </c>
      <c r="E52" s="17">
        <v>2</v>
      </c>
      <c r="F52" s="21">
        <v>0.99</v>
      </c>
      <c r="G52" s="21">
        <f t="shared" si="10"/>
        <v>9.5039999999999996</v>
      </c>
      <c r="H52" s="21">
        <f t="shared" si="11"/>
        <v>11.214719999999998</v>
      </c>
      <c r="I52" s="55"/>
      <c r="J52" s="66" t="s">
        <v>204</v>
      </c>
    </row>
    <row r="53" spans="1:10" x14ac:dyDescent="0.25">
      <c r="A53" s="17" t="s">
        <v>25</v>
      </c>
      <c r="B53" s="22" t="s">
        <v>205</v>
      </c>
      <c r="C53" s="17" t="s">
        <v>206</v>
      </c>
      <c r="D53" s="17" t="s">
        <v>43</v>
      </c>
      <c r="E53" s="17">
        <v>100</v>
      </c>
      <c r="F53" s="21">
        <v>2.5399999999999999E-2</v>
      </c>
      <c r="G53" s="21">
        <f t="shared" si="10"/>
        <v>12.192</v>
      </c>
      <c r="H53" s="21">
        <f t="shared" si="11"/>
        <v>14.386559999999999</v>
      </c>
      <c r="I53" s="55"/>
      <c r="J53" s="66" t="s">
        <v>207</v>
      </c>
    </row>
    <row r="54" spans="1:10" x14ac:dyDescent="0.25">
      <c r="A54" s="17" t="s">
        <v>25</v>
      </c>
      <c r="B54" s="22" t="s">
        <v>209</v>
      </c>
      <c r="C54" s="17" t="s">
        <v>208</v>
      </c>
      <c r="D54" s="17" t="s">
        <v>43</v>
      </c>
      <c r="E54" s="17">
        <v>10</v>
      </c>
      <c r="F54" s="21">
        <v>0.40799999999999997</v>
      </c>
      <c r="G54" s="21">
        <f t="shared" si="10"/>
        <v>19.584</v>
      </c>
      <c r="H54" s="21">
        <f t="shared" si="11"/>
        <v>23.109119999999997</v>
      </c>
      <c r="I54" s="55"/>
      <c r="J54" s="66" t="s">
        <v>210</v>
      </c>
    </row>
    <row r="55" spans="1:10" x14ac:dyDescent="0.25">
      <c r="A55" s="17" t="s">
        <v>25</v>
      </c>
      <c r="B55" s="22" t="s">
        <v>211</v>
      </c>
      <c r="C55" s="17" t="s">
        <v>212</v>
      </c>
      <c r="D55" s="17" t="s">
        <v>43</v>
      </c>
      <c r="E55" s="17">
        <v>5</v>
      </c>
      <c r="F55" s="21">
        <v>0.219</v>
      </c>
      <c r="G55" s="21">
        <f t="shared" si="10"/>
        <v>5.2559999999999993</v>
      </c>
      <c r="H55" s="21">
        <f t="shared" si="11"/>
        <v>6.2020799999999987</v>
      </c>
      <c r="I55" s="55"/>
      <c r="J55" s="66" t="s">
        <v>213</v>
      </c>
    </row>
    <row r="56" spans="1:10" x14ac:dyDescent="0.25">
      <c r="A56" s="17" t="s">
        <v>25</v>
      </c>
      <c r="B56" s="22" t="s">
        <v>214</v>
      </c>
      <c r="C56" s="17" t="s">
        <v>215</v>
      </c>
      <c r="D56" s="17" t="s">
        <v>43</v>
      </c>
      <c r="E56" s="17">
        <v>2</v>
      </c>
      <c r="F56" s="21">
        <v>2.89</v>
      </c>
      <c r="G56" s="21">
        <f t="shared" si="10"/>
        <v>27.744</v>
      </c>
      <c r="H56" s="21">
        <f t="shared" si="11"/>
        <v>32.737919999999995</v>
      </c>
      <c r="I56" s="55"/>
      <c r="J56" s="66" t="s">
        <v>216</v>
      </c>
    </row>
    <row r="57" spans="1:10" x14ac:dyDescent="0.25">
      <c r="A57" s="17" t="s">
        <v>25</v>
      </c>
      <c r="B57" s="22" t="s">
        <v>217</v>
      </c>
      <c r="C57" s="17" t="s">
        <v>218</v>
      </c>
      <c r="D57" s="17" t="s">
        <v>43</v>
      </c>
      <c r="E57" s="17">
        <v>10</v>
      </c>
      <c r="F57" s="21">
        <v>0.42599999999999999</v>
      </c>
      <c r="G57" s="21">
        <f t="shared" si="10"/>
        <v>20.447999999999997</v>
      </c>
      <c r="H57" s="21">
        <f t="shared" si="11"/>
        <v>24.128639999999994</v>
      </c>
      <c r="I57" s="55"/>
      <c r="J57" s="66" t="s">
        <v>219</v>
      </c>
    </row>
    <row r="58" spans="1:10" x14ac:dyDescent="0.25">
      <c r="A58" s="17" t="s">
        <v>25</v>
      </c>
      <c r="B58" s="22" t="s">
        <v>220</v>
      </c>
      <c r="C58" s="17" t="s">
        <v>221</v>
      </c>
      <c r="D58" s="17" t="s">
        <v>43</v>
      </c>
      <c r="E58" s="17">
        <v>5</v>
      </c>
      <c r="F58" s="21">
        <v>2.1800000000000002</v>
      </c>
      <c r="G58" s="21">
        <f t="shared" si="10"/>
        <v>52.32</v>
      </c>
      <c r="H58" s="21">
        <f t="shared" si="11"/>
        <v>61.7376</v>
      </c>
      <c r="I58" s="55"/>
      <c r="J58" s="66" t="s">
        <v>222</v>
      </c>
    </row>
    <row r="59" spans="1:10" x14ac:dyDescent="0.25">
      <c r="A59" s="17" t="s">
        <v>25</v>
      </c>
      <c r="B59" s="22" t="s">
        <v>220</v>
      </c>
      <c r="C59" s="17" t="s">
        <v>223</v>
      </c>
      <c r="D59" s="17" t="s">
        <v>43</v>
      </c>
      <c r="E59" s="17">
        <v>5</v>
      </c>
      <c r="F59" s="21">
        <v>2.66</v>
      </c>
      <c r="G59" s="21">
        <f t="shared" si="10"/>
        <v>63.84</v>
      </c>
      <c r="H59" s="21">
        <f t="shared" si="11"/>
        <v>75.331199999999995</v>
      </c>
      <c r="I59" s="55"/>
      <c r="J59" s="66" t="s">
        <v>224</v>
      </c>
    </row>
    <row r="60" spans="1:10" x14ac:dyDescent="0.25">
      <c r="A60" s="17" t="s">
        <v>25</v>
      </c>
      <c r="B60" s="22" t="s">
        <v>225</v>
      </c>
      <c r="C60" s="17" t="s">
        <v>226</v>
      </c>
      <c r="D60" s="17" t="s">
        <v>43</v>
      </c>
      <c r="E60" s="17">
        <v>5</v>
      </c>
      <c r="F60" s="21">
        <v>2.1</v>
      </c>
      <c r="G60" s="21">
        <f t="shared" si="10"/>
        <v>50.4</v>
      </c>
      <c r="H60" s="21">
        <f t="shared" si="11"/>
        <v>59.471999999999994</v>
      </c>
      <c r="I60" s="55"/>
      <c r="J60" s="66" t="s">
        <v>227</v>
      </c>
    </row>
    <row r="61" spans="1:10" x14ac:dyDescent="0.25">
      <c r="A61" s="17" t="s">
        <v>25</v>
      </c>
      <c r="B61" s="22" t="s">
        <v>228</v>
      </c>
      <c r="C61" s="17" t="s">
        <v>229</v>
      </c>
      <c r="D61" s="17" t="s">
        <v>43</v>
      </c>
      <c r="E61" s="17">
        <v>10</v>
      </c>
      <c r="F61" s="21">
        <v>1.27</v>
      </c>
      <c r="G61" s="21">
        <f t="shared" si="10"/>
        <v>60.959999999999994</v>
      </c>
      <c r="H61" s="21">
        <f t="shared" si="11"/>
        <v>71.932799999999986</v>
      </c>
      <c r="I61" s="55"/>
      <c r="J61" s="66" t="s">
        <v>230</v>
      </c>
    </row>
    <row r="62" spans="1:10" x14ac:dyDescent="0.25">
      <c r="A62" s="17" t="s">
        <v>25</v>
      </c>
      <c r="B62" s="22" t="s">
        <v>231</v>
      </c>
      <c r="C62" s="17" t="s">
        <v>232</v>
      </c>
      <c r="D62" s="17" t="s">
        <v>43</v>
      </c>
      <c r="E62" s="17">
        <v>10</v>
      </c>
      <c r="F62" s="21">
        <v>1.33</v>
      </c>
      <c r="G62" s="21">
        <f t="shared" si="10"/>
        <v>63.84</v>
      </c>
      <c r="H62" s="21">
        <f t="shared" si="11"/>
        <v>75.331199999999995</v>
      </c>
      <c r="I62" s="55"/>
      <c r="J62" s="66" t="s">
        <v>233</v>
      </c>
    </row>
    <row r="63" spans="1:10" x14ac:dyDescent="0.25">
      <c r="A63" s="17" t="s">
        <v>25</v>
      </c>
      <c r="B63" s="22" t="s">
        <v>225</v>
      </c>
      <c r="C63" s="17" t="s">
        <v>234</v>
      </c>
      <c r="D63" s="17" t="s">
        <v>43</v>
      </c>
      <c r="E63" s="17">
        <v>50</v>
      </c>
      <c r="F63" s="21">
        <v>0.154</v>
      </c>
      <c r="G63" s="21">
        <f t="shared" si="10"/>
        <v>36.96</v>
      </c>
      <c r="H63" s="21">
        <f t="shared" si="11"/>
        <v>43.6128</v>
      </c>
      <c r="I63" s="55"/>
      <c r="J63" s="66" t="s">
        <v>235</v>
      </c>
    </row>
    <row r="64" spans="1:10" ht="15.75" x14ac:dyDescent="0.25">
      <c r="A64" s="17" t="s">
        <v>25</v>
      </c>
      <c r="B64" s="34" t="s">
        <v>225</v>
      </c>
      <c r="C64" s="16" t="s">
        <v>236</v>
      </c>
      <c r="D64" s="17" t="s">
        <v>43</v>
      </c>
      <c r="E64" s="16">
        <v>10</v>
      </c>
      <c r="F64" s="21">
        <v>0.72799999999999998</v>
      </c>
      <c r="G64" s="21">
        <f t="shared" si="10"/>
        <v>34.943999999999996</v>
      </c>
      <c r="H64" s="21">
        <f t="shared" si="11"/>
        <v>41.233919999999991</v>
      </c>
      <c r="I64" s="63"/>
      <c r="J64" s="68" t="s">
        <v>237</v>
      </c>
    </row>
    <row r="65" spans="1:10" ht="15.75" x14ac:dyDescent="0.25">
      <c r="A65" s="17" t="s">
        <v>25</v>
      </c>
      <c r="B65" s="34" t="s">
        <v>225</v>
      </c>
      <c r="C65" s="16" t="s">
        <v>239</v>
      </c>
      <c r="D65" s="17" t="s">
        <v>43</v>
      </c>
      <c r="E65" s="16">
        <v>25</v>
      </c>
      <c r="F65" s="21">
        <v>0.218</v>
      </c>
      <c r="G65" s="21">
        <f t="shared" si="10"/>
        <v>26.16</v>
      </c>
      <c r="H65" s="21">
        <f t="shared" si="11"/>
        <v>30.8688</v>
      </c>
      <c r="I65" s="63"/>
      <c r="J65" s="68" t="s">
        <v>238</v>
      </c>
    </row>
    <row r="66" spans="1:10" ht="15.75" x14ac:dyDescent="0.25">
      <c r="A66" s="17" t="s">
        <v>25</v>
      </c>
      <c r="B66" s="34" t="s">
        <v>175</v>
      </c>
      <c r="C66" s="16" t="s">
        <v>177</v>
      </c>
      <c r="D66" s="17" t="s">
        <v>43</v>
      </c>
      <c r="E66" s="16">
        <v>2</v>
      </c>
      <c r="F66" s="21">
        <v>92.36</v>
      </c>
      <c r="G66" s="21">
        <f t="shared" si="10"/>
        <v>886.65599999999995</v>
      </c>
      <c r="H66" s="21">
        <f t="shared" si="11"/>
        <v>1046.2540799999999</v>
      </c>
      <c r="I66" s="63"/>
      <c r="J66" s="68" t="s">
        <v>176</v>
      </c>
    </row>
    <row r="67" spans="1:10" ht="15.75" x14ac:dyDescent="0.25">
      <c r="A67" s="41" t="s">
        <v>59</v>
      </c>
      <c r="B67" s="41"/>
      <c r="C67" s="41"/>
      <c r="D67" s="41"/>
      <c r="E67" s="41"/>
      <c r="F67" s="41"/>
      <c r="G67" s="41"/>
      <c r="H67" s="41"/>
      <c r="I67" s="47"/>
      <c r="J67" s="65"/>
    </row>
    <row r="68" spans="1:10" ht="15.75" x14ac:dyDescent="0.25">
      <c r="A68" s="17" t="s">
        <v>25</v>
      </c>
      <c r="B68" s="22" t="s">
        <v>13</v>
      </c>
      <c r="C68" s="39" t="s">
        <v>91</v>
      </c>
      <c r="D68" s="17" t="s">
        <v>43</v>
      </c>
      <c r="E68" s="17">
        <v>50</v>
      </c>
      <c r="F68" s="21">
        <v>1.54</v>
      </c>
      <c r="G68" s="21">
        <f>E68*F68*4.8</f>
        <v>369.59999999999997</v>
      </c>
      <c r="H68" s="21">
        <f>1.18*G68</f>
        <v>436.12799999999993</v>
      </c>
      <c r="I68" s="55"/>
      <c r="J68" s="66" t="s">
        <v>94</v>
      </c>
    </row>
    <row r="69" spans="1:10" ht="15.75" x14ac:dyDescent="0.25">
      <c r="A69" s="17" t="s">
        <v>25</v>
      </c>
      <c r="B69" s="34" t="s">
        <v>90</v>
      </c>
      <c r="C69" s="16" t="s">
        <v>93</v>
      </c>
      <c r="D69" s="17" t="s">
        <v>43</v>
      </c>
      <c r="E69" s="16">
        <v>50</v>
      </c>
      <c r="F69" s="16">
        <v>4.0599999999999996</v>
      </c>
      <c r="G69" s="21">
        <f t="shared" ref="G69:G80" si="12">E69*F69*4.8</f>
        <v>974.39999999999986</v>
      </c>
      <c r="H69" s="21">
        <f t="shared" ref="H69:H81" si="13">1.18*G69</f>
        <v>1149.7919999999997</v>
      </c>
      <c r="I69" s="63"/>
      <c r="J69" s="68" t="s">
        <v>92</v>
      </c>
    </row>
    <row r="70" spans="1:10" ht="15.75" x14ac:dyDescent="0.25">
      <c r="A70" s="17" t="s">
        <v>25</v>
      </c>
      <c r="B70" s="34" t="s">
        <v>71</v>
      </c>
      <c r="C70" s="16" t="s">
        <v>96</v>
      </c>
      <c r="D70" s="17" t="s">
        <v>43</v>
      </c>
      <c r="E70" s="16">
        <v>50</v>
      </c>
      <c r="F70" s="16">
        <v>0.71099999999999997</v>
      </c>
      <c r="G70" s="21">
        <f t="shared" si="12"/>
        <v>170.64</v>
      </c>
      <c r="H70" s="21">
        <f t="shared" si="13"/>
        <v>201.35519999999997</v>
      </c>
      <c r="I70" s="63"/>
      <c r="J70" s="68" t="s">
        <v>95</v>
      </c>
    </row>
    <row r="71" spans="1:10" ht="15.75" x14ac:dyDescent="0.25">
      <c r="A71" s="17" t="s">
        <v>25</v>
      </c>
      <c r="B71" s="34" t="s">
        <v>97</v>
      </c>
      <c r="C71" s="16" t="s">
        <v>98</v>
      </c>
      <c r="D71" s="17" t="s">
        <v>43</v>
      </c>
      <c r="E71" s="16">
        <v>100</v>
      </c>
      <c r="F71" s="16">
        <v>6.54E-2</v>
      </c>
      <c r="G71" s="21">
        <f t="shared" si="12"/>
        <v>31.391999999999999</v>
      </c>
      <c r="H71" s="21">
        <f t="shared" si="13"/>
        <v>37.042559999999995</v>
      </c>
      <c r="I71" s="63"/>
      <c r="J71" s="68" t="s">
        <v>99</v>
      </c>
    </row>
    <row r="72" spans="1:10" ht="15.75" x14ac:dyDescent="0.25">
      <c r="A72" s="17" t="s">
        <v>25</v>
      </c>
      <c r="B72" s="34" t="s">
        <v>125</v>
      </c>
      <c r="C72" s="16" t="s">
        <v>123</v>
      </c>
      <c r="D72" s="17" t="s">
        <v>43</v>
      </c>
      <c r="E72" s="16">
        <v>100</v>
      </c>
      <c r="F72" s="16">
        <v>3.1399999999999997E-2</v>
      </c>
      <c r="G72" s="21">
        <f t="shared" si="12"/>
        <v>15.071999999999997</v>
      </c>
      <c r="H72" s="21">
        <f t="shared" si="13"/>
        <v>17.784959999999995</v>
      </c>
      <c r="I72" s="63"/>
      <c r="J72" s="68" t="s">
        <v>124</v>
      </c>
    </row>
    <row r="73" spans="1:10" ht="15.75" x14ac:dyDescent="0.25">
      <c r="A73" s="17" t="s">
        <v>25</v>
      </c>
      <c r="B73" s="34" t="s">
        <v>126</v>
      </c>
      <c r="C73" s="16" t="s">
        <v>128</v>
      </c>
      <c r="D73" s="17" t="s">
        <v>43</v>
      </c>
      <c r="E73" s="16">
        <v>100</v>
      </c>
      <c r="F73" s="16">
        <v>4.1000000000000002E-2</v>
      </c>
      <c r="G73" s="21">
        <f t="shared" si="12"/>
        <v>19.680000000000003</v>
      </c>
      <c r="H73" s="21">
        <f t="shared" si="13"/>
        <v>23.222400000000004</v>
      </c>
      <c r="I73" s="63"/>
      <c r="J73" s="68" t="s">
        <v>127</v>
      </c>
    </row>
    <row r="74" spans="1:10" ht="15.75" x14ac:dyDescent="0.25">
      <c r="A74" s="17" t="s">
        <v>25</v>
      </c>
      <c r="B74" s="34" t="s">
        <v>137</v>
      </c>
      <c r="C74" s="16" t="s">
        <v>139</v>
      </c>
      <c r="D74" s="17" t="s">
        <v>43</v>
      </c>
      <c r="E74" s="16">
        <v>100</v>
      </c>
      <c r="F74" s="16">
        <v>0.128</v>
      </c>
      <c r="G74" s="21">
        <f t="shared" si="12"/>
        <v>61.44</v>
      </c>
      <c r="H74" s="21">
        <f t="shared" si="13"/>
        <v>72.499199999999988</v>
      </c>
      <c r="I74" s="63"/>
      <c r="J74" s="68" t="s">
        <v>138</v>
      </c>
    </row>
    <row r="75" spans="1:10" ht="15.75" x14ac:dyDescent="0.25">
      <c r="A75" s="17" t="s">
        <v>25</v>
      </c>
      <c r="B75" s="34" t="s">
        <v>140</v>
      </c>
      <c r="C75" s="16" t="s">
        <v>141</v>
      </c>
      <c r="D75" s="17" t="s">
        <v>43</v>
      </c>
      <c r="E75" s="16">
        <v>100</v>
      </c>
      <c r="F75" s="16">
        <v>0.13300000000000001</v>
      </c>
      <c r="G75" s="21">
        <f t="shared" si="12"/>
        <v>63.84</v>
      </c>
      <c r="H75" s="21">
        <f t="shared" si="13"/>
        <v>75.331199999999995</v>
      </c>
      <c r="I75" s="63"/>
      <c r="J75" s="68" t="s">
        <v>142</v>
      </c>
    </row>
    <row r="76" spans="1:10" ht="15.75" x14ac:dyDescent="0.25">
      <c r="A76" s="17" t="s">
        <v>25</v>
      </c>
      <c r="B76" s="34" t="s">
        <v>144</v>
      </c>
      <c r="C76" s="16" t="s">
        <v>143</v>
      </c>
      <c r="D76" s="17" t="s">
        <v>43</v>
      </c>
      <c r="E76" s="16">
        <v>100</v>
      </c>
      <c r="F76" s="16">
        <v>0.13300000000000001</v>
      </c>
      <c r="G76" s="21">
        <f t="shared" si="12"/>
        <v>63.84</v>
      </c>
      <c r="H76" s="21">
        <f t="shared" si="13"/>
        <v>75.331199999999995</v>
      </c>
      <c r="I76" s="63"/>
      <c r="J76" s="68" t="s">
        <v>145</v>
      </c>
    </row>
    <row r="77" spans="1:10" ht="15.75" x14ac:dyDescent="0.25">
      <c r="A77" s="17" t="s">
        <v>25</v>
      </c>
      <c r="B77" s="34" t="s">
        <v>146</v>
      </c>
      <c r="C77" s="16" t="s">
        <v>159</v>
      </c>
      <c r="D77" s="17" t="s">
        <v>43</v>
      </c>
      <c r="E77" s="16">
        <v>10</v>
      </c>
      <c r="F77" s="16">
        <v>0.82799999999999996</v>
      </c>
      <c r="G77" s="21">
        <f t="shared" si="12"/>
        <v>39.743999999999993</v>
      </c>
      <c r="H77" s="21">
        <f t="shared" si="13"/>
        <v>46.897919999999992</v>
      </c>
      <c r="I77" s="63"/>
      <c r="J77" s="68" t="s">
        <v>160</v>
      </c>
    </row>
    <row r="78" spans="1:10" ht="15.75" x14ac:dyDescent="0.25">
      <c r="A78" s="17" t="s">
        <v>25</v>
      </c>
      <c r="B78" s="34" t="s">
        <v>147</v>
      </c>
      <c r="C78" s="16" t="s">
        <v>149</v>
      </c>
      <c r="D78" s="17" t="s">
        <v>43</v>
      </c>
      <c r="E78" s="16">
        <v>100</v>
      </c>
      <c r="F78" s="16">
        <v>6.9199999999999998E-2</v>
      </c>
      <c r="G78" s="21">
        <f t="shared" si="12"/>
        <v>33.216000000000001</v>
      </c>
      <c r="H78" s="21">
        <f t="shared" si="13"/>
        <v>39.194879999999998</v>
      </c>
      <c r="I78" s="63"/>
      <c r="J78" s="68" t="s">
        <v>150</v>
      </c>
    </row>
    <row r="79" spans="1:10" ht="15.75" x14ac:dyDescent="0.25">
      <c r="A79" s="17" t="s">
        <v>25</v>
      </c>
      <c r="B79" s="34" t="s">
        <v>154</v>
      </c>
      <c r="C79" s="16" t="s">
        <v>153</v>
      </c>
      <c r="D79" s="17" t="s">
        <v>43</v>
      </c>
      <c r="E79" s="16">
        <v>50</v>
      </c>
      <c r="F79" s="16">
        <v>0.11600000000000001</v>
      </c>
      <c r="G79" s="21">
        <f t="shared" si="12"/>
        <v>27.840000000000003</v>
      </c>
      <c r="H79" s="21">
        <f t="shared" si="13"/>
        <v>32.851200000000006</v>
      </c>
      <c r="I79" s="63"/>
      <c r="J79" s="68" t="s">
        <v>155</v>
      </c>
    </row>
    <row r="80" spans="1:10" ht="15.75" x14ac:dyDescent="0.25">
      <c r="A80" s="17" t="s">
        <v>25</v>
      </c>
      <c r="B80" s="34" t="s">
        <v>157</v>
      </c>
      <c r="C80" s="16" t="s">
        <v>156</v>
      </c>
      <c r="D80" s="17" t="s">
        <v>43</v>
      </c>
      <c r="E80" s="16">
        <v>10</v>
      </c>
      <c r="F80" s="16">
        <v>0.51</v>
      </c>
      <c r="G80" s="21">
        <f t="shared" si="12"/>
        <v>24.479999999999997</v>
      </c>
      <c r="H80" s="21">
        <f t="shared" si="13"/>
        <v>28.886399999999995</v>
      </c>
      <c r="I80" s="63"/>
      <c r="J80" s="68" t="s">
        <v>158</v>
      </c>
    </row>
    <row r="81" spans="1:10" ht="15.75" x14ac:dyDescent="0.25">
      <c r="A81" s="17" t="s">
        <v>25</v>
      </c>
      <c r="B81" s="34" t="s">
        <v>148</v>
      </c>
      <c r="C81" s="16" t="s">
        <v>151</v>
      </c>
      <c r="D81" s="17" t="s">
        <v>43</v>
      </c>
      <c r="E81" s="16">
        <v>100</v>
      </c>
      <c r="F81" s="16">
        <v>5.7799999999999997E-2</v>
      </c>
      <c r="G81" s="21">
        <f>E81*F81*4.8</f>
        <v>27.743999999999996</v>
      </c>
      <c r="H81" s="21">
        <f t="shared" si="13"/>
        <v>32.737919999999995</v>
      </c>
      <c r="I81" s="63"/>
      <c r="J81" s="68" t="s">
        <v>152</v>
      </c>
    </row>
    <row r="82" spans="1:10" ht="15.75" x14ac:dyDescent="0.25">
      <c r="A82" s="47" t="s">
        <v>60</v>
      </c>
      <c r="B82" s="48"/>
      <c r="C82" s="48"/>
      <c r="D82" s="48"/>
      <c r="E82" s="48"/>
      <c r="F82" s="48"/>
      <c r="G82" s="48"/>
      <c r="H82" s="48"/>
      <c r="I82" s="48"/>
      <c r="J82" s="65"/>
    </row>
    <row r="83" spans="1:10" ht="15.75" x14ac:dyDescent="0.25">
      <c r="A83" s="16" t="s">
        <v>25</v>
      </c>
      <c r="B83" s="16" t="s">
        <v>380</v>
      </c>
      <c r="C83" s="16" t="s">
        <v>379</v>
      </c>
      <c r="D83" s="17" t="s">
        <v>43</v>
      </c>
      <c r="E83" s="16">
        <v>10</v>
      </c>
      <c r="F83" s="16">
        <v>0.1</v>
      </c>
      <c r="G83" s="16">
        <f>E83*F83*4.8</f>
        <v>4.8</v>
      </c>
      <c r="H83" s="16">
        <f>G83*1.18</f>
        <v>5.6639999999999997</v>
      </c>
      <c r="I83" s="37"/>
      <c r="J83" s="68" t="s">
        <v>378</v>
      </c>
    </row>
    <row r="84" spans="1:10" ht="15.75" x14ac:dyDescent="0.25">
      <c r="A84" s="16" t="s">
        <v>25</v>
      </c>
      <c r="B84" s="16" t="s">
        <v>382</v>
      </c>
      <c r="C84" s="16" t="s">
        <v>381</v>
      </c>
      <c r="D84" s="17" t="s">
        <v>43</v>
      </c>
      <c r="E84" s="16">
        <v>5</v>
      </c>
      <c r="F84" s="16">
        <v>0.106</v>
      </c>
      <c r="G84" s="16">
        <f t="shared" ref="G84:G97" si="14">E84*F84*4.8</f>
        <v>2.544</v>
      </c>
      <c r="H84" s="16">
        <f t="shared" ref="H84:H97" si="15">G84*1.18</f>
        <v>3.0019199999999997</v>
      </c>
      <c r="I84" s="37"/>
      <c r="J84" s="68" t="s">
        <v>383</v>
      </c>
    </row>
    <row r="85" spans="1:10" ht="15.75" x14ac:dyDescent="0.25">
      <c r="A85" s="16" t="s">
        <v>25</v>
      </c>
      <c r="B85" s="16" t="s">
        <v>384</v>
      </c>
      <c r="C85" s="16" t="s">
        <v>385</v>
      </c>
      <c r="D85" s="17" t="s">
        <v>43</v>
      </c>
      <c r="E85" s="16">
        <v>2</v>
      </c>
      <c r="F85" s="16">
        <v>2.2200000000000002</v>
      </c>
      <c r="G85" s="16">
        <f t="shared" si="14"/>
        <v>21.312000000000001</v>
      </c>
      <c r="H85" s="16">
        <f t="shared" si="15"/>
        <v>25.148160000000001</v>
      </c>
      <c r="I85" s="37"/>
      <c r="J85" s="68" t="s">
        <v>386</v>
      </c>
    </row>
    <row r="86" spans="1:10" ht="15.75" x14ac:dyDescent="0.25">
      <c r="A86" s="16" t="s">
        <v>25</v>
      </c>
      <c r="B86" s="16" t="s">
        <v>387</v>
      </c>
      <c r="C86" s="16" t="s">
        <v>388</v>
      </c>
      <c r="D86" s="17" t="s">
        <v>43</v>
      </c>
      <c r="E86" s="16">
        <v>6</v>
      </c>
      <c r="F86" s="16">
        <v>2.0499999999999998</v>
      </c>
      <c r="G86" s="16">
        <f t="shared" si="14"/>
        <v>59.039999999999992</v>
      </c>
      <c r="H86" s="16">
        <f t="shared" si="15"/>
        <v>69.667199999999994</v>
      </c>
      <c r="I86" s="37"/>
      <c r="J86" s="68" t="s">
        <v>389</v>
      </c>
    </row>
    <row r="87" spans="1:10" ht="15.75" x14ac:dyDescent="0.25">
      <c r="A87" s="16" t="s">
        <v>25</v>
      </c>
      <c r="B87" s="16" t="s">
        <v>390</v>
      </c>
      <c r="C87" s="16" t="s">
        <v>391</v>
      </c>
      <c r="D87" s="17" t="s">
        <v>43</v>
      </c>
      <c r="E87" s="16">
        <v>2</v>
      </c>
      <c r="F87" s="16">
        <v>0.152</v>
      </c>
      <c r="G87" s="16">
        <f t="shared" si="14"/>
        <v>1.4591999999999998</v>
      </c>
      <c r="H87" s="16">
        <f t="shared" si="15"/>
        <v>1.7218559999999996</v>
      </c>
      <c r="I87" s="37"/>
      <c r="J87" s="68" t="s">
        <v>392</v>
      </c>
    </row>
    <row r="88" spans="1:10" ht="15.75" x14ac:dyDescent="0.25">
      <c r="A88" s="16" t="s">
        <v>25</v>
      </c>
      <c r="B88" s="16" t="s">
        <v>393</v>
      </c>
      <c r="C88" s="16" t="s">
        <v>394</v>
      </c>
      <c r="D88" s="17" t="s">
        <v>43</v>
      </c>
      <c r="E88" s="16">
        <v>2</v>
      </c>
      <c r="F88" s="16">
        <v>3.05</v>
      </c>
      <c r="G88" s="16">
        <f t="shared" si="14"/>
        <v>29.279999999999998</v>
      </c>
      <c r="H88" s="16">
        <f t="shared" si="15"/>
        <v>34.550399999999996</v>
      </c>
      <c r="I88" s="37"/>
      <c r="J88" s="68" t="s">
        <v>395</v>
      </c>
    </row>
    <row r="89" spans="1:10" ht="15.75" x14ac:dyDescent="0.25">
      <c r="A89" s="16" t="s">
        <v>25</v>
      </c>
      <c r="B89" s="69" t="s">
        <v>398</v>
      </c>
      <c r="C89" s="16" t="s">
        <v>396</v>
      </c>
      <c r="D89" s="17" t="s">
        <v>43</v>
      </c>
      <c r="E89" s="16">
        <v>2</v>
      </c>
      <c r="F89" s="16">
        <v>1.03</v>
      </c>
      <c r="G89" s="16">
        <f t="shared" si="14"/>
        <v>9.8879999999999999</v>
      </c>
      <c r="H89" s="16">
        <f t="shared" si="15"/>
        <v>11.66784</v>
      </c>
      <c r="I89" s="37"/>
      <c r="J89" s="68" t="s">
        <v>397</v>
      </c>
    </row>
    <row r="90" spans="1:10" ht="15.75" x14ac:dyDescent="0.25">
      <c r="A90" s="16" t="s">
        <v>25</v>
      </c>
      <c r="B90" s="16" t="s">
        <v>402</v>
      </c>
      <c r="C90" s="16" t="s">
        <v>399</v>
      </c>
      <c r="D90" s="17" t="s">
        <v>43</v>
      </c>
      <c r="E90" s="16">
        <v>5</v>
      </c>
      <c r="F90" s="16">
        <v>0.39300000000000002</v>
      </c>
      <c r="G90" s="16">
        <f t="shared" si="14"/>
        <v>9.4320000000000004</v>
      </c>
      <c r="H90" s="16">
        <f t="shared" si="15"/>
        <v>11.129759999999999</v>
      </c>
      <c r="I90" s="37"/>
      <c r="J90" s="68" t="s">
        <v>400</v>
      </c>
    </row>
    <row r="91" spans="1:10" ht="15.75" x14ac:dyDescent="0.25">
      <c r="A91" s="16" t="s">
        <v>25</v>
      </c>
      <c r="B91" s="16" t="s">
        <v>401</v>
      </c>
      <c r="C91" s="16" t="s">
        <v>403</v>
      </c>
      <c r="D91" s="17" t="s">
        <v>43</v>
      </c>
      <c r="E91" s="16">
        <v>2</v>
      </c>
      <c r="F91" s="16">
        <v>1.77</v>
      </c>
      <c r="G91" s="16">
        <f t="shared" si="14"/>
        <v>16.992000000000001</v>
      </c>
      <c r="H91" s="16">
        <f t="shared" si="15"/>
        <v>20.050560000000001</v>
      </c>
      <c r="I91" s="37"/>
      <c r="J91" s="68" t="s">
        <v>404</v>
      </c>
    </row>
    <row r="92" spans="1:10" ht="15.75" x14ac:dyDescent="0.25">
      <c r="A92" s="16" t="s">
        <v>25</v>
      </c>
      <c r="B92" s="16" t="s">
        <v>405</v>
      </c>
      <c r="C92" s="16" t="s">
        <v>406</v>
      </c>
      <c r="D92" s="17" t="s">
        <v>43</v>
      </c>
      <c r="E92" s="16">
        <v>5</v>
      </c>
      <c r="F92" s="16">
        <v>0.13500000000000001</v>
      </c>
      <c r="G92" s="16">
        <f t="shared" si="14"/>
        <v>3.24</v>
      </c>
      <c r="H92" s="16">
        <f t="shared" si="15"/>
        <v>3.8231999999999999</v>
      </c>
      <c r="I92" s="37"/>
      <c r="J92" s="68" t="s">
        <v>407</v>
      </c>
    </row>
    <row r="93" spans="1:10" ht="15.75" x14ac:dyDescent="0.25">
      <c r="A93" s="16" t="s">
        <v>25</v>
      </c>
      <c r="B93" s="16" t="s">
        <v>408</v>
      </c>
      <c r="C93" s="16" t="s">
        <v>409</v>
      </c>
      <c r="D93" s="17" t="s">
        <v>43</v>
      </c>
      <c r="E93" s="16">
        <v>5</v>
      </c>
      <c r="F93" s="16">
        <v>1.1599999999999999</v>
      </c>
      <c r="G93" s="16">
        <f t="shared" si="14"/>
        <v>27.84</v>
      </c>
      <c r="H93" s="16">
        <f t="shared" si="15"/>
        <v>32.851199999999999</v>
      </c>
      <c r="I93" s="37"/>
      <c r="J93" s="68" t="s">
        <v>413</v>
      </c>
    </row>
    <row r="94" spans="1:10" ht="15.75" x14ac:dyDescent="0.25">
      <c r="A94" s="16" t="s">
        <v>25</v>
      </c>
      <c r="B94" s="16" t="s">
        <v>410</v>
      </c>
      <c r="C94" s="16" t="s">
        <v>411</v>
      </c>
      <c r="D94" s="17" t="s">
        <v>43</v>
      </c>
      <c r="E94" s="16">
        <v>2</v>
      </c>
      <c r="F94" s="16">
        <v>1.46</v>
      </c>
      <c r="G94" s="16">
        <f t="shared" si="14"/>
        <v>14.016</v>
      </c>
      <c r="H94" s="16">
        <f t="shared" si="15"/>
        <v>16.538879999999999</v>
      </c>
      <c r="I94" s="37"/>
      <c r="J94" s="68" t="s">
        <v>412</v>
      </c>
    </row>
    <row r="95" spans="1:10" ht="15.75" x14ac:dyDescent="0.25">
      <c r="A95" s="16" t="s">
        <v>25</v>
      </c>
      <c r="B95" s="16" t="s">
        <v>414</v>
      </c>
      <c r="C95" s="16" t="s">
        <v>415</v>
      </c>
      <c r="D95" s="17" t="s">
        <v>43</v>
      </c>
      <c r="E95" s="16">
        <v>4</v>
      </c>
      <c r="F95" s="16">
        <v>1.84</v>
      </c>
      <c r="G95" s="16">
        <f t="shared" si="14"/>
        <v>35.328000000000003</v>
      </c>
      <c r="H95" s="16">
        <f t="shared" si="15"/>
        <v>41.687040000000003</v>
      </c>
      <c r="I95" s="37"/>
      <c r="J95" s="68" t="s">
        <v>416</v>
      </c>
    </row>
    <row r="96" spans="1:10" ht="15.75" x14ac:dyDescent="0.25">
      <c r="A96" s="16" t="s">
        <v>25</v>
      </c>
      <c r="B96" s="16" t="s">
        <v>417</v>
      </c>
      <c r="C96" s="16" t="s">
        <v>418</v>
      </c>
      <c r="D96" s="17" t="s">
        <v>43</v>
      </c>
      <c r="E96" s="16">
        <v>2</v>
      </c>
      <c r="F96" s="16">
        <v>1.42</v>
      </c>
      <c r="G96" s="16">
        <f t="shared" si="14"/>
        <v>13.632</v>
      </c>
      <c r="H96" s="16">
        <f t="shared" si="15"/>
        <v>16.085760000000001</v>
      </c>
      <c r="I96" s="37"/>
      <c r="J96" s="68" t="s">
        <v>419</v>
      </c>
    </row>
    <row r="97" spans="1:10" ht="15.75" x14ac:dyDescent="0.25">
      <c r="A97" s="16" t="s">
        <v>25</v>
      </c>
      <c r="B97" s="16" t="s">
        <v>420</v>
      </c>
      <c r="C97" s="16" t="s">
        <v>421</v>
      </c>
      <c r="D97" s="17" t="s">
        <v>43</v>
      </c>
      <c r="E97" s="16">
        <v>2</v>
      </c>
      <c r="F97" s="16">
        <v>3.78</v>
      </c>
      <c r="G97" s="16">
        <f t="shared" si="14"/>
        <v>36.287999999999997</v>
      </c>
      <c r="H97" s="16">
        <f t="shared" si="15"/>
        <v>42.819839999999992</v>
      </c>
      <c r="I97" s="37"/>
      <c r="J97" s="68" t="s">
        <v>422</v>
      </c>
    </row>
    <row r="98" spans="1:10" ht="15.75" x14ac:dyDescent="0.25">
      <c r="A98" s="47" t="s">
        <v>100</v>
      </c>
      <c r="B98" s="48"/>
      <c r="C98" s="48"/>
      <c r="D98" s="48"/>
      <c r="E98" s="48"/>
      <c r="F98" s="48"/>
      <c r="G98" s="48"/>
      <c r="H98" s="48"/>
      <c r="I98" s="48"/>
      <c r="J98" s="22"/>
    </row>
    <row r="99" spans="1:10" ht="15.75" x14ac:dyDescent="0.25">
      <c r="A99" s="16" t="s">
        <v>25</v>
      </c>
      <c r="B99" s="16" t="s">
        <v>108</v>
      </c>
      <c r="C99" s="16" t="s">
        <v>109</v>
      </c>
      <c r="D99" s="17" t="s">
        <v>43</v>
      </c>
      <c r="E99" s="16">
        <v>15</v>
      </c>
      <c r="F99" s="16">
        <v>0.37</v>
      </c>
      <c r="G99" s="16">
        <f>E99*F99*4.8</f>
        <v>26.639999999999997</v>
      </c>
      <c r="H99" s="16">
        <f>G99*1.18</f>
        <v>31.435199999999995</v>
      </c>
      <c r="I99" s="40"/>
      <c r="J99" s="66" t="s">
        <v>110</v>
      </c>
    </row>
    <row r="100" spans="1:10" ht="15.75" x14ac:dyDescent="0.25">
      <c r="A100" s="16" t="s">
        <v>25</v>
      </c>
      <c r="B100" s="16" t="s">
        <v>111</v>
      </c>
      <c r="C100" s="16" t="s">
        <v>118</v>
      </c>
      <c r="D100" s="17" t="s">
        <v>43</v>
      </c>
      <c r="E100" s="16">
        <v>3</v>
      </c>
      <c r="F100" s="16">
        <v>1.76</v>
      </c>
      <c r="G100" s="16">
        <f t="shared" ref="G100:G142" si="16">E100*F100*4.8</f>
        <v>25.344000000000001</v>
      </c>
      <c r="H100" s="16">
        <f t="shared" ref="H100:H142" si="17">G100*1.18</f>
        <v>29.905919999999998</v>
      </c>
      <c r="I100" s="40"/>
      <c r="J100" s="66" t="s">
        <v>112</v>
      </c>
    </row>
    <row r="101" spans="1:10" ht="15.75" x14ac:dyDescent="0.25">
      <c r="A101" s="16" t="s">
        <v>25</v>
      </c>
      <c r="B101" s="16" t="s">
        <v>113</v>
      </c>
      <c r="C101" s="16" t="s">
        <v>119</v>
      </c>
      <c r="D101" s="17" t="s">
        <v>43</v>
      </c>
      <c r="E101" s="16">
        <v>3</v>
      </c>
      <c r="F101" s="16">
        <v>5.91</v>
      </c>
      <c r="G101" s="16">
        <f t="shared" si="16"/>
        <v>85.103999999999999</v>
      </c>
      <c r="H101" s="16">
        <f t="shared" si="17"/>
        <v>100.42272</v>
      </c>
      <c r="I101" s="40"/>
      <c r="J101" s="66" t="s">
        <v>114</v>
      </c>
    </row>
    <row r="102" spans="1:10" ht="15.75" x14ac:dyDescent="0.25">
      <c r="A102" s="16" t="s">
        <v>25</v>
      </c>
      <c r="B102" s="16" t="s">
        <v>115</v>
      </c>
      <c r="C102" s="16" t="s">
        <v>117</v>
      </c>
      <c r="D102" s="17" t="s">
        <v>43</v>
      </c>
      <c r="E102" s="16">
        <v>3</v>
      </c>
      <c r="F102" s="16">
        <v>4.4400000000000004</v>
      </c>
      <c r="G102" s="16">
        <f t="shared" si="16"/>
        <v>63.936</v>
      </c>
      <c r="H102" s="16">
        <f t="shared" si="17"/>
        <v>75.444479999999999</v>
      </c>
      <c r="I102" s="40"/>
      <c r="J102" s="66" t="s">
        <v>116</v>
      </c>
    </row>
    <row r="103" spans="1:10" ht="15.75" x14ac:dyDescent="0.25">
      <c r="A103" s="16" t="s">
        <v>25</v>
      </c>
      <c r="B103" s="16" t="s">
        <v>120</v>
      </c>
      <c r="C103" s="16" t="s">
        <v>122</v>
      </c>
      <c r="D103" s="17" t="s">
        <v>43</v>
      </c>
      <c r="E103" s="16">
        <v>3</v>
      </c>
      <c r="F103" s="16">
        <v>5.99</v>
      </c>
      <c r="G103" s="16">
        <f t="shared" si="16"/>
        <v>86.255999999999986</v>
      </c>
      <c r="H103" s="16">
        <f t="shared" si="17"/>
        <v>101.78207999999998</v>
      </c>
      <c r="I103" s="40"/>
      <c r="J103" s="66" t="s">
        <v>121</v>
      </c>
    </row>
    <row r="104" spans="1:10" ht="15.75" x14ac:dyDescent="0.25">
      <c r="A104" s="16" t="s">
        <v>25</v>
      </c>
      <c r="B104" s="16" t="s">
        <v>273</v>
      </c>
      <c r="C104" s="16" t="s">
        <v>274</v>
      </c>
      <c r="D104" s="17" t="s">
        <v>43</v>
      </c>
      <c r="E104" s="16">
        <v>100</v>
      </c>
      <c r="F104" s="16">
        <v>9.11E-2</v>
      </c>
      <c r="G104" s="16">
        <f t="shared" si="16"/>
        <v>43.727999999999994</v>
      </c>
      <c r="H104" s="16">
        <f t="shared" si="17"/>
        <v>51.599039999999988</v>
      </c>
      <c r="I104" s="40"/>
      <c r="J104" s="66" t="s">
        <v>275</v>
      </c>
    </row>
    <row r="105" spans="1:10" ht="15.75" x14ac:dyDescent="0.25">
      <c r="A105" s="16" t="s">
        <v>25</v>
      </c>
      <c r="B105" s="16" t="s">
        <v>277</v>
      </c>
      <c r="C105" s="16" t="s">
        <v>276</v>
      </c>
      <c r="D105" s="17" t="s">
        <v>43</v>
      </c>
      <c r="E105" s="16">
        <v>50</v>
      </c>
      <c r="F105" s="16">
        <v>0.186</v>
      </c>
      <c r="G105" s="16">
        <f t="shared" si="16"/>
        <v>44.64</v>
      </c>
      <c r="H105" s="16">
        <f t="shared" si="17"/>
        <v>52.675199999999997</v>
      </c>
      <c r="I105" s="40"/>
      <c r="J105" s="66" t="s">
        <v>278</v>
      </c>
    </row>
    <row r="106" spans="1:10" ht="15.75" x14ac:dyDescent="0.25">
      <c r="A106" s="16" t="s">
        <v>25</v>
      </c>
      <c r="B106" s="16" t="s">
        <v>280</v>
      </c>
      <c r="C106" s="16" t="s">
        <v>279</v>
      </c>
      <c r="D106" s="17" t="s">
        <v>43</v>
      </c>
      <c r="E106" s="16">
        <v>50</v>
      </c>
      <c r="F106" s="16">
        <v>0.23300000000000001</v>
      </c>
      <c r="G106" s="16">
        <f t="shared" si="16"/>
        <v>55.92</v>
      </c>
      <c r="H106" s="16">
        <f t="shared" si="17"/>
        <v>65.985600000000005</v>
      </c>
      <c r="I106" s="40"/>
      <c r="J106" s="66" t="s">
        <v>281</v>
      </c>
    </row>
    <row r="107" spans="1:10" ht="15.75" x14ac:dyDescent="0.25">
      <c r="A107" s="16" t="s">
        <v>25</v>
      </c>
      <c r="B107" s="16" t="s">
        <v>300</v>
      </c>
      <c r="C107" s="16" t="s">
        <v>302</v>
      </c>
      <c r="D107" s="17" t="s">
        <v>43</v>
      </c>
      <c r="E107" s="16">
        <v>50</v>
      </c>
      <c r="F107" s="16">
        <v>6.2700000000000006E-2</v>
      </c>
      <c r="G107" s="16">
        <f t="shared" si="16"/>
        <v>15.048</v>
      </c>
      <c r="H107" s="16">
        <f t="shared" si="17"/>
        <v>17.756640000000001</v>
      </c>
      <c r="I107" s="40"/>
      <c r="J107" s="66" t="s">
        <v>303</v>
      </c>
    </row>
    <row r="108" spans="1:10" ht="15.75" x14ac:dyDescent="0.25">
      <c r="A108" s="16" t="s">
        <v>25</v>
      </c>
      <c r="B108" s="16" t="s">
        <v>284</v>
      </c>
      <c r="C108" s="16" t="s">
        <v>282</v>
      </c>
      <c r="D108" s="17" t="s">
        <v>43</v>
      </c>
      <c r="E108" s="16">
        <v>200</v>
      </c>
      <c r="F108" s="16">
        <v>8.9999999999999993E-3</v>
      </c>
      <c r="G108" s="16">
        <f t="shared" si="16"/>
        <v>8.6399999999999988</v>
      </c>
      <c r="H108" s="16">
        <f t="shared" si="17"/>
        <v>10.195199999999998</v>
      </c>
      <c r="I108" s="40"/>
      <c r="J108" s="66" t="s">
        <v>283</v>
      </c>
    </row>
    <row r="109" spans="1:10" ht="15.75" x14ac:dyDescent="0.25">
      <c r="A109" s="16" t="s">
        <v>25</v>
      </c>
      <c r="B109" s="16" t="s">
        <v>301</v>
      </c>
      <c r="C109" s="16" t="s">
        <v>304</v>
      </c>
      <c r="D109" s="17" t="s">
        <v>43</v>
      </c>
      <c r="E109" s="16">
        <v>50</v>
      </c>
      <c r="F109" s="16">
        <v>6.3200000000000006E-2</v>
      </c>
      <c r="G109" s="16">
        <f t="shared" si="16"/>
        <v>15.167999999999999</v>
      </c>
      <c r="H109" s="16">
        <f t="shared" si="17"/>
        <v>17.898239999999998</v>
      </c>
      <c r="I109" s="40"/>
      <c r="J109" s="66" t="s">
        <v>305</v>
      </c>
    </row>
    <row r="110" spans="1:10" ht="15.75" x14ac:dyDescent="0.25">
      <c r="A110" s="16" t="s">
        <v>25</v>
      </c>
      <c r="B110" s="16" t="s">
        <v>287</v>
      </c>
      <c r="C110" s="16" t="s">
        <v>285</v>
      </c>
      <c r="D110" s="17" t="s">
        <v>43</v>
      </c>
      <c r="E110" s="16">
        <v>200</v>
      </c>
      <c r="F110" s="16">
        <v>9.4000000000000004E-3</v>
      </c>
      <c r="G110" s="16">
        <f t="shared" si="16"/>
        <v>9.0240000000000009</v>
      </c>
      <c r="H110" s="16">
        <f t="shared" si="17"/>
        <v>10.64832</v>
      </c>
      <c r="I110" s="40"/>
      <c r="J110" s="66" t="s">
        <v>286</v>
      </c>
    </row>
    <row r="111" spans="1:10" ht="15.75" x14ac:dyDescent="0.25">
      <c r="A111" s="16" t="s">
        <v>25</v>
      </c>
      <c r="B111" s="16" t="s">
        <v>297</v>
      </c>
      <c r="C111" s="16" t="s">
        <v>298</v>
      </c>
      <c r="D111" s="17" t="s">
        <v>43</v>
      </c>
      <c r="E111" s="16">
        <v>1000</v>
      </c>
      <c r="F111" s="16">
        <v>1.01E-2</v>
      </c>
      <c r="G111" s="16">
        <f t="shared" si="16"/>
        <v>48.48</v>
      </c>
      <c r="H111" s="16">
        <f t="shared" si="17"/>
        <v>57.206399999999995</v>
      </c>
      <c r="I111" s="40"/>
      <c r="J111" s="66" t="s">
        <v>299</v>
      </c>
    </row>
    <row r="112" spans="1:10" ht="15.75" x14ac:dyDescent="0.25">
      <c r="A112" s="16" t="s">
        <v>25</v>
      </c>
      <c r="B112" s="16" t="s">
        <v>288</v>
      </c>
      <c r="C112" s="16" t="s">
        <v>289</v>
      </c>
      <c r="D112" s="17" t="s">
        <v>43</v>
      </c>
      <c r="E112" s="16">
        <v>1000</v>
      </c>
      <c r="F112" s="16">
        <v>6.3E-3</v>
      </c>
      <c r="G112" s="16">
        <f t="shared" si="16"/>
        <v>30.24</v>
      </c>
      <c r="H112" s="16">
        <f t="shared" si="17"/>
        <v>35.683199999999999</v>
      </c>
      <c r="I112" s="40"/>
      <c r="J112" s="66" t="s">
        <v>290</v>
      </c>
    </row>
    <row r="113" spans="1:10" ht="15.75" x14ac:dyDescent="0.25">
      <c r="A113" s="16" t="s">
        <v>25</v>
      </c>
      <c r="B113" s="16" t="s">
        <v>296</v>
      </c>
      <c r="C113" s="16" t="s">
        <v>294</v>
      </c>
      <c r="D113" s="17" t="s">
        <v>43</v>
      </c>
      <c r="E113" s="16">
        <v>100</v>
      </c>
      <c r="F113" s="16">
        <v>3.7199999999999997E-2</v>
      </c>
      <c r="G113" s="16">
        <f t="shared" si="16"/>
        <v>17.855999999999998</v>
      </c>
      <c r="H113" s="16">
        <f t="shared" si="17"/>
        <v>21.070079999999997</v>
      </c>
      <c r="I113" s="40"/>
      <c r="J113" s="66" t="s">
        <v>295</v>
      </c>
    </row>
    <row r="114" spans="1:10" ht="15.75" x14ac:dyDescent="0.25">
      <c r="A114" s="16" t="s">
        <v>25</v>
      </c>
      <c r="B114" s="16" t="s">
        <v>291</v>
      </c>
      <c r="C114" s="16" t="s">
        <v>292</v>
      </c>
      <c r="D114" s="17" t="s">
        <v>43</v>
      </c>
      <c r="E114" s="16">
        <v>100</v>
      </c>
      <c r="F114" s="16">
        <v>3.3500000000000002E-2</v>
      </c>
      <c r="G114" s="16">
        <f t="shared" si="16"/>
        <v>16.079999999999998</v>
      </c>
      <c r="H114" s="16">
        <f t="shared" si="17"/>
        <v>18.974399999999996</v>
      </c>
      <c r="I114" s="40"/>
      <c r="J114" s="66" t="s">
        <v>293</v>
      </c>
    </row>
    <row r="115" spans="1:10" ht="15.75" x14ac:dyDescent="0.25">
      <c r="A115" s="16" t="s">
        <v>25</v>
      </c>
      <c r="B115" s="16" t="s">
        <v>372</v>
      </c>
      <c r="C115" s="16" t="s">
        <v>374</v>
      </c>
      <c r="D115" s="17" t="s">
        <v>43</v>
      </c>
      <c r="E115" s="16">
        <v>50</v>
      </c>
      <c r="F115" s="16">
        <v>8.3400000000000002E-2</v>
      </c>
      <c r="G115" s="16">
        <f t="shared" si="16"/>
        <v>20.015999999999998</v>
      </c>
      <c r="H115" s="16">
        <f t="shared" si="17"/>
        <v>23.618879999999997</v>
      </c>
      <c r="I115" s="40"/>
      <c r="J115" s="66" t="s">
        <v>375</v>
      </c>
    </row>
    <row r="116" spans="1:10" ht="15.75" x14ac:dyDescent="0.25">
      <c r="A116" s="16" t="s">
        <v>25</v>
      </c>
      <c r="B116" s="16" t="s">
        <v>373</v>
      </c>
      <c r="C116" s="16" t="s">
        <v>376</v>
      </c>
      <c r="D116" s="17" t="s">
        <v>43</v>
      </c>
      <c r="E116" s="16">
        <v>25</v>
      </c>
      <c r="F116" s="16">
        <v>0.33</v>
      </c>
      <c r="G116" s="16">
        <f t="shared" si="16"/>
        <v>39.6</v>
      </c>
      <c r="H116" s="16">
        <f t="shared" si="17"/>
        <v>46.728000000000002</v>
      </c>
      <c r="I116" s="40"/>
      <c r="J116" s="66" t="s">
        <v>377</v>
      </c>
    </row>
    <row r="117" spans="1:10" ht="15.75" x14ac:dyDescent="0.25">
      <c r="A117" s="16" t="s">
        <v>25</v>
      </c>
      <c r="B117" s="16" t="s">
        <v>365</v>
      </c>
      <c r="C117" s="16" t="s">
        <v>363</v>
      </c>
      <c r="D117" s="17" t="s">
        <v>43</v>
      </c>
      <c r="E117" s="16">
        <v>10</v>
      </c>
      <c r="F117" s="16">
        <v>0.313</v>
      </c>
      <c r="G117" s="16">
        <f t="shared" si="16"/>
        <v>15.023999999999999</v>
      </c>
      <c r="H117" s="16">
        <f t="shared" si="17"/>
        <v>17.728319999999997</v>
      </c>
      <c r="I117" s="40"/>
      <c r="J117" s="66" t="s">
        <v>364</v>
      </c>
    </row>
    <row r="118" spans="1:10" ht="15.75" x14ac:dyDescent="0.25">
      <c r="A118" s="16" t="s">
        <v>25</v>
      </c>
      <c r="B118" s="16" t="s">
        <v>366</v>
      </c>
      <c r="C118" s="16" t="s">
        <v>367</v>
      </c>
      <c r="D118" s="17" t="s">
        <v>43</v>
      </c>
      <c r="E118" s="16">
        <v>25</v>
      </c>
      <c r="F118" s="16">
        <v>0.11899999999999999</v>
      </c>
      <c r="G118" s="16">
        <f t="shared" si="16"/>
        <v>14.279999999999998</v>
      </c>
      <c r="H118" s="16">
        <f t="shared" si="17"/>
        <v>16.850399999999997</v>
      </c>
      <c r="I118" s="40"/>
      <c r="J118" s="66" t="s">
        <v>368</v>
      </c>
    </row>
    <row r="119" spans="1:10" ht="15.75" x14ac:dyDescent="0.25">
      <c r="A119" s="16" t="s">
        <v>25</v>
      </c>
      <c r="B119" s="16" t="s">
        <v>369</v>
      </c>
      <c r="C119" s="16" t="s">
        <v>370</v>
      </c>
      <c r="D119" s="17" t="s">
        <v>43</v>
      </c>
      <c r="E119" s="16">
        <v>10</v>
      </c>
      <c r="F119" s="16">
        <v>0.316</v>
      </c>
      <c r="G119" s="16">
        <f t="shared" si="16"/>
        <v>15.167999999999999</v>
      </c>
      <c r="H119" s="16">
        <f t="shared" si="17"/>
        <v>17.898239999999998</v>
      </c>
      <c r="I119" s="40"/>
      <c r="J119" s="66" t="s">
        <v>371</v>
      </c>
    </row>
    <row r="120" spans="1:10" ht="15.75" x14ac:dyDescent="0.25">
      <c r="A120" s="16" t="s">
        <v>25</v>
      </c>
      <c r="B120" s="16" t="s">
        <v>342</v>
      </c>
      <c r="C120" s="16" t="s">
        <v>351</v>
      </c>
      <c r="D120" s="17" t="s">
        <v>43</v>
      </c>
      <c r="E120" s="16">
        <v>100</v>
      </c>
      <c r="F120" s="16">
        <v>4.0000000000000001E-3</v>
      </c>
      <c r="G120" s="16">
        <f t="shared" si="16"/>
        <v>1.92</v>
      </c>
      <c r="H120" s="16">
        <f t="shared" si="17"/>
        <v>2.2655999999999996</v>
      </c>
      <c r="I120" s="40"/>
      <c r="J120" s="66" t="s">
        <v>352</v>
      </c>
    </row>
    <row r="121" spans="1:10" ht="15.75" x14ac:dyDescent="0.25">
      <c r="A121" s="16" t="s">
        <v>25</v>
      </c>
      <c r="B121" s="16" t="s">
        <v>343</v>
      </c>
      <c r="C121" s="16" t="s">
        <v>359</v>
      </c>
      <c r="D121" s="17" t="s">
        <v>43</v>
      </c>
      <c r="E121" s="16">
        <v>100</v>
      </c>
      <c r="F121" s="16">
        <v>4.0000000000000001E-3</v>
      </c>
      <c r="G121" s="16">
        <f t="shared" si="16"/>
        <v>1.92</v>
      </c>
      <c r="H121" s="16">
        <f t="shared" si="17"/>
        <v>2.2655999999999996</v>
      </c>
      <c r="I121" s="40"/>
      <c r="J121" s="66" t="s">
        <v>360</v>
      </c>
    </row>
    <row r="122" spans="1:10" ht="15.75" x14ac:dyDescent="0.25">
      <c r="A122" s="16" t="s">
        <v>25</v>
      </c>
      <c r="B122" s="16" t="s">
        <v>344</v>
      </c>
      <c r="C122" s="16" t="s">
        <v>355</v>
      </c>
      <c r="D122" s="17" t="s">
        <v>43</v>
      </c>
      <c r="E122" s="16">
        <v>100</v>
      </c>
      <c r="F122" s="16">
        <v>4.0000000000000001E-3</v>
      </c>
      <c r="G122" s="16">
        <f t="shared" si="16"/>
        <v>1.92</v>
      </c>
      <c r="H122" s="16">
        <f t="shared" si="17"/>
        <v>2.2655999999999996</v>
      </c>
      <c r="I122" s="40"/>
      <c r="J122" s="66" t="s">
        <v>356</v>
      </c>
    </row>
    <row r="123" spans="1:10" ht="15.75" x14ac:dyDescent="0.25">
      <c r="A123" s="16" t="s">
        <v>25</v>
      </c>
      <c r="B123" s="16" t="s">
        <v>345</v>
      </c>
      <c r="C123" s="16" t="s">
        <v>361</v>
      </c>
      <c r="D123" s="17" t="s">
        <v>43</v>
      </c>
      <c r="E123" s="16">
        <v>1000</v>
      </c>
      <c r="F123" s="16">
        <v>2.5999999999999999E-3</v>
      </c>
      <c r="G123" s="16">
        <f t="shared" si="16"/>
        <v>12.48</v>
      </c>
      <c r="H123" s="16">
        <f t="shared" si="17"/>
        <v>14.7264</v>
      </c>
      <c r="I123" s="40"/>
      <c r="J123" s="66" t="s">
        <v>362</v>
      </c>
    </row>
    <row r="124" spans="1:10" ht="15.75" x14ac:dyDescent="0.25">
      <c r="A124" s="16" t="s">
        <v>25</v>
      </c>
      <c r="B124" s="16" t="s">
        <v>346</v>
      </c>
      <c r="C124" s="16" t="s">
        <v>357</v>
      </c>
      <c r="D124" s="17" t="s">
        <v>43</v>
      </c>
      <c r="E124" s="16">
        <v>100</v>
      </c>
      <c r="F124" s="16">
        <v>4.0000000000000001E-3</v>
      </c>
      <c r="G124" s="16">
        <f t="shared" si="16"/>
        <v>1.92</v>
      </c>
      <c r="H124" s="16">
        <f t="shared" si="17"/>
        <v>2.2655999999999996</v>
      </c>
      <c r="I124" s="40"/>
      <c r="J124" s="66" t="s">
        <v>358</v>
      </c>
    </row>
    <row r="125" spans="1:10" ht="15.75" x14ac:dyDescent="0.25">
      <c r="A125" s="16" t="s">
        <v>25</v>
      </c>
      <c r="B125" s="16" t="s">
        <v>347</v>
      </c>
      <c r="C125" s="16" t="s">
        <v>349</v>
      </c>
      <c r="D125" s="17" t="s">
        <v>43</v>
      </c>
      <c r="E125" s="16">
        <v>100</v>
      </c>
      <c r="F125" s="16">
        <v>4.0000000000000001E-3</v>
      </c>
      <c r="G125" s="16">
        <f t="shared" si="16"/>
        <v>1.92</v>
      </c>
      <c r="H125" s="16">
        <f t="shared" si="17"/>
        <v>2.2655999999999996</v>
      </c>
      <c r="I125" s="40"/>
      <c r="J125" s="66" t="s">
        <v>350</v>
      </c>
    </row>
    <row r="126" spans="1:10" ht="15.75" x14ac:dyDescent="0.25">
      <c r="A126" s="16" t="s">
        <v>25</v>
      </c>
      <c r="B126" s="16" t="s">
        <v>348</v>
      </c>
      <c r="C126" s="16" t="s">
        <v>353</v>
      </c>
      <c r="D126" s="17" t="s">
        <v>43</v>
      </c>
      <c r="E126" s="16">
        <v>1000</v>
      </c>
      <c r="F126" s="16">
        <v>2.2000000000000001E-3</v>
      </c>
      <c r="G126" s="16">
        <f t="shared" si="16"/>
        <v>10.56</v>
      </c>
      <c r="H126" s="16">
        <f t="shared" si="17"/>
        <v>12.460800000000001</v>
      </c>
      <c r="I126" s="40"/>
      <c r="J126" s="66" t="s">
        <v>354</v>
      </c>
    </row>
    <row r="127" spans="1:10" ht="15.75" x14ac:dyDescent="0.25">
      <c r="A127" s="16" t="s">
        <v>25</v>
      </c>
      <c r="B127" s="16" t="s">
        <v>340</v>
      </c>
      <c r="C127" s="16" t="s">
        <v>339</v>
      </c>
      <c r="D127" s="17" t="s">
        <v>43</v>
      </c>
      <c r="E127" s="16">
        <v>100</v>
      </c>
      <c r="F127" s="16">
        <v>2E-3</v>
      </c>
      <c r="G127" s="16">
        <f t="shared" si="16"/>
        <v>0.96</v>
      </c>
      <c r="H127" s="16">
        <f t="shared" si="17"/>
        <v>1.1327999999999998</v>
      </c>
      <c r="I127" s="40"/>
      <c r="J127" s="66" t="s">
        <v>341</v>
      </c>
    </row>
    <row r="128" spans="1:10" ht="15.75" x14ac:dyDescent="0.25">
      <c r="A128" s="16" t="s">
        <v>25</v>
      </c>
      <c r="B128" s="16" t="s">
        <v>337</v>
      </c>
      <c r="C128" s="16" t="s">
        <v>336</v>
      </c>
      <c r="D128" s="17" t="s">
        <v>43</v>
      </c>
      <c r="E128" s="16">
        <v>100</v>
      </c>
      <c r="F128" s="16">
        <v>2E-3</v>
      </c>
      <c r="G128" s="16">
        <f t="shared" si="16"/>
        <v>0.96</v>
      </c>
      <c r="H128" s="16">
        <f t="shared" si="17"/>
        <v>1.1327999999999998</v>
      </c>
      <c r="I128" s="40"/>
      <c r="J128" s="66" t="s">
        <v>338</v>
      </c>
    </row>
    <row r="129" spans="1:10" ht="15.75" x14ac:dyDescent="0.25">
      <c r="A129" s="16" t="s">
        <v>25</v>
      </c>
      <c r="B129" s="16" t="s">
        <v>334</v>
      </c>
      <c r="C129" s="16" t="s">
        <v>333</v>
      </c>
      <c r="D129" s="17" t="s">
        <v>43</v>
      </c>
      <c r="E129" s="16">
        <v>100</v>
      </c>
      <c r="F129" s="16">
        <v>2E-3</v>
      </c>
      <c r="G129" s="16">
        <f t="shared" si="16"/>
        <v>0.96</v>
      </c>
      <c r="H129" s="16">
        <f t="shared" si="17"/>
        <v>1.1327999999999998</v>
      </c>
      <c r="I129" s="40"/>
      <c r="J129" s="66" t="s">
        <v>335</v>
      </c>
    </row>
    <row r="130" spans="1:10" ht="15.75" x14ac:dyDescent="0.25">
      <c r="A130" s="16" t="s">
        <v>25</v>
      </c>
      <c r="B130" s="16" t="s">
        <v>331</v>
      </c>
      <c r="C130" s="16" t="s">
        <v>330</v>
      </c>
      <c r="D130" s="17" t="s">
        <v>43</v>
      </c>
      <c r="E130" s="16">
        <v>1000</v>
      </c>
      <c r="F130" s="16">
        <v>1.5E-3</v>
      </c>
      <c r="G130" s="16">
        <f t="shared" si="16"/>
        <v>7.1999999999999993</v>
      </c>
      <c r="H130" s="16">
        <f t="shared" si="17"/>
        <v>8.4959999999999987</v>
      </c>
      <c r="I130" s="40"/>
      <c r="J130" s="66" t="s">
        <v>332</v>
      </c>
    </row>
    <row r="131" spans="1:10" ht="15.75" x14ac:dyDescent="0.25">
      <c r="A131" s="16" t="s">
        <v>25</v>
      </c>
      <c r="B131" s="16" t="s">
        <v>328</v>
      </c>
      <c r="C131" s="16" t="s">
        <v>327</v>
      </c>
      <c r="D131" s="17" t="s">
        <v>43</v>
      </c>
      <c r="E131" s="16">
        <v>100</v>
      </c>
      <c r="F131" s="16">
        <v>2.2000000000000001E-3</v>
      </c>
      <c r="G131" s="16">
        <f t="shared" si="16"/>
        <v>1.056</v>
      </c>
      <c r="H131" s="16">
        <f t="shared" si="17"/>
        <v>1.2460800000000001</v>
      </c>
      <c r="I131" s="40"/>
      <c r="J131" s="66" t="s">
        <v>329</v>
      </c>
    </row>
    <row r="132" spans="1:10" ht="15.75" x14ac:dyDescent="0.25">
      <c r="A132" s="16" t="s">
        <v>25</v>
      </c>
      <c r="B132" s="16" t="s">
        <v>325</v>
      </c>
      <c r="C132" s="16" t="s">
        <v>324</v>
      </c>
      <c r="D132" s="17" t="s">
        <v>43</v>
      </c>
      <c r="E132" s="16">
        <v>100</v>
      </c>
      <c r="F132" s="16">
        <v>2E-3</v>
      </c>
      <c r="G132" s="16">
        <f t="shared" si="16"/>
        <v>0.96</v>
      </c>
      <c r="H132" s="16">
        <f t="shared" si="17"/>
        <v>1.1327999999999998</v>
      </c>
      <c r="I132" s="40"/>
      <c r="J132" s="66" t="s">
        <v>326</v>
      </c>
    </row>
    <row r="133" spans="1:10" ht="15.75" x14ac:dyDescent="0.25">
      <c r="A133" s="16" t="s">
        <v>25</v>
      </c>
      <c r="B133" s="16" t="s">
        <v>322</v>
      </c>
      <c r="C133" s="16" t="s">
        <v>321</v>
      </c>
      <c r="D133" s="17" t="s">
        <v>43</v>
      </c>
      <c r="E133" s="16">
        <v>1000</v>
      </c>
      <c r="F133" s="16">
        <v>1.5E-3</v>
      </c>
      <c r="G133" s="16">
        <f t="shared" si="16"/>
        <v>7.1999999999999993</v>
      </c>
      <c r="H133" s="16">
        <f t="shared" si="17"/>
        <v>8.4959999999999987</v>
      </c>
      <c r="I133" s="40"/>
      <c r="J133" s="66" t="s">
        <v>323</v>
      </c>
    </row>
    <row r="134" spans="1:10" ht="15.75" x14ac:dyDescent="0.25">
      <c r="A134" s="16" t="s">
        <v>25</v>
      </c>
      <c r="B134" s="17" t="s">
        <v>320</v>
      </c>
      <c r="C134" s="16" t="s">
        <v>318</v>
      </c>
      <c r="D134" s="17" t="s">
        <v>43</v>
      </c>
      <c r="E134" s="16">
        <v>50</v>
      </c>
      <c r="F134" s="16">
        <v>9.7299999999999998E-2</v>
      </c>
      <c r="G134" s="16">
        <f t="shared" si="16"/>
        <v>23.352</v>
      </c>
      <c r="H134" s="16">
        <f t="shared" si="17"/>
        <v>27.55536</v>
      </c>
      <c r="I134" s="40"/>
      <c r="J134" s="66" t="s">
        <v>319</v>
      </c>
    </row>
    <row r="135" spans="1:10" ht="15.75" x14ac:dyDescent="0.25">
      <c r="A135" s="16" t="s">
        <v>25</v>
      </c>
      <c r="B135" s="17" t="s">
        <v>316</v>
      </c>
      <c r="C135" s="16" t="s">
        <v>315</v>
      </c>
      <c r="D135" s="17" t="s">
        <v>43</v>
      </c>
      <c r="E135" s="16">
        <v>100</v>
      </c>
      <c r="F135" s="16">
        <v>8.6199999999999999E-2</v>
      </c>
      <c r="G135" s="16">
        <f t="shared" si="16"/>
        <v>41.375999999999998</v>
      </c>
      <c r="H135" s="16">
        <f t="shared" si="17"/>
        <v>48.823679999999996</v>
      </c>
      <c r="I135" s="40"/>
      <c r="J135" s="66" t="s">
        <v>317</v>
      </c>
    </row>
    <row r="136" spans="1:10" ht="15.75" x14ac:dyDescent="0.25">
      <c r="A136" s="16" t="s">
        <v>25</v>
      </c>
      <c r="B136" s="17" t="s">
        <v>311</v>
      </c>
      <c r="C136" s="16" t="s">
        <v>310</v>
      </c>
      <c r="D136" s="17" t="s">
        <v>43</v>
      </c>
      <c r="E136" s="16">
        <v>50</v>
      </c>
      <c r="F136" s="16">
        <v>8.2199999999999995E-2</v>
      </c>
      <c r="G136" s="16">
        <f t="shared" si="16"/>
        <v>19.727999999999998</v>
      </c>
      <c r="H136" s="16">
        <f t="shared" si="17"/>
        <v>23.279039999999995</v>
      </c>
      <c r="I136" s="40"/>
      <c r="J136" s="66" t="s">
        <v>312</v>
      </c>
    </row>
    <row r="137" spans="1:10" ht="15.75" x14ac:dyDescent="0.25">
      <c r="A137" s="16" t="s">
        <v>25</v>
      </c>
      <c r="B137" s="17" t="s">
        <v>309</v>
      </c>
      <c r="C137" s="16" t="s">
        <v>313</v>
      </c>
      <c r="D137" s="17" t="s">
        <v>43</v>
      </c>
      <c r="E137" s="16">
        <v>50</v>
      </c>
      <c r="F137" s="16">
        <v>8.2199999999999995E-2</v>
      </c>
      <c r="G137" s="16">
        <f t="shared" si="16"/>
        <v>19.727999999999998</v>
      </c>
      <c r="H137" s="16">
        <f t="shared" si="17"/>
        <v>23.279039999999995</v>
      </c>
      <c r="I137" s="40"/>
      <c r="J137" s="66" t="s">
        <v>314</v>
      </c>
    </row>
    <row r="138" spans="1:10" ht="15.75" x14ac:dyDescent="0.25">
      <c r="A138" s="16" t="s">
        <v>25</v>
      </c>
      <c r="B138" s="17" t="s">
        <v>307</v>
      </c>
      <c r="C138" s="16" t="s">
        <v>306</v>
      </c>
      <c r="D138" s="17" t="s">
        <v>43</v>
      </c>
      <c r="E138" s="16">
        <v>50</v>
      </c>
      <c r="F138" s="16">
        <v>5.7599999999999998E-2</v>
      </c>
      <c r="G138" s="16">
        <f t="shared" si="16"/>
        <v>13.824</v>
      </c>
      <c r="H138" s="16">
        <f t="shared" si="17"/>
        <v>16.31232</v>
      </c>
      <c r="I138" s="40"/>
      <c r="J138" s="66" t="s">
        <v>308</v>
      </c>
    </row>
    <row r="139" spans="1:10" ht="15" customHeight="1" x14ac:dyDescent="0.25">
      <c r="A139" s="16" t="s">
        <v>25</v>
      </c>
      <c r="B139" s="17" t="s">
        <v>101</v>
      </c>
      <c r="C139" s="17"/>
      <c r="D139" s="17" t="s">
        <v>43</v>
      </c>
      <c r="E139" s="16">
        <v>20</v>
      </c>
      <c r="F139" s="16">
        <v>0.224</v>
      </c>
      <c r="G139" s="16">
        <f t="shared" si="16"/>
        <v>21.504000000000001</v>
      </c>
      <c r="H139" s="16">
        <f t="shared" si="17"/>
        <v>25.37472</v>
      </c>
      <c r="I139" s="64"/>
      <c r="J139" s="66" t="s">
        <v>102</v>
      </c>
    </row>
    <row r="140" spans="1:10" ht="15.75" x14ac:dyDescent="0.25">
      <c r="A140" s="16" t="s">
        <v>25</v>
      </c>
      <c r="B140" s="17" t="s">
        <v>103</v>
      </c>
      <c r="C140" s="17"/>
      <c r="D140" s="17" t="s">
        <v>43</v>
      </c>
      <c r="E140" s="16">
        <v>20</v>
      </c>
      <c r="F140" s="16">
        <v>0.38800000000000001</v>
      </c>
      <c r="G140" s="16">
        <f t="shared" si="16"/>
        <v>37.247999999999998</v>
      </c>
      <c r="H140" s="16">
        <f t="shared" si="17"/>
        <v>43.952639999999995</v>
      </c>
      <c r="I140" s="64"/>
      <c r="J140" s="66" t="s">
        <v>104</v>
      </c>
    </row>
    <row r="141" spans="1:10" ht="15.75" x14ac:dyDescent="0.25">
      <c r="A141" s="16" t="s">
        <v>25</v>
      </c>
      <c r="B141" s="17" t="s">
        <v>105</v>
      </c>
      <c r="C141" s="17"/>
      <c r="D141" s="17" t="s">
        <v>43</v>
      </c>
      <c r="E141" s="16">
        <v>20</v>
      </c>
      <c r="F141" s="16">
        <v>0.77300000000000002</v>
      </c>
      <c r="G141" s="16">
        <f t="shared" si="16"/>
        <v>74.207999999999998</v>
      </c>
      <c r="H141" s="16">
        <f t="shared" si="17"/>
        <v>87.565439999999995</v>
      </c>
      <c r="I141" s="64"/>
      <c r="J141" s="66" t="s">
        <v>106</v>
      </c>
    </row>
    <row r="142" spans="1:10" ht="15.75" x14ac:dyDescent="0.25">
      <c r="A142" s="16" t="s">
        <v>25</v>
      </c>
      <c r="B142" s="17" t="s">
        <v>105</v>
      </c>
      <c r="C142" s="17"/>
      <c r="D142" s="17" t="s">
        <v>43</v>
      </c>
      <c r="E142" s="16">
        <v>20</v>
      </c>
      <c r="F142" s="16">
        <v>0.42099999999999999</v>
      </c>
      <c r="G142" s="16">
        <f t="shared" si="16"/>
        <v>40.415999999999997</v>
      </c>
      <c r="H142" s="16">
        <f t="shared" si="17"/>
        <v>47.690879999999993</v>
      </c>
      <c r="I142" s="64"/>
      <c r="J142" s="66" t="s">
        <v>107</v>
      </c>
    </row>
    <row r="143" spans="1:10" ht="15.75" x14ac:dyDescent="0.25">
      <c r="A143" s="45" t="s">
        <v>27</v>
      </c>
      <c r="B143" s="45"/>
      <c r="C143" s="45"/>
      <c r="D143" s="45"/>
      <c r="E143" s="45"/>
      <c r="F143" s="45"/>
      <c r="G143" s="45"/>
      <c r="H143" s="21">
        <f>SUM(H10:H142)</f>
        <v>10718.944415999991</v>
      </c>
      <c r="I143" s="55">
        <v>5500</v>
      </c>
      <c r="J143" s="22"/>
    </row>
  </sheetData>
  <mergeCells count="11">
    <mergeCell ref="A67:I67"/>
    <mergeCell ref="A4:G4"/>
    <mergeCell ref="A143:G143"/>
    <mergeCell ref="A8:G8"/>
    <mergeCell ref="A82:I82"/>
    <mergeCell ref="I6:I7"/>
    <mergeCell ref="A10:I10"/>
    <mergeCell ref="A16:I16"/>
    <mergeCell ref="A22:I22"/>
    <mergeCell ref="A38:I38"/>
    <mergeCell ref="A98:I98"/>
  </mergeCells>
  <hyperlinks>
    <hyperlink ref="J17" r:id="rId1"/>
    <hyperlink ref="J11" r:id="rId2"/>
    <hyperlink ref="J13" r:id="rId3"/>
    <hyperlink ref="J12" r:id="rId4"/>
    <hyperlink ref="J70" r:id="rId5"/>
    <hyperlink ref="J139" r:id="rId6"/>
    <hyperlink ref="J140" r:id="rId7"/>
    <hyperlink ref="J141" r:id="rId8"/>
    <hyperlink ref="J142" r:id="rId9"/>
    <hyperlink ref="J99" r:id="rId10"/>
    <hyperlink ref="J100" r:id="rId11"/>
    <hyperlink ref="J101" r:id="rId12"/>
    <hyperlink ref="J102" r:id="rId13"/>
    <hyperlink ref="J18" r:id="rId14"/>
    <hyperlink ref="J19" r:id="rId15"/>
    <hyperlink ref="J20" r:id="rId16"/>
    <hyperlink ref="J21" r:id="rId17"/>
    <hyperlink ref="J78" r:id="rId18"/>
    <hyperlink ref="J81" r:id="rId19"/>
    <hyperlink ref="J39" r:id="rId20"/>
    <hyperlink ref="J40" r:id="rId21"/>
    <hyperlink ref="J41" r:id="rId22"/>
    <hyperlink ref="J42" r:id="rId23"/>
    <hyperlink ref="J43" r:id="rId24"/>
    <hyperlink ref="J66" r:id="rId25"/>
    <hyperlink ref="J44" r:id="rId26"/>
    <hyperlink ref="J45" r:id="rId27"/>
    <hyperlink ref="J46" r:id="rId28"/>
    <hyperlink ref="J62" r:id="rId29"/>
    <hyperlink ref="J64" r:id="rId30"/>
    <hyperlink ref="J65" r:id="rId31"/>
    <hyperlink ref="J26" r:id="rId32"/>
    <hyperlink ref="J31" r:id="rId33"/>
    <hyperlink ref="J104" r:id="rId34"/>
    <hyperlink ref="J83" r:id="rId35"/>
    <hyperlink ref="J84" r:id="rId36"/>
    <hyperlink ref="J85" r:id="rId37"/>
    <hyperlink ref="J86" r:id="rId38"/>
    <hyperlink ref="J87" r:id="rId39"/>
    <hyperlink ref="J88" r:id="rId40"/>
    <hyperlink ref="J89" r:id="rId41"/>
    <hyperlink ref="J90" r:id="rId42"/>
    <hyperlink ref="J91" r:id="rId43"/>
    <hyperlink ref="J92" r:id="rId44"/>
    <hyperlink ref="J94" r:id="rId45"/>
    <hyperlink ref="J96" r:id="rId46"/>
    <hyperlink ref="J97" r:id="rId47"/>
  </hyperlinks>
  <pageMargins left="0.7" right="0.7" top="0.75" bottom="0.75" header="0.3" footer="0.3"/>
  <pageSetup paperSize="9" orientation="portrait" r:id="rId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5"/>
  <sheetViews>
    <sheetView zoomScale="160" zoomScaleNormal="160" workbookViewId="0">
      <selection activeCell="B18" sqref="B18"/>
    </sheetView>
  </sheetViews>
  <sheetFormatPr defaultRowHeight="14.25" x14ac:dyDescent="0.2"/>
  <cols>
    <col min="1" max="1" width="3.85546875" style="3" bestFit="1" customWidth="1"/>
    <col min="2" max="2" width="28.85546875" style="6" bestFit="1" customWidth="1"/>
    <col min="3" max="3" width="9" style="6" bestFit="1" customWidth="1"/>
    <col min="4" max="4" width="5.5703125" style="6" bestFit="1" customWidth="1"/>
    <col min="5" max="5" width="13.28515625" style="6" bestFit="1" customWidth="1"/>
    <col min="6" max="6" width="11" style="6" bestFit="1" customWidth="1"/>
    <col min="7" max="7" width="18.7109375" style="6" bestFit="1" customWidth="1"/>
    <col min="8" max="8" width="22" style="6" bestFit="1" customWidth="1"/>
    <col min="9" max="11" width="9.140625" style="6"/>
    <col min="12" max="12" width="9.85546875" style="6" bestFit="1" customWidth="1"/>
    <col min="13" max="16384" width="9.140625" style="6"/>
  </cols>
  <sheetData>
    <row r="1" spans="1:12" s="2" customFormat="1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7" t="s">
        <v>6</v>
      </c>
      <c r="H1" s="7" t="s">
        <v>7</v>
      </c>
    </row>
    <row r="2" spans="1:12" x14ac:dyDescent="0.2">
      <c r="A2" s="4">
        <v>1</v>
      </c>
      <c r="B2" s="5" t="s">
        <v>8</v>
      </c>
      <c r="C2" s="5" t="s">
        <v>24</v>
      </c>
      <c r="D2" s="5">
        <v>1</v>
      </c>
      <c r="E2" s="5"/>
      <c r="F2" s="5">
        <v>3000</v>
      </c>
      <c r="G2" s="8">
        <f>D2*F2</f>
        <v>3000</v>
      </c>
      <c r="H2" s="8">
        <f>G2*1.18</f>
        <v>3540</v>
      </c>
    </row>
    <row r="3" spans="1:12" ht="15" x14ac:dyDescent="0.25">
      <c r="A3" s="4">
        <v>2</v>
      </c>
      <c r="B3" s="5" t="s">
        <v>29</v>
      </c>
      <c r="C3" s="5" t="s">
        <v>24</v>
      </c>
      <c r="D3" s="5">
        <v>1</v>
      </c>
      <c r="E3" s="5"/>
      <c r="F3" s="5">
        <v>1300</v>
      </c>
      <c r="G3" s="8">
        <f t="shared" ref="G3:G24" si="0">D3*F3</f>
        <v>1300</v>
      </c>
      <c r="H3" s="8">
        <f t="shared" ref="H3:H24" si="1">G3*1.18</f>
        <v>1534</v>
      </c>
      <c r="J3" s="4"/>
      <c r="K3" s="1" t="s">
        <v>32</v>
      </c>
      <c r="L3" s="1" t="s">
        <v>33</v>
      </c>
    </row>
    <row r="4" spans="1:12" ht="15" x14ac:dyDescent="0.25">
      <c r="A4" s="4">
        <v>3</v>
      </c>
      <c r="B4" s="5" t="s">
        <v>30</v>
      </c>
      <c r="C4" s="5" t="s">
        <v>24</v>
      </c>
      <c r="D4" s="5">
        <v>1</v>
      </c>
      <c r="E4" s="5"/>
      <c r="F4" s="5">
        <v>1300</v>
      </c>
      <c r="G4" s="8">
        <f t="shared" si="0"/>
        <v>1300</v>
      </c>
      <c r="H4" s="8">
        <f t="shared" si="1"/>
        <v>1534</v>
      </c>
      <c r="J4" s="1" t="s">
        <v>25</v>
      </c>
      <c r="K4" s="4">
        <v>5500</v>
      </c>
      <c r="L4" s="11">
        <f>H19</f>
        <v>3091.6</v>
      </c>
    </row>
    <row r="5" spans="1:12" ht="15" x14ac:dyDescent="0.25">
      <c r="A5" s="49" t="s">
        <v>27</v>
      </c>
      <c r="B5" s="50"/>
      <c r="C5" s="50"/>
      <c r="D5" s="50"/>
      <c r="E5" s="50"/>
      <c r="F5" s="50"/>
      <c r="G5" s="51"/>
      <c r="H5" s="8">
        <f>SUM(H2:H4)</f>
        <v>6608</v>
      </c>
      <c r="J5" s="1" t="s">
        <v>26</v>
      </c>
      <c r="K5" s="4">
        <v>6500</v>
      </c>
      <c r="L5" s="11">
        <f>H25</f>
        <v>5900</v>
      </c>
    </row>
    <row r="6" spans="1:12" ht="15" x14ac:dyDescent="0.25">
      <c r="A6" s="4"/>
      <c r="B6" s="5"/>
      <c r="C6" s="5"/>
      <c r="D6" s="5"/>
      <c r="E6" s="5"/>
      <c r="F6" s="5"/>
      <c r="G6" s="8"/>
      <c r="H6" s="8"/>
      <c r="J6" s="1" t="s">
        <v>24</v>
      </c>
      <c r="K6" s="4">
        <v>6500</v>
      </c>
      <c r="L6" s="11">
        <f>H5</f>
        <v>6608</v>
      </c>
    </row>
    <row r="7" spans="1:12" ht="15" x14ac:dyDescent="0.25">
      <c r="A7" s="4">
        <v>1</v>
      </c>
      <c r="B7" s="5" t="s">
        <v>9</v>
      </c>
      <c r="C7" s="5" t="s">
        <v>25</v>
      </c>
      <c r="D7" s="5">
        <v>0</v>
      </c>
      <c r="E7" s="5"/>
      <c r="F7" s="5">
        <v>0</v>
      </c>
      <c r="G7" s="8">
        <f t="shared" si="0"/>
        <v>0</v>
      </c>
      <c r="H7" s="8">
        <f t="shared" si="1"/>
        <v>0</v>
      </c>
      <c r="J7" s="1" t="s">
        <v>34</v>
      </c>
      <c r="K7" s="4">
        <f>SUM(K4:K6)</f>
        <v>18500</v>
      </c>
      <c r="L7" s="11">
        <f>SUM(L4:L6)</f>
        <v>15599.6</v>
      </c>
    </row>
    <row r="8" spans="1:12" x14ac:dyDescent="0.2">
      <c r="A8" s="4">
        <v>2</v>
      </c>
      <c r="B8" s="5" t="s">
        <v>10</v>
      </c>
      <c r="C8" s="5" t="s">
        <v>25</v>
      </c>
      <c r="D8" s="5">
        <v>0</v>
      </c>
      <c r="E8" s="5"/>
      <c r="F8" s="5">
        <v>50</v>
      </c>
      <c r="G8" s="8">
        <f t="shared" si="0"/>
        <v>0</v>
      </c>
      <c r="H8" s="8">
        <f t="shared" si="1"/>
        <v>0</v>
      </c>
      <c r="I8" s="10" t="s">
        <v>31</v>
      </c>
      <c r="J8" s="3"/>
      <c r="K8" s="3"/>
      <c r="L8" s="3"/>
    </row>
    <row r="9" spans="1:12" x14ac:dyDescent="0.2">
      <c r="A9" s="4">
        <v>3</v>
      </c>
      <c r="B9" s="5" t="s">
        <v>11</v>
      </c>
      <c r="C9" s="5" t="s">
        <v>25</v>
      </c>
      <c r="D9" s="5">
        <v>10</v>
      </c>
      <c r="E9" s="5"/>
      <c r="F9" s="5">
        <v>50</v>
      </c>
      <c r="G9" s="8">
        <f t="shared" si="0"/>
        <v>500</v>
      </c>
      <c r="H9" s="8">
        <f t="shared" si="1"/>
        <v>590</v>
      </c>
      <c r="I9" s="10"/>
    </row>
    <row r="10" spans="1:12" x14ac:dyDescent="0.2">
      <c r="A10" s="4">
        <v>4</v>
      </c>
      <c r="B10" s="5" t="s">
        <v>12</v>
      </c>
      <c r="C10" s="5" t="s">
        <v>25</v>
      </c>
      <c r="D10" s="5">
        <v>3</v>
      </c>
      <c r="E10" s="5"/>
      <c r="F10" s="5">
        <v>60</v>
      </c>
      <c r="G10" s="8">
        <f t="shared" si="0"/>
        <v>180</v>
      </c>
      <c r="H10" s="8">
        <f t="shared" si="1"/>
        <v>212.39999999999998</v>
      </c>
      <c r="I10" s="10"/>
    </row>
    <row r="11" spans="1:12" x14ac:dyDescent="0.2">
      <c r="A11" s="4">
        <v>5</v>
      </c>
      <c r="B11" s="5" t="s">
        <v>13</v>
      </c>
      <c r="C11" s="5" t="s">
        <v>25</v>
      </c>
      <c r="D11" s="5">
        <v>30</v>
      </c>
      <c r="E11" s="5"/>
      <c r="F11" s="5">
        <v>10</v>
      </c>
      <c r="G11" s="8">
        <f t="shared" si="0"/>
        <v>300</v>
      </c>
      <c r="H11" s="8">
        <f t="shared" si="1"/>
        <v>354</v>
      </c>
      <c r="I11" s="10"/>
    </row>
    <row r="12" spans="1:12" x14ac:dyDescent="0.2">
      <c r="A12" s="4">
        <v>6</v>
      </c>
      <c r="B12" s="5" t="s">
        <v>14</v>
      </c>
      <c r="C12" s="5" t="s">
        <v>25</v>
      </c>
      <c r="D12" s="5">
        <v>1</v>
      </c>
      <c r="E12" s="5"/>
      <c r="F12" s="5">
        <v>1000</v>
      </c>
      <c r="G12" s="8">
        <f t="shared" si="0"/>
        <v>1000</v>
      </c>
      <c r="H12" s="8">
        <f t="shared" si="1"/>
        <v>1180</v>
      </c>
      <c r="I12" s="10"/>
    </row>
    <row r="13" spans="1:12" x14ac:dyDescent="0.2">
      <c r="A13" s="4">
        <v>7</v>
      </c>
      <c r="B13" s="5" t="s">
        <v>15</v>
      </c>
      <c r="C13" s="5" t="s">
        <v>25</v>
      </c>
      <c r="D13" s="5">
        <v>0</v>
      </c>
      <c r="E13" s="5"/>
      <c r="F13" s="5">
        <v>50</v>
      </c>
      <c r="G13" s="8">
        <f t="shared" si="0"/>
        <v>0</v>
      </c>
      <c r="H13" s="8">
        <f t="shared" si="1"/>
        <v>0</v>
      </c>
      <c r="I13" s="10"/>
    </row>
    <row r="14" spans="1:12" x14ac:dyDescent="0.2">
      <c r="A14" s="4">
        <v>8</v>
      </c>
      <c r="B14" s="5" t="s">
        <v>28</v>
      </c>
      <c r="C14" s="5" t="s">
        <v>25</v>
      </c>
      <c r="D14" s="5">
        <v>4</v>
      </c>
      <c r="E14" s="5"/>
      <c r="F14" s="5">
        <v>60</v>
      </c>
      <c r="G14" s="8">
        <f t="shared" si="0"/>
        <v>240</v>
      </c>
      <c r="H14" s="8">
        <f t="shared" si="1"/>
        <v>283.2</v>
      </c>
      <c r="I14" s="10"/>
    </row>
    <row r="15" spans="1:12" x14ac:dyDescent="0.2">
      <c r="A15" s="4">
        <v>9</v>
      </c>
      <c r="B15" s="5" t="s">
        <v>16</v>
      </c>
      <c r="C15" s="5" t="s">
        <v>25</v>
      </c>
      <c r="D15" s="5">
        <v>0</v>
      </c>
      <c r="E15" s="5"/>
      <c r="F15" s="5">
        <v>0</v>
      </c>
      <c r="G15" s="8">
        <f t="shared" si="0"/>
        <v>0</v>
      </c>
      <c r="H15" s="8">
        <f t="shared" si="1"/>
        <v>0</v>
      </c>
      <c r="I15" s="10"/>
    </row>
    <row r="16" spans="1:12" x14ac:dyDescent="0.2">
      <c r="A16" s="4">
        <v>10</v>
      </c>
      <c r="B16" s="5" t="s">
        <v>17</v>
      </c>
      <c r="C16" s="5" t="s">
        <v>25</v>
      </c>
      <c r="D16" s="5">
        <v>0</v>
      </c>
      <c r="E16" s="5"/>
      <c r="F16" s="5">
        <f t="shared" ref="F16:F17" si="2">3.5*1.3*E16</f>
        <v>0</v>
      </c>
      <c r="G16" s="8">
        <f t="shared" si="0"/>
        <v>0</v>
      </c>
      <c r="H16" s="8">
        <f t="shared" si="1"/>
        <v>0</v>
      </c>
      <c r="I16" s="10" t="s">
        <v>31</v>
      </c>
    </row>
    <row r="17" spans="1:9" x14ac:dyDescent="0.2">
      <c r="A17" s="4">
        <v>11</v>
      </c>
      <c r="B17" s="5" t="s">
        <v>18</v>
      </c>
      <c r="C17" s="5" t="s">
        <v>25</v>
      </c>
      <c r="D17" s="5">
        <v>0</v>
      </c>
      <c r="E17" s="5"/>
      <c r="F17" s="5">
        <f t="shared" si="2"/>
        <v>0</v>
      </c>
      <c r="G17" s="8">
        <f t="shared" si="0"/>
        <v>0</v>
      </c>
      <c r="H17" s="8">
        <f t="shared" si="1"/>
        <v>0</v>
      </c>
      <c r="I17" s="10" t="s">
        <v>31</v>
      </c>
    </row>
    <row r="18" spans="1:9" x14ac:dyDescent="0.2">
      <c r="A18" s="4">
        <v>12</v>
      </c>
      <c r="B18" s="5" t="s">
        <v>19</v>
      </c>
      <c r="C18" s="5" t="s">
        <v>25</v>
      </c>
      <c r="D18" s="5">
        <v>2</v>
      </c>
      <c r="E18" s="5"/>
      <c r="F18" s="5">
        <v>200</v>
      </c>
      <c r="G18" s="8">
        <f t="shared" si="0"/>
        <v>400</v>
      </c>
      <c r="H18" s="8">
        <f t="shared" si="1"/>
        <v>472</v>
      </c>
      <c r="I18" s="10"/>
    </row>
    <row r="19" spans="1:9" ht="15" x14ac:dyDescent="0.25">
      <c r="A19" s="52" t="s">
        <v>27</v>
      </c>
      <c r="B19" s="53"/>
      <c r="C19" s="53"/>
      <c r="D19" s="53"/>
      <c r="E19" s="53"/>
      <c r="F19" s="53"/>
      <c r="G19" s="54"/>
      <c r="H19" s="8">
        <f>SUM(H7:H18)</f>
        <v>3091.6</v>
      </c>
    </row>
    <row r="20" spans="1:9" x14ac:dyDescent="0.2">
      <c r="A20" s="4"/>
      <c r="B20" s="5"/>
      <c r="C20" s="5"/>
      <c r="D20" s="5"/>
      <c r="E20" s="5"/>
      <c r="F20" s="5"/>
      <c r="G20" s="8"/>
      <c r="H20" s="8"/>
    </row>
    <row r="21" spans="1:9" x14ac:dyDescent="0.2">
      <c r="A21" s="4">
        <v>19</v>
      </c>
      <c r="B21" s="5" t="s">
        <v>20</v>
      </c>
      <c r="C21" s="5" t="s">
        <v>26</v>
      </c>
      <c r="D21" s="5">
        <v>2</v>
      </c>
      <c r="E21" s="5"/>
      <c r="F21" s="5">
        <v>1500</v>
      </c>
      <c r="G21" s="8">
        <f t="shared" si="0"/>
        <v>3000</v>
      </c>
      <c r="H21" s="8">
        <f t="shared" si="1"/>
        <v>3540</v>
      </c>
    </row>
    <row r="22" spans="1:9" x14ac:dyDescent="0.2">
      <c r="A22" s="4">
        <v>20</v>
      </c>
      <c r="B22" s="5" t="s">
        <v>21</v>
      </c>
      <c r="C22" s="5" t="s">
        <v>26</v>
      </c>
      <c r="D22" s="5">
        <v>2</v>
      </c>
      <c r="E22" s="5"/>
      <c r="F22" s="5">
        <v>500</v>
      </c>
      <c r="G22" s="8">
        <f t="shared" si="0"/>
        <v>1000</v>
      </c>
      <c r="H22" s="8">
        <f t="shared" si="1"/>
        <v>1180</v>
      </c>
    </row>
    <row r="23" spans="1:9" x14ac:dyDescent="0.2">
      <c r="A23" s="4">
        <v>21</v>
      </c>
      <c r="B23" s="5" t="s">
        <v>22</v>
      </c>
      <c r="C23" s="5" t="s">
        <v>26</v>
      </c>
      <c r="D23" s="5">
        <v>1</v>
      </c>
      <c r="E23" s="5"/>
      <c r="F23" s="5">
        <v>500</v>
      </c>
      <c r="G23" s="8">
        <f t="shared" si="0"/>
        <v>500</v>
      </c>
      <c r="H23" s="8">
        <f t="shared" si="1"/>
        <v>590</v>
      </c>
    </row>
    <row r="24" spans="1:9" x14ac:dyDescent="0.2">
      <c r="A24" s="4">
        <v>22</v>
      </c>
      <c r="B24" s="5" t="s">
        <v>23</v>
      </c>
      <c r="C24" s="5" t="s">
        <v>26</v>
      </c>
      <c r="D24" s="5">
        <v>1</v>
      </c>
      <c r="E24" s="5"/>
      <c r="F24" s="5">
        <v>500</v>
      </c>
      <c r="G24" s="8">
        <f t="shared" si="0"/>
        <v>500</v>
      </c>
      <c r="H24" s="8">
        <f t="shared" si="1"/>
        <v>590</v>
      </c>
    </row>
    <row r="25" spans="1:9" ht="15" x14ac:dyDescent="0.25">
      <c r="A25" s="52" t="s">
        <v>27</v>
      </c>
      <c r="B25" s="53"/>
      <c r="C25" s="53"/>
      <c r="D25" s="53"/>
      <c r="E25" s="53"/>
      <c r="F25" s="53"/>
      <c r="G25" s="54"/>
      <c r="H25" s="9">
        <f>SUM(H21:H24)</f>
        <v>5900</v>
      </c>
    </row>
  </sheetData>
  <mergeCells count="3">
    <mergeCell ref="A5:G5"/>
    <mergeCell ref="A19:G19"/>
    <mergeCell ref="A25:G25"/>
  </mergeCells>
  <pageMargins left="0.7" right="0.7" top="0.75" bottom="0.75" header="0.3" footer="0.3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5"/>
  <sheetViews>
    <sheetView zoomScale="160" zoomScaleNormal="160" workbookViewId="0">
      <selection activeCell="K12" sqref="K12"/>
    </sheetView>
  </sheetViews>
  <sheetFormatPr defaultRowHeight="14.25" x14ac:dyDescent="0.2"/>
  <cols>
    <col min="1" max="1" width="3.85546875" style="3" bestFit="1" customWidth="1"/>
    <col min="2" max="2" width="28.85546875" style="6" bestFit="1" customWidth="1"/>
    <col min="3" max="3" width="9" style="6" bestFit="1" customWidth="1"/>
    <col min="4" max="4" width="5.5703125" style="6" bestFit="1" customWidth="1"/>
    <col min="5" max="5" width="13.28515625" style="6" bestFit="1" customWidth="1"/>
    <col min="6" max="6" width="11" style="6" bestFit="1" customWidth="1"/>
    <col min="7" max="7" width="18.7109375" style="6" bestFit="1" customWidth="1"/>
    <col min="8" max="8" width="22" style="6" bestFit="1" customWidth="1"/>
    <col min="9" max="11" width="9.140625" style="6"/>
    <col min="12" max="12" width="9.85546875" style="6" bestFit="1" customWidth="1"/>
    <col min="13" max="16384" width="9.140625" style="6"/>
  </cols>
  <sheetData>
    <row r="1" spans="1:12" s="2" customFormat="1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7" t="s">
        <v>6</v>
      </c>
      <c r="H1" s="7" t="s">
        <v>7</v>
      </c>
    </row>
    <row r="2" spans="1:12" x14ac:dyDescent="0.2">
      <c r="A2" s="4">
        <v>1</v>
      </c>
      <c r="B2" s="5" t="s">
        <v>8</v>
      </c>
      <c r="C2" s="5" t="s">
        <v>24</v>
      </c>
      <c r="D2" s="5">
        <v>1</v>
      </c>
      <c r="E2" s="5"/>
      <c r="F2" s="5">
        <v>3000</v>
      </c>
      <c r="G2" s="8">
        <f>D2*F2</f>
        <v>3000</v>
      </c>
      <c r="H2" s="8">
        <f>G2*1.18</f>
        <v>3540</v>
      </c>
    </row>
    <row r="3" spans="1:12" ht="15" x14ac:dyDescent="0.25">
      <c r="A3" s="4">
        <v>2</v>
      </c>
      <c r="B3" s="5" t="s">
        <v>29</v>
      </c>
      <c r="C3" s="5" t="s">
        <v>24</v>
      </c>
      <c r="D3" s="5">
        <v>1</v>
      </c>
      <c r="E3" s="5"/>
      <c r="F3" s="5">
        <v>1300</v>
      </c>
      <c r="G3" s="8">
        <f t="shared" ref="G3:G24" si="0">D3*F3</f>
        <v>1300</v>
      </c>
      <c r="H3" s="8">
        <f t="shared" ref="H3:H24" si="1">G3*1.18</f>
        <v>1534</v>
      </c>
      <c r="J3" s="4"/>
      <c r="K3" s="1" t="s">
        <v>32</v>
      </c>
      <c r="L3" s="1" t="s">
        <v>33</v>
      </c>
    </row>
    <row r="4" spans="1:12" ht="15" x14ac:dyDescent="0.25">
      <c r="A4" s="4">
        <v>3</v>
      </c>
      <c r="B4" s="5" t="s">
        <v>30</v>
      </c>
      <c r="C4" s="5" t="s">
        <v>24</v>
      </c>
      <c r="D4" s="5">
        <v>1</v>
      </c>
      <c r="E4" s="5"/>
      <c r="F4" s="5">
        <v>1300</v>
      </c>
      <c r="G4" s="8">
        <f t="shared" si="0"/>
        <v>1300</v>
      </c>
      <c r="H4" s="8">
        <f t="shared" si="1"/>
        <v>1534</v>
      </c>
      <c r="J4" s="1" t="s">
        <v>25</v>
      </c>
      <c r="K4" s="4">
        <v>5500</v>
      </c>
      <c r="L4" s="11">
        <f>H19</f>
        <v>5097.5999999999995</v>
      </c>
    </row>
    <row r="5" spans="1:12" ht="15" x14ac:dyDescent="0.25">
      <c r="A5" s="49" t="s">
        <v>27</v>
      </c>
      <c r="B5" s="50"/>
      <c r="C5" s="50"/>
      <c r="D5" s="50"/>
      <c r="E5" s="50"/>
      <c r="F5" s="50"/>
      <c r="G5" s="51"/>
      <c r="H5" s="8">
        <f>SUM(H2:H4)</f>
        <v>6608</v>
      </c>
      <c r="J5" s="1" t="s">
        <v>26</v>
      </c>
      <c r="K5" s="4">
        <v>6500</v>
      </c>
      <c r="L5" s="11">
        <f>H25</f>
        <v>5900</v>
      </c>
    </row>
    <row r="6" spans="1:12" ht="15" x14ac:dyDescent="0.25">
      <c r="A6" s="4"/>
      <c r="B6" s="5"/>
      <c r="C6" s="5"/>
      <c r="D6" s="5"/>
      <c r="E6" s="5"/>
      <c r="F6" s="5"/>
      <c r="G6" s="8"/>
      <c r="H6" s="8"/>
      <c r="J6" s="1" t="s">
        <v>24</v>
      </c>
      <c r="K6" s="4">
        <v>6500</v>
      </c>
      <c r="L6" s="11">
        <f>H5</f>
        <v>6608</v>
      </c>
    </row>
    <row r="7" spans="1:12" ht="15" x14ac:dyDescent="0.25">
      <c r="A7" s="4">
        <v>1</v>
      </c>
      <c r="B7" s="5" t="s">
        <v>9</v>
      </c>
      <c r="C7" s="5" t="s">
        <v>25</v>
      </c>
      <c r="D7" s="5">
        <v>0</v>
      </c>
      <c r="E7" s="5"/>
      <c r="F7" s="5">
        <v>0</v>
      </c>
      <c r="G7" s="8">
        <f t="shared" si="0"/>
        <v>0</v>
      </c>
      <c r="H7" s="8">
        <f t="shared" si="1"/>
        <v>0</v>
      </c>
      <c r="J7" s="1" t="s">
        <v>34</v>
      </c>
      <c r="K7" s="4">
        <f>SUM(K4:K6)</f>
        <v>18500</v>
      </c>
      <c r="L7" s="11">
        <f>SUM(L4:L6)</f>
        <v>17605.599999999999</v>
      </c>
    </row>
    <row r="8" spans="1:12" x14ac:dyDescent="0.2">
      <c r="A8" s="4">
        <v>2</v>
      </c>
      <c r="B8" s="5" t="s">
        <v>10</v>
      </c>
      <c r="C8" s="5" t="s">
        <v>25</v>
      </c>
      <c r="D8" s="5">
        <v>30</v>
      </c>
      <c r="E8" s="5"/>
      <c r="F8" s="5">
        <v>50</v>
      </c>
      <c r="G8" s="8">
        <f t="shared" si="0"/>
        <v>1500</v>
      </c>
      <c r="H8" s="8">
        <f t="shared" si="1"/>
        <v>1770</v>
      </c>
      <c r="I8" s="10" t="s">
        <v>31</v>
      </c>
      <c r="J8" s="3"/>
      <c r="K8" s="3"/>
      <c r="L8" s="3"/>
    </row>
    <row r="9" spans="1:12" x14ac:dyDescent="0.2">
      <c r="A9" s="4">
        <v>3</v>
      </c>
      <c r="B9" s="5" t="s">
        <v>11</v>
      </c>
      <c r="C9" s="5" t="s">
        <v>25</v>
      </c>
      <c r="D9" s="5">
        <v>10</v>
      </c>
      <c r="E9" s="5"/>
      <c r="F9" s="5">
        <v>50</v>
      </c>
      <c r="G9" s="8">
        <f t="shared" si="0"/>
        <v>500</v>
      </c>
      <c r="H9" s="8">
        <f t="shared" si="1"/>
        <v>590</v>
      </c>
      <c r="I9" s="10"/>
    </row>
    <row r="10" spans="1:12" x14ac:dyDescent="0.2">
      <c r="A10" s="4">
        <v>4</v>
      </c>
      <c r="B10" s="5" t="s">
        <v>12</v>
      </c>
      <c r="C10" s="5" t="s">
        <v>25</v>
      </c>
      <c r="D10" s="5">
        <v>3</v>
      </c>
      <c r="E10" s="5"/>
      <c r="F10" s="5">
        <v>60</v>
      </c>
      <c r="G10" s="8">
        <f t="shared" si="0"/>
        <v>180</v>
      </c>
      <c r="H10" s="8">
        <f t="shared" si="1"/>
        <v>212.39999999999998</v>
      </c>
      <c r="I10" s="10"/>
    </row>
    <row r="11" spans="1:12" x14ac:dyDescent="0.2">
      <c r="A11" s="4">
        <v>5</v>
      </c>
      <c r="B11" s="5" t="s">
        <v>13</v>
      </c>
      <c r="C11" s="5" t="s">
        <v>25</v>
      </c>
      <c r="D11" s="5">
        <v>30</v>
      </c>
      <c r="E11" s="5"/>
      <c r="F11" s="5">
        <v>10</v>
      </c>
      <c r="G11" s="8">
        <f t="shared" si="0"/>
        <v>300</v>
      </c>
      <c r="H11" s="8">
        <f t="shared" si="1"/>
        <v>354</v>
      </c>
      <c r="I11" s="10"/>
    </row>
    <row r="12" spans="1:12" x14ac:dyDescent="0.2">
      <c r="A12" s="4">
        <v>6</v>
      </c>
      <c r="B12" s="5" t="s">
        <v>14</v>
      </c>
      <c r="C12" s="5" t="s">
        <v>25</v>
      </c>
      <c r="D12" s="5">
        <v>1</v>
      </c>
      <c r="E12" s="5"/>
      <c r="F12" s="5">
        <v>1000</v>
      </c>
      <c r="G12" s="8">
        <f t="shared" si="0"/>
        <v>1000</v>
      </c>
      <c r="H12" s="8">
        <f t="shared" si="1"/>
        <v>1180</v>
      </c>
      <c r="I12" s="10"/>
    </row>
    <row r="13" spans="1:12" x14ac:dyDescent="0.2">
      <c r="A13" s="4">
        <v>7</v>
      </c>
      <c r="B13" s="5" t="s">
        <v>15</v>
      </c>
      <c r="C13" s="5" t="s">
        <v>25</v>
      </c>
      <c r="D13" s="5">
        <v>4</v>
      </c>
      <c r="E13" s="5"/>
      <c r="F13" s="5">
        <v>50</v>
      </c>
      <c r="G13" s="8">
        <f t="shared" si="0"/>
        <v>200</v>
      </c>
      <c r="H13" s="8">
        <f t="shared" si="1"/>
        <v>236</v>
      </c>
      <c r="I13" s="10"/>
    </row>
    <row r="14" spans="1:12" x14ac:dyDescent="0.2">
      <c r="A14" s="4">
        <v>8</v>
      </c>
      <c r="B14" s="5" t="s">
        <v>28</v>
      </c>
      <c r="C14" s="5" t="s">
        <v>25</v>
      </c>
      <c r="D14" s="5">
        <v>4</v>
      </c>
      <c r="E14" s="5"/>
      <c r="F14" s="5">
        <v>60</v>
      </c>
      <c r="G14" s="8">
        <f t="shared" si="0"/>
        <v>240</v>
      </c>
      <c r="H14" s="8">
        <f t="shared" si="1"/>
        <v>283.2</v>
      </c>
      <c r="I14" s="10"/>
    </row>
    <row r="15" spans="1:12" x14ac:dyDescent="0.2">
      <c r="A15" s="4">
        <v>9</v>
      </c>
      <c r="B15" s="5" t="s">
        <v>16</v>
      </c>
      <c r="C15" s="5" t="s">
        <v>25</v>
      </c>
      <c r="D15" s="5">
        <v>0</v>
      </c>
      <c r="E15" s="5"/>
      <c r="F15" s="5">
        <v>0</v>
      </c>
      <c r="G15" s="8">
        <f t="shared" si="0"/>
        <v>0</v>
      </c>
      <c r="H15" s="8">
        <f t="shared" si="1"/>
        <v>0</v>
      </c>
      <c r="I15" s="10"/>
    </row>
    <row r="16" spans="1:12" x14ac:dyDescent="0.2">
      <c r="A16" s="4">
        <v>10</v>
      </c>
      <c r="B16" s="5" t="s">
        <v>17</v>
      </c>
      <c r="C16" s="5" t="s">
        <v>25</v>
      </c>
      <c r="D16" s="5">
        <v>0</v>
      </c>
      <c r="E16" s="5"/>
      <c r="F16" s="5">
        <f t="shared" ref="F16:F17" si="2">3.5*1.3*E16</f>
        <v>0</v>
      </c>
      <c r="G16" s="8">
        <f t="shared" si="0"/>
        <v>0</v>
      </c>
      <c r="H16" s="8">
        <f t="shared" si="1"/>
        <v>0</v>
      </c>
      <c r="I16" s="10" t="s">
        <v>31</v>
      </c>
    </row>
    <row r="17" spans="1:9" x14ac:dyDescent="0.2">
      <c r="A17" s="4">
        <v>11</v>
      </c>
      <c r="B17" s="5" t="s">
        <v>18</v>
      </c>
      <c r="C17" s="5" t="s">
        <v>25</v>
      </c>
      <c r="D17" s="5">
        <v>0</v>
      </c>
      <c r="E17" s="5"/>
      <c r="F17" s="5">
        <f t="shared" si="2"/>
        <v>0</v>
      </c>
      <c r="G17" s="8">
        <f t="shared" si="0"/>
        <v>0</v>
      </c>
      <c r="H17" s="8">
        <f t="shared" si="1"/>
        <v>0</v>
      </c>
      <c r="I17" s="10" t="s">
        <v>31</v>
      </c>
    </row>
    <row r="18" spans="1:9" x14ac:dyDescent="0.2">
      <c r="A18" s="4">
        <v>12</v>
      </c>
      <c r="B18" s="5" t="s">
        <v>19</v>
      </c>
      <c r="C18" s="5" t="s">
        <v>25</v>
      </c>
      <c r="D18" s="5">
        <v>2</v>
      </c>
      <c r="E18" s="5"/>
      <c r="F18" s="5">
        <v>200</v>
      </c>
      <c r="G18" s="8">
        <f t="shared" si="0"/>
        <v>400</v>
      </c>
      <c r="H18" s="8">
        <f t="shared" si="1"/>
        <v>472</v>
      </c>
      <c r="I18" s="10"/>
    </row>
    <row r="19" spans="1:9" ht="15" x14ac:dyDescent="0.25">
      <c r="A19" s="52" t="s">
        <v>27</v>
      </c>
      <c r="B19" s="53"/>
      <c r="C19" s="53"/>
      <c r="D19" s="53"/>
      <c r="E19" s="53"/>
      <c r="F19" s="53"/>
      <c r="G19" s="54"/>
      <c r="H19" s="8">
        <f>SUM(H7:H18)</f>
        <v>5097.5999999999995</v>
      </c>
    </row>
    <row r="20" spans="1:9" x14ac:dyDescent="0.2">
      <c r="A20" s="4"/>
      <c r="B20" s="5"/>
      <c r="C20" s="5"/>
      <c r="D20" s="5"/>
      <c r="E20" s="5"/>
      <c r="F20" s="5"/>
      <c r="G20" s="8"/>
      <c r="H20" s="8"/>
    </row>
    <row r="21" spans="1:9" x14ac:dyDescent="0.2">
      <c r="A21" s="4">
        <v>19</v>
      </c>
      <c r="B21" s="5" t="s">
        <v>20</v>
      </c>
      <c r="C21" s="5" t="s">
        <v>26</v>
      </c>
      <c r="D21" s="5">
        <v>2</v>
      </c>
      <c r="E21" s="5"/>
      <c r="F21" s="5">
        <v>1500</v>
      </c>
      <c r="G21" s="8">
        <f t="shared" si="0"/>
        <v>3000</v>
      </c>
      <c r="H21" s="8">
        <f t="shared" si="1"/>
        <v>3540</v>
      </c>
    </row>
    <row r="22" spans="1:9" x14ac:dyDescent="0.2">
      <c r="A22" s="4">
        <v>20</v>
      </c>
      <c r="B22" s="5" t="s">
        <v>21</v>
      </c>
      <c r="C22" s="5" t="s">
        <v>26</v>
      </c>
      <c r="D22" s="5">
        <v>2</v>
      </c>
      <c r="E22" s="5"/>
      <c r="F22" s="5">
        <v>500</v>
      </c>
      <c r="G22" s="8">
        <f t="shared" si="0"/>
        <v>1000</v>
      </c>
      <c r="H22" s="8">
        <f t="shared" si="1"/>
        <v>1180</v>
      </c>
    </row>
    <row r="23" spans="1:9" x14ac:dyDescent="0.2">
      <c r="A23" s="4">
        <v>21</v>
      </c>
      <c r="B23" s="5" t="s">
        <v>22</v>
      </c>
      <c r="C23" s="5" t="s">
        <v>26</v>
      </c>
      <c r="D23" s="5">
        <v>1</v>
      </c>
      <c r="E23" s="5"/>
      <c r="F23" s="5">
        <v>500</v>
      </c>
      <c r="G23" s="8">
        <f t="shared" si="0"/>
        <v>500</v>
      </c>
      <c r="H23" s="8">
        <f t="shared" si="1"/>
        <v>590</v>
      </c>
    </row>
    <row r="24" spans="1:9" x14ac:dyDescent="0.2">
      <c r="A24" s="4">
        <v>22</v>
      </c>
      <c r="B24" s="5" t="s">
        <v>23</v>
      </c>
      <c r="C24" s="5" t="s">
        <v>26</v>
      </c>
      <c r="D24" s="5">
        <v>1</v>
      </c>
      <c r="E24" s="5"/>
      <c r="F24" s="5">
        <v>500</v>
      </c>
      <c r="G24" s="8">
        <f t="shared" si="0"/>
        <v>500</v>
      </c>
      <c r="H24" s="8">
        <f t="shared" si="1"/>
        <v>590</v>
      </c>
    </row>
    <row r="25" spans="1:9" ht="15" x14ac:dyDescent="0.25">
      <c r="A25" s="52" t="s">
        <v>27</v>
      </c>
      <c r="B25" s="53"/>
      <c r="C25" s="53"/>
      <c r="D25" s="53"/>
      <c r="E25" s="53"/>
      <c r="F25" s="53"/>
      <c r="G25" s="54"/>
      <c r="H25" s="9">
        <f>SUM(H21:H24)</f>
        <v>5900</v>
      </c>
    </row>
  </sheetData>
  <mergeCells count="3">
    <mergeCell ref="A5:G5"/>
    <mergeCell ref="A19:G19"/>
    <mergeCell ref="A25:G25"/>
  </mergeCells>
  <pageMargins left="0.7" right="0.7" top="0.75" bottom="0.75" header="0.3" footer="0.3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zoomScale="190" zoomScaleNormal="190" workbookViewId="0">
      <selection activeCell="A7" sqref="A7"/>
    </sheetView>
  </sheetViews>
  <sheetFormatPr defaultRowHeight="15" x14ac:dyDescent="0.25"/>
  <cols>
    <col min="1" max="1" width="82.5703125" bestFit="1" customWidth="1"/>
  </cols>
  <sheetData>
    <row r="1" spans="1:1" x14ac:dyDescent="0.25">
      <c r="A1" s="13" t="s">
        <v>63</v>
      </c>
    </row>
    <row r="2" spans="1:1" x14ac:dyDescent="0.25">
      <c r="A2" s="28" t="s">
        <v>62</v>
      </c>
    </row>
    <row r="3" spans="1:1" x14ac:dyDescent="0.25">
      <c r="A3" s="28" t="s">
        <v>61</v>
      </c>
    </row>
    <row r="4" spans="1:1" x14ac:dyDescent="0.25">
      <c r="A4" s="13" t="s">
        <v>65</v>
      </c>
    </row>
    <row r="5" spans="1:1" x14ac:dyDescent="0.25">
      <c r="A5" s="28" t="s">
        <v>66</v>
      </c>
    </row>
    <row r="6" spans="1:1" x14ac:dyDescent="0.25">
      <c r="A6" s="28" t="s">
        <v>67</v>
      </c>
    </row>
  </sheetData>
  <hyperlinks>
    <hyperlink ref="A2" r:id="rId1"/>
    <hyperlink ref="A3" r:id="rId2"/>
    <hyperlink ref="A5" r:id="rId3"/>
    <hyperlink ref="A6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alımlar</vt:lpstr>
      <vt:lpstr>plan (2)</vt:lpstr>
      <vt:lpstr>plan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ugurm</dc:creator>
  <cp:lastModifiedBy>mesutto</cp:lastModifiedBy>
  <cp:lastPrinted>2016-11-17T09:39:35Z</cp:lastPrinted>
  <dcterms:created xsi:type="dcterms:W3CDTF">2016-11-17T08:45:57Z</dcterms:created>
  <dcterms:modified xsi:type="dcterms:W3CDTF">2017-12-11T18:41:12Z</dcterms:modified>
</cp:coreProperties>
</file>