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esutto\Desktop\github work\immd\Project\BAP\Procurement\"/>
    </mc:Choice>
  </mc:AlternateContent>
  <bookViews>
    <workbookView xWindow="0" yWindow="0" windowWidth="20745" windowHeight="8610"/>
  </bookViews>
  <sheets>
    <sheet name="alımlar" sheetId="2" r:id="rId1"/>
    <sheet name="plan (2)" sheetId="3" r:id="rId2"/>
    <sheet name="plan" sheetId="1" r:id="rId3"/>
    <sheet name="others" sheetId="4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3" i="2" l="1"/>
  <c r="H47" i="2"/>
  <c r="G43" i="2"/>
  <c r="G44" i="2"/>
  <c r="H44" i="2" s="1"/>
  <c r="G45" i="2"/>
  <c r="H45" i="2" s="1"/>
  <c r="G46" i="2"/>
  <c r="H46" i="2" s="1"/>
  <c r="G47" i="2"/>
  <c r="G42" i="2"/>
  <c r="H42" i="2" s="1"/>
  <c r="G37" i="2"/>
  <c r="H37" i="2" s="1"/>
  <c r="G38" i="2"/>
  <c r="H38" i="2" s="1"/>
  <c r="G39" i="2"/>
  <c r="H39" i="2" s="1"/>
  <c r="G40" i="2"/>
  <c r="H40" i="2" s="1"/>
  <c r="G31" i="2"/>
  <c r="H31" i="2" s="1"/>
  <c r="G32" i="2"/>
  <c r="H32" i="2" s="1"/>
  <c r="G33" i="2"/>
  <c r="H33" i="2" s="1"/>
  <c r="G34" i="2"/>
  <c r="H34" i="2" s="1"/>
  <c r="G27" i="2"/>
  <c r="H27" i="2" s="1"/>
  <c r="G26" i="2"/>
  <c r="H26" i="2" s="1"/>
  <c r="G24" i="2"/>
  <c r="H24" i="2" s="1"/>
  <c r="G25" i="2"/>
  <c r="H25" i="2" s="1"/>
  <c r="G12" i="2" l="1"/>
  <c r="H12" i="2" s="1"/>
  <c r="G15" i="2"/>
  <c r="H15" i="2" s="1"/>
  <c r="G14" i="2" l="1"/>
  <c r="H14" i="2" s="1"/>
  <c r="G19" i="2"/>
  <c r="H19" i="2" s="1"/>
  <c r="G52" i="2"/>
  <c r="H52" i="2" s="1"/>
  <c r="G53" i="2"/>
  <c r="H53" i="2" s="1"/>
  <c r="G54" i="2"/>
  <c r="H54" i="2" s="1"/>
  <c r="G55" i="2"/>
  <c r="H55" i="2" s="1"/>
  <c r="G56" i="2"/>
  <c r="H56" i="2" s="1"/>
  <c r="G7" i="2"/>
  <c r="H7" i="2" s="1"/>
  <c r="G6" i="2"/>
  <c r="H6" i="2" s="1"/>
  <c r="G17" i="2"/>
  <c r="H17" i="2" s="1"/>
  <c r="G18" i="2"/>
  <c r="H18" i="2" s="1"/>
  <c r="G13" i="2"/>
  <c r="H13" i="2" s="1"/>
  <c r="G36" i="2"/>
  <c r="H36" i="2" s="1"/>
  <c r="G22" i="2"/>
  <c r="H22" i="2" s="1"/>
  <c r="G23" i="2"/>
  <c r="H23" i="2" s="1"/>
  <c r="G30" i="2"/>
  <c r="H30" i="2" s="1"/>
  <c r="G11" i="2"/>
  <c r="H11" i="2" s="1"/>
  <c r="G3" i="2"/>
  <c r="H3" i="2" s="1"/>
  <c r="G2" i="2"/>
  <c r="H2" i="2" s="1"/>
  <c r="H57" i="2" l="1"/>
  <c r="H8" i="2"/>
  <c r="H4" i="2"/>
  <c r="G24" i="3"/>
  <c r="H24" i="3" s="1"/>
  <c r="G23" i="3"/>
  <c r="H23" i="3" s="1"/>
  <c r="H22" i="3"/>
  <c r="G22" i="3"/>
  <c r="G21" i="3"/>
  <c r="H21" i="3" s="1"/>
  <c r="G18" i="3"/>
  <c r="H18" i="3" s="1"/>
  <c r="H17" i="3"/>
  <c r="G17" i="3"/>
  <c r="F17" i="3"/>
  <c r="F16" i="3"/>
  <c r="G16" i="3" s="1"/>
  <c r="H16" i="3" s="1"/>
  <c r="G15" i="3"/>
  <c r="H15" i="3" s="1"/>
  <c r="H14" i="3"/>
  <c r="G14" i="3"/>
  <c r="G13" i="3"/>
  <c r="H13" i="3" s="1"/>
  <c r="G12" i="3"/>
  <c r="H12" i="3" s="1"/>
  <c r="G11" i="3"/>
  <c r="H11" i="3" s="1"/>
  <c r="H10" i="3"/>
  <c r="G10" i="3"/>
  <c r="G9" i="3"/>
  <c r="H9" i="3" s="1"/>
  <c r="G8" i="3"/>
  <c r="H8" i="3" s="1"/>
  <c r="K7" i="3"/>
  <c r="H7" i="3"/>
  <c r="G7" i="3"/>
  <c r="G4" i="3"/>
  <c r="H4" i="3" s="1"/>
  <c r="H3" i="3"/>
  <c r="G3" i="3"/>
  <c r="G2" i="3"/>
  <c r="H2" i="3" s="1"/>
  <c r="H5" i="3" s="1"/>
  <c r="L6" i="3" s="1"/>
  <c r="H25" i="3" l="1"/>
  <c r="L5" i="3" s="1"/>
  <c r="H19" i="3"/>
  <c r="L4" i="3" s="1"/>
  <c r="L7" i="3" s="1"/>
  <c r="K7" i="1"/>
  <c r="G14" i="1" l="1"/>
  <c r="H14" i="1" s="1"/>
  <c r="G15" i="1"/>
  <c r="H15" i="1" s="1"/>
  <c r="G3" i="1" l="1"/>
  <c r="H3" i="1" s="1"/>
  <c r="G4" i="1"/>
  <c r="H4" i="1" s="1"/>
  <c r="G7" i="1"/>
  <c r="H7" i="1" s="1"/>
  <c r="G8" i="1"/>
  <c r="H8" i="1" s="1"/>
  <c r="G9" i="1"/>
  <c r="H9" i="1" s="1"/>
  <c r="G10" i="1"/>
  <c r="G11" i="1"/>
  <c r="H11" i="1" s="1"/>
  <c r="G12" i="1"/>
  <c r="H12" i="1" s="1"/>
  <c r="G13" i="1"/>
  <c r="H13" i="1" s="1"/>
  <c r="F16" i="1"/>
  <c r="G16" i="1" s="1"/>
  <c r="H16" i="1" s="1"/>
  <c r="F17" i="1"/>
  <c r="G17" i="1" s="1"/>
  <c r="H17" i="1" s="1"/>
  <c r="G18" i="1"/>
  <c r="H18" i="1" s="1"/>
  <c r="G21" i="1"/>
  <c r="H21" i="1" s="1"/>
  <c r="G22" i="1"/>
  <c r="H22" i="1" s="1"/>
  <c r="G23" i="1"/>
  <c r="H23" i="1" s="1"/>
  <c r="G24" i="1"/>
  <c r="H24" i="1" s="1"/>
  <c r="G2" i="1"/>
  <c r="H2" i="1" s="1"/>
  <c r="H25" i="1" l="1"/>
  <c r="L5" i="1" s="1"/>
  <c r="H5" i="1"/>
  <c r="L6" i="1" s="1"/>
  <c r="H10" i="1"/>
  <c r="H19" i="1" s="1"/>
  <c r="L4" i="1" s="1"/>
  <c r="L7" i="1" s="1"/>
</calcChain>
</file>

<file path=xl/sharedStrings.xml><?xml version="1.0" encoding="utf-8"?>
<sst xmlns="http://schemas.openxmlformats.org/spreadsheetml/2006/main" count="274" uniqueCount="95">
  <si>
    <t>No</t>
  </si>
  <si>
    <t>Adı</t>
  </si>
  <si>
    <t>Türü</t>
  </si>
  <si>
    <t>Adet</t>
  </si>
  <si>
    <t>Fiyatı (Euro)</t>
  </si>
  <si>
    <t>Fiyatı (TL)</t>
  </si>
  <si>
    <t>Fiyatı (TL-toplam)</t>
  </si>
  <si>
    <t>Fiyatı (TL-KDV dahil)</t>
  </si>
  <si>
    <t>Endüstriyel Servo Motor</t>
  </si>
  <si>
    <t>Sargı telleri</t>
  </si>
  <si>
    <t>GaN transistör</t>
  </si>
  <si>
    <t>Film kondansatör</t>
  </si>
  <si>
    <t>Bobin çekirdeği (nüve)</t>
  </si>
  <si>
    <t>GaN sürücü entegresi</t>
  </si>
  <si>
    <t>Baskı devre kartı malzemeleri</t>
  </si>
  <si>
    <t>Gerilim sensörü</t>
  </si>
  <si>
    <t>Akım sensörü</t>
  </si>
  <si>
    <t>Mikrodenetleyici</t>
  </si>
  <si>
    <t>GaN geliştirme kiti</t>
  </si>
  <si>
    <t>Doğrultucu modülü</t>
  </si>
  <si>
    <t>Baskı devre kartı üretimi</t>
  </si>
  <si>
    <t>Baskı devre kartı montajı</t>
  </si>
  <si>
    <t>Soğutucu üretimi</t>
  </si>
  <si>
    <t>Mekanik montaj</t>
  </si>
  <si>
    <t>Teçhizat</t>
  </si>
  <si>
    <t>Sarf</t>
  </si>
  <si>
    <t>Hizmet</t>
  </si>
  <si>
    <t>TOPLAM</t>
  </si>
  <si>
    <t>Pozisyon sensörü</t>
  </si>
  <si>
    <t>Rezistif yük-3faz</t>
  </si>
  <si>
    <t>Endüktif yük-3faz</t>
  </si>
  <si>
    <t>Sample</t>
  </si>
  <si>
    <t>Verilen</t>
  </si>
  <si>
    <t>Bütçe</t>
  </si>
  <si>
    <t>Toplam</t>
  </si>
  <si>
    <t>Rezistif yük</t>
  </si>
  <si>
    <t>Endüktif yük</t>
  </si>
  <si>
    <t>Tedarik adı</t>
  </si>
  <si>
    <t>Miktar</t>
  </si>
  <si>
    <t>Birim</t>
  </si>
  <si>
    <t>Fiyat</t>
  </si>
  <si>
    <t>KDV dahil</t>
  </si>
  <si>
    <t>Firma</t>
  </si>
  <si>
    <t>Yıldırım</t>
  </si>
  <si>
    <t>Link</t>
  </si>
  <si>
    <t>Teklif</t>
  </si>
  <si>
    <t>Earsis</t>
  </si>
  <si>
    <t>Baskı devre kartı dizgisi</t>
  </si>
  <si>
    <t>Doğrultucu soğutucu</t>
  </si>
  <si>
    <t>http://tr.farnell.com/vishay/vs-26mt100/bridge-rectifier-25a-3ph/dp/9098550</t>
  </si>
  <si>
    <t>Kodu</t>
  </si>
  <si>
    <t>VS-26MT100</t>
  </si>
  <si>
    <t>http://tr.farnell.com/texas-instruments/amc1100dub/amp-isolation-60khz-4-25kviso/dp/2144250</t>
  </si>
  <si>
    <t>http://tr.farnell.com/texas-instruments/amc1200bdwv/ic-isolation-amp-60khz-soic-8/dp/2373533</t>
  </si>
  <si>
    <t>B32778G4107</t>
  </si>
  <si>
    <t>GS66508B</t>
  </si>
  <si>
    <t>https://www.gansystems.com/transistors.php</t>
  </si>
  <si>
    <t>Evirici soğutucu</t>
  </si>
  <si>
    <t>Tasarım</t>
  </si>
  <si>
    <t>Doğrultucu, DC bara giriş</t>
  </si>
  <si>
    <t>Sürücü güç katı</t>
  </si>
  <si>
    <t>Ölçümler</t>
  </si>
  <si>
    <t>Kontrol</t>
  </si>
  <si>
    <t>Kapı sürücü</t>
  </si>
  <si>
    <t>Motor</t>
  </si>
  <si>
    <t>Güç kaynağı</t>
  </si>
  <si>
    <t>Alka</t>
  </si>
  <si>
    <t>http://tr.farnell.com/fischer-elektronik/sk-100-100-sa/heat-sink-100mm-1-5-c-w/dp/4621839</t>
  </si>
  <si>
    <t>http://tr.farnell.com/fischer-elektronik/sk-85-75-sa/heat-sink-75mm-1-2-c-w/dp/4621852</t>
  </si>
  <si>
    <t>Heat sink</t>
  </si>
  <si>
    <t>SK 100/100 SA</t>
  </si>
  <si>
    <t>Fan</t>
  </si>
  <si>
    <t>http://tr.farnell.com/multicomp/mc36260/fan-50x50x10mm-5vdc/dp/1924858</t>
  </si>
  <si>
    <t>http://tr.farnell.com/multicomp/mc36257/fan-40x40x10mm-12vdc/dp/1924856</t>
  </si>
  <si>
    <t>DC kondansatör</t>
  </si>
  <si>
    <t>http://tr.farnell.com/epcos/b43456a4228m000/cap-alu-elec-2200uf-350v-screw/dp/2284036</t>
  </si>
  <si>
    <t>B43630A9128</t>
  </si>
  <si>
    <t>Seç</t>
  </si>
  <si>
    <t>GaN EVM</t>
  </si>
  <si>
    <t>İzole kaynak 5V</t>
  </si>
  <si>
    <t>?</t>
  </si>
  <si>
    <t>MCU buffer</t>
  </si>
  <si>
    <t>Sense direnci</t>
  </si>
  <si>
    <t>Konektör</t>
  </si>
  <si>
    <t>9V üretici</t>
  </si>
  <si>
    <t>6V üretici</t>
  </si>
  <si>
    <t>Gate drive entegre</t>
  </si>
  <si>
    <t>Divider dirençleri</t>
  </si>
  <si>
    <t>Flyback entegre</t>
  </si>
  <si>
    <t>Flyback trafo</t>
  </si>
  <si>
    <t>Transistör</t>
  </si>
  <si>
    <t>Diyot</t>
  </si>
  <si>
    <t>Kapasitör</t>
  </si>
  <si>
    <t>MCU supply</t>
  </si>
  <si>
    <t>MU haberleşme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</si>
</sst>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Arial"/>
      <family val="2"/>
      <charset val="162"/>
    </font>
    <font>
      <sz val="11"/>
      <color theme="1"/>
      <name val="Arial"/>
      <family val="2"/>
      <charset val="162"/>
    </font>
    <font>
      <sz val="9"/>
      <color rgb="FFFF0000"/>
      <name val="Arial"/>
      <family val="2"/>
      <charset val="162"/>
    </font>
    <font>
      <b/>
      <sz val="11"/>
      <color theme="1"/>
      <name val="Calibri"/>
      <family val="2"/>
      <charset val="162"/>
      <scheme val="minor"/>
    </font>
    <font>
      <b/>
      <sz val="12"/>
      <color theme="1"/>
      <name val="Arial"/>
      <family val="2"/>
      <charset val="162"/>
    </font>
    <font>
      <sz val="12"/>
      <color theme="1"/>
      <name val="Arial"/>
      <family val="2"/>
      <charset val="162"/>
    </font>
    <font>
      <u/>
      <sz val="11"/>
      <color theme="10"/>
      <name val="Calibri"/>
      <family val="2"/>
      <charset val="16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7030A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4">
    <xf numFmtId="0" fontId="0" fillId="0" borderId="0" xfId="0"/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0" xfId="0" applyFont="1"/>
    <xf numFmtId="0" fontId="1" fillId="0" borderId="1" xfId="0" applyFont="1" applyBorder="1"/>
    <xf numFmtId="2" fontId="2" fillId="0" borderId="1" xfId="0" applyNumberFormat="1" applyFont="1" applyBorder="1"/>
    <xf numFmtId="2" fontId="1" fillId="0" borderId="1" xfId="0" applyNumberFormat="1" applyFont="1" applyBorder="1"/>
    <xf numFmtId="0" fontId="3" fillId="0" borderId="0" xfId="0" applyFont="1"/>
    <xf numFmtId="2" fontId="2" fillId="0" borderId="1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5" fillId="0" borderId="1" xfId="0" applyFont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2" fontId="6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left" vertical="center"/>
    </xf>
    <xf numFmtId="0" fontId="6" fillId="2" borderId="1" xfId="0" applyFont="1" applyFill="1" applyBorder="1" applyAlignment="1">
      <alignment horizontal="left" vertical="center"/>
    </xf>
    <xf numFmtId="2" fontId="6" fillId="3" borderId="1" xfId="0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right" vertical="center"/>
    </xf>
    <xf numFmtId="0" fontId="5" fillId="2" borderId="3" xfId="0" applyFont="1" applyFill="1" applyBorder="1" applyAlignment="1">
      <alignment horizontal="right" vertical="center"/>
    </xf>
    <xf numFmtId="2" fontId="6" fillId="2" borderId="1" xfId="0" applyNumberFormat="1" applyFont="1" applyFill="1" applyBorder="1" applyAlignment="1">
      <alignment horizontal="center" vertical="center"/>
    </xf>
    <xf numFmtId="0" fontId="7" fillId="0" borderId="4" xfId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0" fillId="0" borderId="4" xfId="0" applyBorder="1" applyAlignment="1">
      <alignment horizontal="left"/>
    </xf>
    <xf numFmtId="0" fontId="6" fillId="3" borderId="4" xfId="0" applyFont="1" applyFill="1" applyBorder="1" applyAlignment="1">
      <alignment horizontal="left" vertical="center"/>
    </xf>
    <xf numFmtId="0" fontId="6" fillId="4" borderId="1" xfId="0" applyFont="1" applyFill="1" applyBorder="1" applyAlignment="1">
      <alignment horizontal="center" vertical="center"/>
    </xf>
    <xf numFmtId="2" fontId="6" fillId="4" borderId="1" xfId="0" applyNumberFormat="1" applyFont="1" applyFill="1" applyBorder="1" applyAlignment="1">
      <alignment horizontal="center" vertical="center"/>
    </xf>
    <xf numFmtId="0" fontId="7" fillId="0" borderId="0" xfId="1"/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right" vertical="center"/>
    </xf>
    <xf numFmtId="0" fontId="5" fillId="0" borderId="3" xfId="0" applyFont="1" applyBorder="1" applyAlignment="1">
      <alignment horizontal="right" vertical="center"/>
    </xf>
    <xf numFmtId="0" fontId="5" fillId="0" borderId="4" xfId="0" applyFont="1" applyBorder="1" applyAlignment="1">
      <alignment horizontal="right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2" fontId="1" fillId="0" borderId="2" xfId="0" applyNumberFormat="1" applyFont="1" applyBorder="1" applyAlignment="1">
      <alignment horizontal="right"/>
    </xf>
    <xf numFmtId="2" fontId="1" fillId="0" borderId="3" xfId="0" applyNumberFormat="1" applyFont="1" applyBorder="1" applyAlignment="1">
      <alignment horizontal="right"/>
    </xf>
    <xf numFmtId="2" fontId="1" fillId="0" borderId="4" xfId="0" applyNumberFormat="1" applyFont="1" applyBorder="1" applyAlignment="1">
      <alignment horizontal="right"/>
    </xf>
    <xf numFmtId="0" fontId="1" fillId="0" borderId="2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5" borderId="1" xfId="0" applyNumberFormat="1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/>
    </xf>
    <xf numFmtId="2" fontId="6" fillId="4" borderId="5" xfId="0" applyNumberFormat="1" applyFont="1" applyFill="1" applyBorder="1" applyAlignment="1">
      <alignment horizontal="center" vertical="center"/>
    </xf>
    <xf numFmtId="2" fontId="6" fillId="4" borderId="6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1" xfId="0" applyFont="1" applyBorder="1" applyAlignment="1">
      <alignment horizontal="right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6" fillId="0" borderId="1" xfId="0" applyFont="1" applyBorder="1" applyAlignment="1">
      <alignment horizontal="left"/>
    </xf>
    <xf numFmtId="0" fontId="5" fillId="2" borderId="3" xfId="0" applyFont="1" applyFill="1" applyBorder="1" applyAlignment="1">
      <alignment horizontal="left" vertical="center"/>
    </xf>
    <xf numFmtId="0" fontId="6" fillId="2" borderId="1" xfId="0" applyFont="1" applyFill="1" applyBorder="1" applyAlignment="1">
      <alignment horizontal="left"/>
    </xf>
    <xf numFmtId="0" fontId="6" fillId="5" borderId="1" xfId="0" applyFont="1" applyFill="1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gansystems.com/transistors.php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://tr.farnell.com/texas-instruments/amc1200bdwv/ic-isolation-amp-60khz-soic-8/dp/2373533" TargetMode="External"/><Relationship Id="rId1" Type="http://schemas.openxmlformats.org/officeDocument/2006/relationships/hyperlink" Target="http://tr.farnell.com/texas-instruments/amc1100dub/amp-isolation-60khz-4-25kviso/dp/2144250" TargetMode="External"/><Relationship Id="rId6" Type="http://schemas.openxmlformats.org/officeDocument/2006/relationships/hyperlink" Target="http://tr.farnell.com/epcos/b43456a4228m000/cap-alu-elec-2200uf-350v-screw/dp/2284036" TargetMode="External"/><Relationship Id="rId5" Type="http://schemas.openxmlformats.org/officeDocument/2006/relationships/hyperlink" Target="http://tr.farnell.com/fischer-elektronik/sk-100-100-sa/heat-sink-100mm-1-5-c-w/dp/4621839" TargetMode="External"/><Relationship Id="rId4" Type="http://schemas.openxmlformats.org/officeDocument/2006/relationships/hyperlink" Target="http://tr.farnell.com/vishay/vs-26mt100/bridge-rectifier-25a-3ph/dp/9098550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://tr.farnell.com/multicomp/mc36260/fan-50x50x10mm-5vdc/dp/1924858" TargetMode="External"/><Relationship Id="rId2" Type="http://schemas.openxmlformats.org/officeDocument/2006/relationships/hyperlink" Target="http://tr.farnell.com/fischer-elektronik/sk-100-100-sa/heat-sink-100mm-1-5-c-w/dp/4621839" TargetMode="External"/><Relationship Id="rId1" Type="http://schemas.openxmlformats.org/officeDocument/2006/relationships/hyperlink" Target="http://tr.farnell.com/fischer-elektronik/sk-85-75-sa/heat-sink-75mm-1-2-c-w/dp/4621852" TargetMode="External"/><Relationship Id="rId5" Type="http://schemas.openxmlformats.org/officeDocument/2006/relationships/printerSettings" Target="../printerSettings/printerSettings4.bin"/><Relationship Id="rId4" Type="http://schemas.openxmlformats.org/officeDocument/2006/relationships/hyperlink" Target="http://tr.farnell.com/multicomp/mc36257/fan-40x40x10mm-12vdc/dp/192485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7"/>
  <sheetViews>
    <sheetView tabSelected="1" topLeftCell="A34" zoomScale="115" zoomScaleNormal="115" workbookViewId="0">
      <selection activeCell="C62" sqref="C62"/>
    </sheetView>
  </sheetViews>
  <sheetFormatPr defaultRowHeight="15" x14ac:dyDescent="0.25"/>
  <cols>
    <col min="1" max="1" width="9.5703125" bestFit="1" customWidth="1"/>
    <col min="2" max="2" width="27" style="12" bestFit="1" customWidth="1"/>
    <col min="3" max="3" width="17.140625" style="56" bestFit="1" customWidth="1"/>
    <col min="4" max="4" width="9.140625" bestFit="1" customWidth="1"/>
    <col min="5" max="5" width="7.85546875" style="56" bestFit="1" customWidth="1"/>
    <col min="6" max="7" width="9.5703125" style="56" bestFit="1" customWidth="1"/>
    <col min="8" max="8" width="12.140625" style="56" bestFit="1" customWidth="1"/>
    <col min="9" max="9" width="11.140625" bestFit="1" customWidth="1"/>
    <col min="10" max="10" width="89.5703125" style="12" bestFit="1" customWidth="1"/>
  </cols>
  <sheetData>
    <row r="1" spans="1:10" s="13" customFormat="1" ht="15.75" x14ac:dyDescent="0.25">
      <c r="A1" s="19" t="s">
        <v>2</v>
      </c>
      <c r="B1" s="36" t="s">
        <v>37</v>
      </c>
      <c r="C1" s="36" t="s">
        <v>50</v>
      </c>
      <c r="D1" s="14" t="s">
        <v>42</v>
      </c>
      <c r="E1" s="36" t="s">
        <v>38</v>
      </c>
      <c r="F1" s="36" t="s">
        <v>39</v>
      </c>
      <c r="G1" s="36" t="s">
        <v>40</v>
      </c>
      <c r="H1" s="36" t="s">
        <v>41</v>
      </c>
      <c r="I1" s="14" t="s">
        <v>33</v>
      </c>
      <c r="J1" s="15" t="s">
        <v>44</v>
      </c>
    </row>
    <row r="2" spans="1:10" ht="15.75" x14ac:dyDescent="0.25">
      <c r="A2" s="17" t="s">
        <v>24</v>
      </c>
      <c r="B2" s="60" t="s">
        <v>35</v>
      </c>
      <c r="C2" s="16"/>
      <c r="D2" s="17" t="s">
        <v>43</v>
      </c>
      <c r="E2" s="17">
        <v>1</v>
      </c>
      <c r="F2" s="22">
        <v>2625</v>
      </c>
      <c r="G2" s="22">
        <f>E2*F2</f>
        <v>2625</v>
      </c>
      <c r="H2" s="22">
        <f>1.18*G2</f>
        <v>3097.5</v>
      </c>
      <c r="I2" s="22"/>
      <c r="J2" s="23" t="s">
        <v>45</v>
      </c>
    </row>
    <row r="3" spans="1:10" ht="15.75" x14ac:dyDescent="0.25">
      <c r="A3" s="17" t="s">
        <v>24</v>
      </c>
      <c r="B3" s="60" t="s">
        <v>36</v>
      </c>
      <c r="C3" s="16"/>
      <c r="D3" s="17" t="s">
        <v>43</v>
      </c>
      <c r="E3" s="17">
        <v>1</v>
      </c>
      <c r="F3" s="22">
        <v>2875</v>
      </c>
      <c r="G3" s="22">
        <f t="shared" ref="G3" si="0">E3*F3</f>
        <v>2875</v>
      </c>
      <c r="H3" s="22">
        <f t="shared" ref="H3" si="1">1.18*G3</f>
        <v>3392.5</v>
      </c>
      <c r="I3" s="22"/>
      <c r="J3" s="23" t="s">
        <v>45</v>
      </c>
    </row>
    <row r="4" spans="1:10" ht="15.75" x14ac:dyDescent="0.25">
      <c r="A4" s="38" t="s">
        <v>27</v>
      </c>
      <c r="B4" s="39"/>
      <c r="C4" s="39"/>
      <c r="D4" s="39"/>
      <c r="E4" s="39"/>
      <c r="F4" s="39"/>
      <c r="G4" s="40"/>
      <c r="H4" s="22">
        <f>SUM(H2:H3)</f>
        <v>6490</v>
      </c>
      <c r="I4" s="22">
        <v>6500</v>
      </c>
      <c r="J4" s="23"/>
    </row>
    <row r="5" spans="1:10" ht="15.75" x14ac:dyDescent="0.25">
      <c r="A5" s="26"/>
      <c r="B5" s="61"/>
      <c r="C5" s="55"/>
      <c r="D5" s="27"/>
      <c r="E5" s="55"/>
      <c r="F5" s="55"/>
      <c r="G5" s="58"/>
      <c r="H5" s="28"/>
      <c r="I5" s="28"/>
      <c r="J5" s="24"/>
    </row>
    <row r="6" spans="1:10" ht="15.75" x14ac:dyDescent="0.25">
      <c r="A6" s="17" t="s">
        <v>26</v>
      </c>
      <c r="B6" s="60" t="s">
        <v>20</v>
      </c>
      <c r="C6" s="16"/>
      <c r="D6" s="17" t="s">
        <v>46</v>
      </c>
      <c r="E6" s="17">
        <v>2</v>
      </c>
      <c r="F6" s="22">
        <v>1900</v>
      </c>
      <c r="G6" s="22">
        <f>E6*F6</f>
        <v>3800</v>
      </c>
      <c r="H6" s="22">
        <f>1.18*G6</f>
        <v>4484</v>
      </c>
      <c r="I6" s="53"/>
      <c r="J6" s="23" t="s">
        <v>45</v>
      </c>
    </row>
    <row r="7" spans="1:10" ht="15.75" x14ac:dyDescent="0.25">
      <c r="A7" s="17" t="s">
        <v>26</v>
      </c>
      <c r="B7" s="60" t="s">
        <v>47</v>
      </c>
      <c r="C7" s="16"/>
      <c r="D7" s="17" t="s">
        <v>46</v>
      </c>
      <c r="E7" s="17">
        <v>2</v>
      </c>
      <c r="F7" s="22">
        <v>850</v>
      </c>
      <c r="G7" s="22">
        <f t="shared" ref="G7" si="2">E7*F7</f>
        <v>1700</v>
      </c>
      <c r="H7" s="22">
        <f>1.18*G7</f>
        <v>2006</v>
      </c>
      <c r="I7" s="54"/>
      <c r="J7" s="23" t="s">
        <v>45</v>
      </c>
    </row>
    <row r="8" spans="1:10" ht="15.75" x14ac:dyDescent="0.25">
      <c r="A8" s="38" t="s">
        <v>27</v>
      </c>
      <c r="B8" s="39"/>
      <c r="C8" s="39"/>
      <c r="D8" s="39"/>
      <c r="E8" s="39"/>
      <c r="F8" s="39"/>
      <c r="G8" s="40"/>
      <c r="H8" s="22">
        <f>SUM(H6:H7)</f>
        <v>6490</v>
      </c>
      <c r="I8" s="22">
        <v>6500</v>
      </c>
      <c r="J8" s="23"/>
    </row>
    <row r="9" spans="1:10" ht="15.75" x14ac:dyDescent="0.25">
      <c r="A9" s="20"/>
      <c r="B9" s="62"/>
      <c r="C9" s="21"/>
      <c r="D9" s="20"/>
      <c r="E9" s="59"/>
      <c r="F9" s="59"/>
      <c r="G9" s="59"/>
      <c r="H9" s="20"/>
      <c r="I9" s="20"/>
      <c r="J9" s="24"/>
    </row>
    <row r="10" spans="1:10" ht="15.75" x14ac:dyDescent="0.25">
      <c r="A10" s="37" t="s">
        <v>59</v>
      </c>
      <c r="B10" s="37"/>
      <c r="C10" s="37"/>
      <c r="D10" s="37"/>
      <c r="E10" s="37"/>
      <c r="F10" s="37"/>
      <c r="G10" s="37"/>
      <c r="H10" s="37"/>
      <c r="I10" s="37"/>
    </row>
    <row r="11" spans="1:10" x14ac:dyDescent="0.25">
      <c r="A11" s="17" t="s">
        <v>25</v>
      </c>
      <c r="B11" s="23" t="s">
        <v>19</v>
      </c>
      <c r="C11" s="17" t="s">
        <v>51</v>
      </c>
      <c r="D11" s="17" t="s">
        <v>43</v>
      </c>
      <c r="E11" s="17">
        <v>2</v>
      </c>
      <c r="F11" s="22">
        <v>57</v>
      </c>
      <c r="G11" s="22">
        <f>E11*F11</f>
        <v>114</v>
      </c>
      <c r="H11" s="22">
        <f>1.18*G11</f>
        <v>134.51999999999998</v>
      </c>
      <c r="I11" s="22"/>
      <c r="J11" s="29" t="s">
        <v>49</v>
      </c>
    </row>
    <row r="12" spans="1:10" x14ac:dyDescent="0.25">
      <c r="A12" s="17" t="s">
        <v>25</v>
      </c>
      <c r="B12" s="23" t="s">
        <v>12</v>
      </c>
      <c r="C12" s="17"/>
      <c r="D12" s="17" t="s">
        <v>43</v>
      </c>
      <c r="E12" s="17">
        <v>6</v>
      </c>
      <c r="F12" s="22">
        <v>86</v>
      </c>
      <c r="G12" s="22">
        <f>E12*F12</f>
        <v>516</v>
      </c>
      <c r="H12" s="22">
        <f>1.18*G12</f>
        <v>608.88</v>
      </c>
      <c r="I12" s="25" t="s">
        <v>77</v>
      </c>
      <c r="J12" s="32"/>
    </row>
    <row r="13" spans="1:10" x14ac:dyDescent="0.25">
      <c r="A13" s="50" t="s">
        <v>25</v>
      </c>
      <c r="B13" s="63" t="s">
        <v>12</v>
      </c>
      <c r="C13" s="50"/>
      <c r="D13" s="50" t="s">
        <v>66</v>
      </c>
      <c r="E13" s="50">
        <v>0</v>
      </c>
      <c r="F13" s="51">
        <v>0</v>
      </c>
      <c r="G13" s="51">
        <f>E13*F13</f>
        <v>0</v>
      </c>
      <c r="H13" s="51">
        <f>1.18*G13</f>
        <v>0</v>
      </c>
      <c r="I13" s="51"/>
      <c r="J13" s="52"/>
    </row>
    <row r="14" spans="1:10" x14ac:dyDescent="0.25">
      <c r="A14" s="17" t="s">
        <v>25</v>
      </c>
      <c r="B14" s="23" t="s">
        <v>48</v>
      </c>
      <c r="C14" s="17" t="s">
        <v>70</v>
      </c>
      <c r="D14" s="17" t="s">
        <v>43</v>
      </c>
      <c r="E14" s="17">
        <v>2</v>
      </c>
      <c r="F14" s="17">
        <v>27</v>
      </c>
      <c r="G14" s="22">
        <f>E14*F14</f>
        <v>54</v>
      </c>
      <c r="H14" s="22">
        <f>1.18*G14</f>
        <v>63.72</v>
      </c>
      <c r="I14" s="34"/>
      <c r="J14" s="29" t="s">
        <v>67</v>
      </c>
    </row>
    <row r="15" spans="1:10" x14ac:dyDescent="0.25">
      <c r="A15" s="17" t="s">
        <v>25</v>
      </c>
      <c r="B15" s="23" t="s">
        <v>74</v>
      </c>
      <c r="C15" s="17" t="s">
        <v>76</v>
      </c>
      <c r="D15" s="17" t="s">
        <v>43</v>
      </c>
      <c r="E15" s="17">
        <v>10</v>
      </c>
      <c r="F15" s="22">
        <v>50</v>
      </c>
      <c r="G15" s="22">
        <f>E15*F15</f>
        <v>500</v>
      </c>
      <c r="H15" s="22">
        <f>1.18*G15</f>
        <v>590</v>
      </c>
      <c r="I15" s="22"/>
      <c r="J15" s="29" t="s">
        <v>75</v>
      </c>
    </row>
    <row r="16" spans="1:10" ht="15.75" x14ac:dyDescent="0.25">
      <c r="A16" s="43" t="s">
        <v>60</v>
      </c>
      <c r="B16" s="43"/>
      <c r="C16" s="43"/>
      <c r="D16" s="43"/>
      <c r="E16" s="43"/>
      <c r="F16" s="43"/>
      <c r="G16" s="43"/>
      <c r="H16" s="43"/>
      <c r="I16" s="43"/>
      <c r="J16" s="29"/>
    </row>
    <row r="17" spans="1:10" x14ac:dyDescent="0.25">
      <c r="A17" s="17" t="s">
        <v>25</v>
      </c>
      <c r="B17" s="23" t="s">
        <v>10</v>
      </c>
      <c r="C17" s="17" t="s">
        <v>55</v>
      </c>
      <c r="D17" s="33"/>
      <c r="E17" s="17">
        <v>0</v>
      </c>
      <c r="F17" s="22">
        <v>65</v>
      </c>
      <c r="G17" s="22">
        <f>E17*F17</f>
        <v>0</v>
      </c>
      <c r="H17" s="22">
        <f>1.18*G17</f>
        <v>0</v>
      </c>
      <c r="I17" s="22"/>
      <c r="J17" s="29" t="s">
        <v>56</v>
      </c>
    </row>
    <row r="18" spans="1:10" x14ac:dyDescent="0.25">
      <c r="A18" s="17" t="s">
        <v>25</v>
      </c>
      <c r="B18" s="23" t="s">
        <v>11</v>
      </c>
      <c r="C18" s="17" t="s">
        <v>54</v>
      </c>
      <c r="D18" s="17" t="s">
        <v>43</v>
      </c>
      <c r="E18" s="17">
        <v>10</v>
      </c>
      <c r="F18" s="22">
        <v>110</v>
      </c>
      <c r="G18" s="22">
        <f>E18*F18</f>
        <v>1100</v>
      </c>
      <c r="H18" s="22">
        <f>1.18*G18</f>
        <v>1298</v>
      </c>
      <c r="I18" s="25" t="s">
        <v>58</v>
      </c>
      <c r="J18" s="30"/>
    </row>
    <row r="19" spans="1:10" x14ac:dyDescent="0.25">
      <c r="A19" s="17" t="s">
        <v>25</v>
      </c>
      <c r="B19" s="23" t="s">
        <v>57</v>
      </c>
      <c r="C19" s="33" t="s">
        <v>80</v>
      </c>
      <c r="D19" s="17" t="s">
        <v>80</v>
      </c>
      <c r="E19" s="17">
        <v>0</v>
      </c>
      <c r="F19" s="17">
        <v>0</v>
      </c>
      <c r="G19" s="22">
        <f>E19*F19</f>
        <v>0</v>
      </c>
      <c r="H19" s="22">
        <f>1.18*G19</f>
        <v>0</v>
      </c>
      <c r="I19" s="25" t="s">
        <v>58</v>
      </c>
      <c r="J19" s="30"/>
    </row>
    <row r="20" spans="1:10" ht="15.75" x14ac:dyDescent="0.25">
      <c r="A20" s="17" t="s">
        <v>25</v>
      </c>
      <c r="B20" s="60" t="s">
        <v>78</v>
      </c>
      <c r="C20" s="16"/>
      <c r="D20" s="18"/>
      <c r="E20" s="16"/>
      <c r="F20" s="16"/>
      <c r="G20" s="16"/>
      <c r="H20" s="16"/>
      <c r="I20" s="18"/>
      <c r="J20" s="31"/>
    </row>
    <row r="21" spans="1:10" ht="15.75" x14ac:dyDescent="0.25">
      <c r="A21" s="37" t="s">
        <v>61</v>
      </c>
      <c r="B21" s="37"/>
      <c r="C21" s="37"/>
      <c r="D21" s="37"/>
      <c r="E21" s="37"/>
      <c r="F21" s="37"/>
      <c r="G21" s="37"/>
      <c r="H21" s="37"/>
      <c r="I21" s="37"/>
      <c r="J21" s="31"/>
    </row>
    <row r="22" spans="1:10" x14ac:dyDescent="0.25">
      <c r="A22" s="17" t="s">
        <v>25</v>
      </c>
      <c r="B22" s="23" t="s">
        <v>28</v>
      </c>
      <c r="C22" s="17" t="s">
        <v>80</v>
      </c>
      <c r="D22" s="17" t="s">
        <v>43</v>
      </c>
      <c r="E22" s="17">
        <v>0</v>
      </c>
      <c r="F22" s="22">
        <v>0</v>
      </c>
      <c r="G22" s="22">
        <f>E22*F22</f>
        <v>0</v>
      </c>
      <c r="H22" s="22">
        <f>1.18*G22</f>
        <v>0</v>
      </c>
      <c r="I22" s="22"/>
      <c r="J22" s="30"/>
    </row>
    <row r="23" spans="1:10" x14ac:dyDescent="0.25">
      <c r="A23" s="17" t="s">
        <v>25</v>
      </c>
      <c r="B23" s="23" t="s">
        <v>16</v>
      </c>
      <c r="C23" s="17" t="s">
        <v>80</v>
      </c>
      <c r="D23" s="17" t="s">
        <v>43</v>
      </c>
      <c r="E23" s="17">
        <v>20</v>
      </c>
      <c r="F23" s="22">
        <v>22.5</v>
      </c>
      <c r="G23" s="22">
        <f>E23*F23</f>
        <v>450</v>
      </c>
      <c r="H23" s="22">
        <f>1.18*G23</f>
        <v>531</v>
      </c>
      <c r="I23" s="22"/>
      <c r="J23" s="29" t="s">
        <v>53</v>
      </c>
    </row>
    <row r="24" spans="1:10" ht="15.75" x14ac:dyDescent="0.25">
      <c r="A24" s="17" t="s">
        <v>25</v>
      </c>
      <c r="B24" s="60" t="s">
        <v>79</v>
      </c>
      <c r="C24" s="16" t="s">
        <v>80</v>
      </c>
      <c r="D24" s="17" t="s">
        <v>43</v>
      </c>
      <c r="E24" s="16">
        <v>0</v>
      </c>
      <c r="F24" s="16">
        <v>0</v>
      </c>
      <c r="G24" s="22">
        <f t="shared" ref="G24:G27" si="3">E24*F24</f>
        <v>0</v>
      </c>
      <c r="H24" s="22">
        <f t="shared" ref="H24:H27" si="4">1.18*G24</f>
        <v>0</v>
      </c>
      <c r="I24" s="18"/>
      <c r="J24" s="31"/>
    </row>
    <row r="25" spans="1:10" ht="15.75" x14ac:dyDescent="0.25">
      <c r="A25" s="17" t="s">
        <v>25</v>
      </c>
      <c r="B25" s="23" t="s">
        <v>15</v>
      </c>
      <c r="C25" s="17" t="s">
        <v>80</v>
      </c>
      <c r="D25" s="17" t="s">
        <v>43</v>
      </c>
      <c r="E25" s="17">
        <v>5</v>
      </c>
      <c r="F25" s="22">
        <v>22.5</v>
      </c>
      <c r="G25" s="22">
        <f t="shared" si="3"/>
        <v>112.5</v>
      </c>
      <c r="H25" s="22">
        <f t="shared" si="4"/>
        <v>132.75</v>
      </c>
      <c r="I25" s="18"/>
      <c r="J25" s="31"/>
    </row>
    <row r="26" spans="1:10" ht="15.75" x14ac:dyDescent="0.25">
      <c r="A26" s="17" t="s">
        <v>25</v>
      </c>
      <c r="B26" s="60" t="s">
        <v>82</v>
      </c>
      <c r="C26" s="16" t="s">
        <v>80</v>
      </c>
      <c r="D26" s="17" t="s">
        <v>43</v>
      </c>
      <c r="E26" s="16">
        <v>0</v>
      </c>
      <c r="F26" s="16">
        <v>0</v>
      </c>
      <c r="G26" s="16">
        <f t="shared" si="3"/>
        <v>0</v>
      </c>
      <c r="H26" s="16">
        <f t="shared" si="4"/>
        <v>0</v>
      </c>
      <c r="I26" s="18"/>
      <c r="J26" s="31"/>
    </row>
    <row r="27" spans="1:10" ht="15.75" x14ac:dyDescent="0.25">
      <c r="A27" s="17" t="s">
        <v>25</v>
      </c>
      <c r="B27" s="60" t="s">
        <v>87</v>
      </c>
      <c r="C27" s="16" t="s">
        <v>80</v>
      </c>
      <c r="D27" s="17" t="s">
        <v>43</v>
      </c>
      <c r="E27" s="16">
        <v>0</v>
      </c>
      <c r="F27" s="16">
        <v>0</v>
      </c>
      <c r="G27" s="16">
        <f t="shared" si="3"/>
        <v>0</v>
      </c>
      <c r="H27" s="16">
        <f t="shared" si="4"/>
        <v>0</v>
      </c>
      <c r="I27" s="18"/>
    </row>
    <row r="28" spans="1:10" ht="15.75" x14ac:dyDescent="0.25">
      <c r="A28" s="17" t="s">
        <v>25</v>
      </c>
      <c r="B28" s="60"/>
      <c r="C28" s="16"/>
      <c r="D28" s="18"/>
      <c r="E28" s="16"/>
      <c r="F28" s="16"/>
      <c r="G28" s="16"/>
      <c r="H28" s="16"/>
      <c r="I28" s="18"/>
    </row>
    <row r="29" spans="1:10" ht="15.75" x14ac:dyDescent="0.25">
      <c r="A29" s="37" t="s">
        <v>62</v>
      </c>
      <c r="B29" s="37"/>
      <c r="C29" s="37"/>
      <c r="D29" s="37"/>
      <c r="E29" s="37"/>
      <c r="F29" s="37"/>
      <c r="G29" s="37"/>
      <c r="H29" s="37"/>
      <c r="I29" s="37"/>
    </row>
    <row r="30" spans="1:10" x14ac:dyDescent="0.25">
      <c r="A30" s="17" t="s">
        <v>25</v>
      </c>
      <c r="B30" s="23" t="s">
        <v>17</v>
      </c>
      <c r="C30" s="17"/>
      <c r="D30" s="17" t="s">
        <v>43</v>
      </c>
      <c r="E30" s="17">
        <v>0</v>
      </c>
      <c r="F30" s="22">
        <v>0</v>
      </c>
      <c r="G30" s="22">
        <f>E30*F30</f>
        <v>0</v>
      </c>
      <c r="H30" s="22">
        <f>1.18*G30</f>
        <v>0</v>
      </c>
      <c r="I30" s="22"/>
      <c r="J30" s="30"/>
    </row>
    <row r="31" spans="1:10" x14ac:dyDescent="0.25">
      <c r="A31" s="17" t="s">
        <v>25</v>
      </c>
      <c r="B31" s="23" t="s">
        <v>81</v>
      </c>
      <c r="C31" s="17"/>
      <c r="D31" s="17" t="s">
        <v>43</v>
      </c>
      <c r="E31" s="17">
        <v>0</v>
      </c>
      <c r="F31" s="22">
        <v>0</v>
      </c>
      <c r="G31" s="22">
        <f t="shared" ref="G31:G34" si="5">E31*F31</f>
        <v>0</v>
      </c>
      <c r="H31" s="22">
        <f t="shared" ref="H31:H34" si="6">1.18*G31</f>
        <v>0</v>
      </c>
      <c r="I31" s="22"/>
      <c r="J31" s="29" t="s">
        <v>52</v>
      </c>
    </row>
    <row r="32" spans="1:10" ht="15.75" x14ac:dyDescent="0.25">
      <c r="A32" s="17" t="s">
        <v>25</v>
      </c>
      <c r="B32" s="60" t="s">
        <v>93</v>
      </c>
      <c r="C32" s="16"/>
      <c r="D32" s="17" t="s">
        <v>43</v>
      </c>
      <c r="E32" s="16">
        <v>0</v>
      </c>
      <c r="F32" s="16">
        <v>0</v>
      </c>
      <c r="G32" s="22">
        <f t="shared" si="5"/>
        <v>0</v>
      </c>
      <c r="H32" s="22">
        <f t="shared" si="6"/>
        <v>0</v>
      </c>
      <c r="I32" s="18"/>
    </row>
    <row r="33" spans="1:10" ht="15.75" x14ac:dyDescent="0.25">
      <c r="A33" s="17" t="s">
        <v>25</v>
      </c>
      <c r="B33" s="60" t="s">
        <v>94</v>
      </c>
      <c r="C33" s="16"/>
      <c r="D33" s="17" t="s">
        <v>43</v>
      </c>
      <c r="E33" s="16">
        <v>0</v>
      </c>
      <c r="F33" s="16">
        <v>0</v>
      </c>
      <c r="G33" s="22">
        <f t="shared" si="5"/>
        <v>0</v>
      </c>
      <c r="H33" s="22">
        <f t="shared" si="6"/>
        <v>0</v>
      </c>
      <c r="I33" s="18"/>
    </row>
    <row r="34" spans="1:10" ht="15.75" x14ac:dyDescent="0.25">
      <c r="A34" s="17" t="s">
        <v>25</v>
      </c>
      <c r="B34" s="60"/>
      <c r="C34" s="16"/>
      <c r="D34" s="17" t="s">
        <v>43</v>
      </c>
      <c r="E34" s="16">
        <v>0</v>
      </c>
      <c r="F34" s="16">
        <v>0</v>
      </c>
      <c r="G34" s="22">
        <f t="shared" si="5"/>
        <v>0</v>
      </c>
      <c r="H34" s="22">
        <f t="shared" si="6"/>
        <v>0</v>
      </c>
      <c r="I34" s="18"/>
    </row>
    <row r="35" spans="1:10" ht="15.75" x14ac:dyDescent="0.25">
      <c r="A35" s="37" t="s">
        <v>63</v>
      </c>
      <c r="B35" s="37"/>
      <c r="C35" s="37"/>
      <c r="D35" s="37"/>
      <c r="E35" s="37"/>
      <c r="F35" s="37"/>
      <c r="G35" s="37"/>
      <c r="H35" s="37"/>
      <c r="I35" s="37"/>
    </row>
    <row r="36" spans="1:10" x14ac:dyDescent="0.25">
      <c r="A36" s="17" t="s">
        <v>25</v>
      </c>
      <c r="B36" s="23" t="s">
        <v>13</v>
      </c>
      <c r="C36" s="17"/>
      <c r="D36" s="17" t="s">
        <v>43</v>
      </c>
      <c r="E36" s="17">
        <v>0</v>
      </c>
      <c r="F36" s="22">
        <v>0</v>
      </c>
      <c r="G36" s="22">
        <f>E36*F36</f>
        <v>0</v>
      </c>
      <c r="H36" s="22">
        <f>1.18*G36</f>
        <v>0</v>
      </c>
      <c r="I36" s="22"/>
      <c r="J36" s="30"/>
    </row>
    <row r="37" spans="1:10" ht="15.75" x14ac:dyDescent="0.25">
      <c r="A37" s="17" t="s">
        <v>25</v>
      </c>
      <c r="B37" s="60" t="s">
        <v>84</v>
      </c>
      <c r="C37" s="16"/>
      <c r="D37" s="17" t="s">
        <v>43</v>
      </c>
      <c r="E37" s="16">
        <v>0</v>
      </c>
      <c r="F37" s="16">
        <v>0</v>
      </c>
      <c r="G37" s="22">
        <f t="shared" ref="G37:G40" si="7">E37*F37</f>
        <v>0</v>
      </c>
      <c r="H37" s="22">
        <f t="shared" ref="H37:H40" si="8">1.18*G37</f>
        <v>0</v>
      </c>
      <c r="I37" s="18"/>
    </row>
    <row r="38" spans="1:10" ht="15.75" x14ac:dyDescent="0.25">
      <c r="A38" s="17" t="s">
        <v>25</v>
      </c>
      <c r="B38" s="60" t="s">
        <v>85</v>
      </c>
      <c r="C38" s="16"/>
      <c r="D38" s="17" t="s">
        <v>43</v>
      </c>
      <c r="E38" s="16">
        <v>0</v>
      </c>
      <c r="F38" s="16">
        <v>0</v>
      </c>
      <c r="G38" s="22">
        <f t="shared" si="7"/>
        <v>0</v>
      </c>
      <c r="H38" s="22">
        <f t="shared" si="8"/>
        <v>0</v>
      </c>
      <c r="I38" s="18"/>
    </row>
    <row r="39" spans="1:10" ht="15.75" x14ac:dyDescent="0.25">
      <c r="A39" s="17" t="s">
        <v>25</v>
      </c>
      <c r="B39" s="60" t="s">
        <v>86</v>
      </c>
      <c r="C39" s="16"/>
      <c r="D39" s="17" t="s">
        <v>43</v>
      </c>
      <c r="E39" s="16">
        <v>0</v>
      </c>
      <c r="F39" s="16">
        <v>0</v>
      </c>
      <c r="G39" s="22">
        <f t="shared" si="7"/>
        <v>0</v>
      </c>
      <c r="H39" s="22">
        <f t="shared" si="8"/>
        <v>0</v>
      </c>
      <c r="I39" s="18"/>
    </row>
    <row r="40" spans="1:10" ht="15.75" x14ac:dyDescent="0.25">
      <c r="A40" s="17" t="s">
        <v>25</v>
      </c>
      <c r="B40" s="60"/>
      <c r="C40" s="16"/>
      <c r="D40" s="17" t="s">
        <v>43</v>
      </c>
      <c r="E40" s="16">
        <v>0</v>
      </c>
      <c r="F40" s="16">
        <v>0</v>
      </c>
      <c r="G40" s="22">
        <f t="shared" si="7"/>
        <v>0</v>
      </c>
      <c r="H40" s="22">
        <f t="shared" si="8"/>
        <v>0</v>
      </c>
      <c r="I40" s="18"/>
    </row>
    <row r="41" spans="1:10" ht="15.75" x14ac:dyDescent="0.25">
      <c r="A41" s="41" t="s">
        <v>65</v>
      </c>
      <c r="B41" s="42"/>
      <c r="C41" s="42"/>
      <c r="D41" s="42"/>
      <c r="E41" s="42"/>
      <c r="F41" s="42"/>
      <c r="G41" s="42"/>
      <c r="H41" s="42"/>
      <c r="I41" s="42"/>
    </row>
    <row r="42" spans="1:10" ht="15.75" x14ac:dyDescent="0.25">
      <c r="A42" s="16" t="s">
        <v>25</v>
      </c>
      <c r="B42" s="60" t="s">
        <v>88</v>
      </c>
      <c r="C42" s="16"/>
      <c r="D42" s="17" t="s">
        <v>43</v>
      </c>
      <c r="E42" s="16">
        <v>0</v>
      </c>
      <c r="F42" s="16">
        <v>0</v>
      </c>
      <c r="G42" s="16">
        <f>E42*F42</f>
        <v>0</v>
      </c>
      <c r="H42" s="16">
        <f>G42*1.18</f>
        <v>0</v>
      </c>
      <c r="I42" s="18"/>
    </row>
    <row r="43" spans="1:10" ht="15.75" x14ac:dyDescent="0.25">
      <c r="A43" s="16" t="s">
        <v>25</v>
      </c>
      <c r="B43" s="60" t="s">
        <v>89</v>
      </c>
      <c r="C43" s="16"/>
      <c r="D43" s="17" t="s">
        <v>43</v>
      </c>
      <c r="E43" s="16">
        <v>0</v>
      </c>
      <c r="F43" s="16">
        <v>0</v>
      </c>
      <c r="G43" s="16">
        <f t="shared" ref="G43:G47" si="9">E43*F43</f>
        <v>0</v>
      </c>
      <c r="H43" s="16">
        <f t="shared" ref="H43:H47" si="10">G43*1.18</f>
        <v>0</v>
      </c>
      <c r="I43" s="18"/>
    </row>
    <row r="44" spans="1:10" ht="15.75" x14ac:dyDescent="0.25">
      <c r="A44" s="16" t="s">
        <v>25</v>
      </c>
      <c r="B44" s="60" t="s">
        <v>90</v>
      </c>
      <c r="C44" s="16"/>
      <c r="D44" s="17" t="s">
        <v>43</v>
      </c>
      <c r="E44" s="16">
        <v>0</v>
      </c>
      <c r="F44" s="16">
        <v>0</v>
      </c>
      <c r="G44" s="16">
        <f t="shared" si="9"/>
        <v>0</v>
      </c>
      <c r="H44" s="16">
        <f t="shared" si="10"/>
        <v>0</v>
      </c>
      <c r="I44" s="18"/>
    </row>
    <row r="45" spans="1:10" ht="15.75" x14ac:dyDescent="0.25">
      <c r="A45" s="16" t="s">
        <v>25</v>
      </c>
      <c r="B45" s="60" t="s">
        <v>91</v>
      </c>
      <c r="C45" s="16"/>
      <c r="D45" s="17" t="s">
        <v>43</v>
      </c>
      <c r="E45" s="16">
        <v>0</v>
      </c>
      <c r="F45" s="16">
        <v>0</v>
      </c>
      <c r="G45" s="16">
        <f t="shared" si="9"/>
        <v>0</v>
      </c>
      <c r="H45" s="16">
        <f t="shared" si="10"/>
        <v>0</v>
      </c>
      <c r="I45" s="18"/>
    </row>
    <row r="46" spans="1:10" ht="15.75" x14ac:dyDescent="0.25">
      <c r="A46" s="16" t="s">
        <v>25</v>
      </c>
      <c r="B46" s="60" t="s">
        <v>92</v>
      </c>
      <c r="C46" s="16"/>
      <c r="D46" s="17" t="s">
        <v>43</v>
      </c>
      <c r="E46" s="16">
        <v>0</v>
      </c>
      <c r="F46" s="16">
        <v>0</v>
      </c>
      <c r="G46" s="16">
        <f t="shared" si="9"/>
        <v>0</v>
      </c>
      <c r="H46" s="16">
        <f t="shared" si="10"/>
        <v>0</v>
      </c>
      <c r="I46" s="18"/>
    </row>
    <row r="47" spans="1:10" ht="15.75" x14ac:dyDescent="0.25">
      <c r="A47" s="16" t="s">
        <v>25</v>
      </c>
      <c r="B47" s="23"/>
      <c r="C47" s="17"/>
      <c r="D47" s="17" t="s">
        <v>43</v>
      </c>
      <c r="E47" s="16">
        <v>0</v>
      </c>
      <c r="F47" s="16">
        <v>0</v>
      </c>
      <c r="G47" s="16">
        <f t="shared" si="9"/>
        <v>0</v>
      </c>
      <c r="H47" s="16">
        <f t="shared" si="10"/>
        <v>0</v>
      </c>
      <c r="I47" s="22"/>
      <c r="J47" s="30"/>
    </row>
    <row r="48" spans="1:10" ht="15.75" x14ac:dyDescent="0.25">
      <c r="A48" s="43" t="s">
        <v>83</v>
      </c>
      <c r="B48" s="43"/>
      <c r="C48" s="43"/>
      <c r="D48" s="43"/>
      <c r="E48" s="43"/>
      <c r="F48" s="43"/>
      <c r="G48" s="43"/>
      <c r="H48" s="43"/>
      <c r="I48" s="43"/>
      <c r="J48" s="30"/>
    </row>
    <row r="49" spans="1:10" x14ac:dyDescent="0.25">
      <c r="A49" s="17"/>
      <c r="B49" s="23"/>
      <c r="C49" s="17"/>
      <c r="D49" s="17"/>
      <c r="E49" s="17"/>
      <c r="F49" s="17"/>
      <c r="G49" s="22"/>
      <c r="H49" s="22"/>
      <c r="I49" s="22"/>
      <c r="J49" s="30"/>
    </row>
    <row r="50" spans="1:10" x14ac:dyDescent="0.25">
      <c r="A50" s="17"/>
      <c r="C50" s="17"/>
      <c r="D50" s="17"/>
      <c r="E50" s="17"/>
      <c r="F50" s="17"/>
      <c r="G50" s="22"/>
      <c r="H50" s="22"/>
      <c r="I50" s="22"/>
      <c r="J50" s="30"/>
    </row>
    <row r="51" spans="1:10" ht="15.75" x14ac:dyDescent="0.25">
      <c r="A51" s="43" t="s">
        <v>64</v>
      </c>
      <c r="B51" s="43"/>
      <c r="C51" s="43"/>
      <c r="D51" s="43"/>
      <c r="E51" s="43"/>
      <c r="F51" s="43"/>
      <c r="G51" s="43"/>
      <c r="H51" s="43"/>
      <c r="I51" s="43"/>
      <c r="J51" s="30"/>
    </row>
    <row r="52" spans="1:10" x14ac:dyDescent="0.25">
      <c r="A52" s="17" t="s">
        <v>25</v>
      </c>
      <c r="B52" s="23"/>
      <c r="C52" s="17"/>
      <c r="D52" s="17"/>
      <c r="E52" s="17"/>
      <c r="F52" s="17"/>
      <c r="G52" s="22">
        <f t="shared" ref="G47:G56" si="11">E52*F52</f>
        <v>0</v>
      </c>
      <c r="H52" s="22">
        <f t="shared" ref="H47:H56" si="12">1.18*G52</f>
        <v>0</v>
      </c>
      <c r="I52" s="22"/>
      <c r="J52" s="30"/>
    </row>
    <row r="53" spans="1:10" x14ac:dyDescent="0.25">
      <c r="A53" s="17" t="s">
        <v>25</v>
      </c>
      <c r="B53" s="23"/>
      <c r="C53" s="17"/>
      <c r="D53" s="17"/>
      <c r="E53" s="17"/>
      <c r="F53" s="17"/>
      <c r="G53" s="22">
        <f t="shared" si="11"/>
        <v>0</v>
      </c>
      <c r="H53" s="22">
        <f t="shared" si="12"/>
        <v>0</v>
      </c>
      <c r="I53" s="22"/>
      <c r="J53" s="30"/>
    </row>
    <row r="54" spans="1:10" x14ac:dyDescent="0.25">
      <c r="A54" s="17" t="s">
        <v>25</v>
      </c>
      <c r="B54" s="23"/>
      <c r="C54" s="17"/>
      <c r="D54" s="17"/>
      <c r="E54" s="17"/>
      <c r="F54" s="17"/>
      <c r="G54" s="22">
        <f t="shared" si="11"/>
        <v>0</v>
      </c>
      <c r="H54" s="22">
        <f t="shared" si="12"/>
        <v>0</v>
      </c>
      <c r="I54" s="22"/>
      <c r="J54" s="30"/>
    </row>
    <row r="55" spans="1:10" x14ac:dyDescent="0.25">
      <c r="A55" s="17" t="s">
        <v>25</v>
      </c>
      <c r="B55" s="23"/>
      <c r="C55" s="17"/>
      <c r="D55" s="17"/>
      <c r="E55" s="17"/>
      <c r="F55" s="17"/>
      <c r="G55" s="22">
        <f t="shared" si="11"/>
        <v>0</v>
      </c>
      <c r="H55" s="22">
        <f t="shared" si="12"/>
        <v>0</v>
      </c>
      <c r="I55" s="22"/>
      <c r="J55" s="30"/>
    </row>
    <row r="56" spans="1:10" x14ac:dyDescent="0.25">
      <c r="A56" s="17" t="s">
        <v>25</v>
      </c>
      <c r="B56" s="23"/>
      <c r="C56" s="17"/>
      <c r="D56" s="17"/>
      <c r="E56" s="17"/>
      <c r="F56" s="17"/>
      <c r="G56" s="22">
        <f t="shared" si="11"/>
        <v>0</v>
      </c>
      <c r="H56" s="22">
        <f t="shared" si="12"/>
        <v>0</v>
      </c>
      <c r="I56" s="22"/>
      <c r="J56" s="30"/>
    </row>
    <row r="57" spans="1:10" ht="15.75" x14ac:dyDescent="0.25">
      <c r="A57" s="57" t="s">
        <v>27</v>
      </c>
      <c r="B57" s="57"/>
      <c r="C57" s="57"/>
      <c r="D57" s="57"/>
      <c r="E57" s="57"/>
      <c r="F57" s="57"/>
      <c r="G57" s="57"/>
      <c r="H57" s="22">
        <f>SUM(H10:H26)</f>
        <v>3358.87</v>
      </c>
      <c r="I57" s="22">
        <v>5500</v>
      </c>
      <c r="J57" s="30"/>
    </row>
  </sheetData>
  <mergeCells count="12">
    <mergeCell ref="A35:I35"/>
    <mergeCell ref="A4:G4"/>
    <mergeCell ref="A57:G57"/>
    <mergeCell ref="A8:G8"/>
    <mergeCell ref="A51:I51"/>
    <mergeCell ref="A41:I41"/>
    <mergeCell ref="I6:I7"/>
    <mergeCell ref="A10:I10"/>
    <mergeCell ref="A16:I16"/>
    <mergeCell ref="A21:I21"/>
    <mergeCell ref="A29:I29"/>
    <mergeCell ref="A48:I48"/>
  </mergeCells>
  <hyperlinks>
    <hyperlink ref="J31" r:id="rId1"/>
    <hyperlink ref="J23" r:id="rId2"/>
    <hyperlink ref="J17" r:id="rId3"/>
    <hyperlink ref="J11" r:id="rId4"/>
    <hyperlink ref="J14" r:id="rId5"/>
    <hyperlink ref="J15" r:id="rId6"/>
  </hyperlinks>
  <pageMargins left="0.7" right="0.7" top="0.75" bottom="0.75" header="0.3" footer="0.3"/>
  <pageSetup paperSize="9"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5"/>
  <sheetViews>
    <sheetView zoomScale="160" zoomScaleNormal="160" workbookViewId="0">
      <selection activeCell="B18" sqref="B18"/>
    </sheetView>
  </sheetViews>
  <sheetFormatPr defaultRowHeight="14.25" x14ac:dyDescent="0.2"/>
  <cols>
    <col min="1" max="1" width="3.85546875" style="3" bestFit="1" customWidth="1"/>
    <col min="2" max="2" width="28.85546875" style="6" bestFit="1" customWidth="1"/>
    <col min="3" max="3" width="9" style="6" bestFit="1" customWidth="1"/>
    <col min="4" max="4" width="5.5703125" style="6" bestFit="1" customWidth="1"/>
    <col min="5" max="5" width="13.28515625" style="6" bestFit="1" customWidth="1"/>
    <col min="6" max="6" width="11" style="6" bestFit="1" customWidth="1"/>
    <col min="7" max="7" width="18.7109375" style="6" bestFit="1" customWidth="1"/>
    <col min="8" max="8" width="22" style="6" bestFit="1" customWidth="1"/>
    <col min="9" max="11" width="9.140625" style="6"/>
    <col min="12" max="12" width="9.85546875" style="6" bestFit="1" customWidth="1"/>
    <col min="13" max="16384" width="9.140625" style="6"/>
  </cols>
  <sheetData>
    <row r="1" spans="1:12" s="2" customFormat="1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7" t="s">
        <v>6</v>
      </c>
      <c r="H1" s="7" t="s">
        <v>7</v>
      </c>
    </row>
    <row r="2" spans="1:12" x14ac:dyDescent="0.2">
      <c r="A2" s="4">
        <v>1</v>
      </c>
      <c r="B2" s="5" t="s">
        <v>8</v>
      </c>
      <c r="C2" s="5" t="s">
        <v>24</v>
      </c>
      <c r="D2" s="5">
        <v>1</v>
      </c>
      <c r="E2" s="5"/>
      <c r="F2" s="5">
        <v>3000</v>
      </c>
      <c r="G2" s="8">
        <f>D2*F2</f>
        <v>3000</v>
      </c>
      <c r="H2" s="8">
        <f>G2*1.18</f>
        <v>3540</v>
      </c>
    </row>
    <row r="3" spans="1:12" ht="15" x14ac:dyDescent="0.25">
      <c r="A3" s="4">
        <v>2</v>
      </c>
      <c r="B3" s="5" t="s">
        <v>29</v>
      </c>
      <c r="C3" s="5" t="s">
        <v>24</v>
      </c>
      <c r="D3" s="5">
        <v>1</v>
      </c>
      <c r="E3" s="5"/>
      <c r="F3" s="5">
        <v>1300</v>
      </c>
      <c r="G3" s="8">
        <f t="shared" ref="G3:G24" si="0">D3*F3</f>
        <v>1300</v>
      </c>
      <c r="H3" s="8">
        <f t="shared" ref="H3:H24" si="1">G3*1.18</f>
        <v>1534</v>
      </c>
      <c r="J3" s="4"/>
      <c r="K3" s="1" t="s">
        <v>32</v>
      </c>
      <c r="L3" s="1" t="s">
        <v>33</v>
      </c>
    </row>
    <row r="4" spans="1:12" ht="15" x14ac:dyDescent="0.25">
      <c r="A4" s="4">
        <v>3</v>
      </c>
      <c r="B4" s="5" t="s">
        <v>30</v>
      </c>
      <c r="C4" s="5" t="s">
        <v>24</v>
      </c>
      <c r="D4" s="5">
        <v>1</v>
      </c>
      <c r="E4" s="5"/>
      <c r="F4" s="5">
        <v>1300</v>
      </c>
      <c r="G4" s="8">
        <f t="shared" si="0"/>
        <v>1300</v>
      </c>
      <c r="H4" s="8">
        <f t="shared" si="1"/>
        <v>1534</v>
      </c>
      <c r="J4" s="1" t="s">
        <v>25</v>
      </c>
      <c r="K4" s="4">
        <v>5500</v>
      </c>
      <c r="L4" s="11">
        <f>H19</f>
        <v>3091.6</v>
      </c>
    </row>
    <row r="5" spans="1:12" ht="15" x14ac:dyDescent="0.25">
      <c r="A5" s="44" t="s">
        <v>27</v>
      </c>
      <c r="B5" s="45"/>
      <c r="C5" s="45"/>
      <c r="D5" s="45"/>
      <c r="E5" s="45"/>
      <c r="F5" s="45"/>
      <c r="G5" s="46"/>
      <c r="H5" s="8">
        <f>SUM(H2:H4)</f>
        <v>6608</v>
      </c>
      <c r="J5" s="1" t="s">
        <v>26</v>
      </c>
      <c r="K5" s="4">
        <v>6500</v>
      </c>
      <c r="L5" s="11">
        <f>H25</f>
        <v>5900</v>
      </c>
    </row>
    <row r="6" spans="1:12" ht="15" x14ac:dyDescent="0.25">
      <c r="A6" s="4"/>
      <c r="B6" s="5"/>
      <c r="C6" s="5"/>
      <c r="D6" s="5"/>
      <c r="E6" s="5"/>
      <c r="F6" s="5"/>
      <c r="G6" s="8"/>
      <c r="H6" s="8"/>
      <c r="J6" s="1" t="s">
        <v>24</v>
      </c>
      <c r="K6" s="4">
        <v>6500</v>
      </c>
      <c r="L6" s="11">
        <f>H5</f>
        <v>6608</v>
      </c>
    </row>
    <row r="7" spans="1:12" ht="15" x14ac:dyDescent="0.25">
      <c r="A7" s="4">
        <v>1</v>
      </c>
      <c r="B7" s="5" t="s">
        <v>9</v>
      </c>
      <c r="C7" s="5" t="s">
        <v>25</v>
      </c>
      <c r="D7" s="5">
        <v>0</v>
      </c>
      <c r="E7" s="5"/>
      <c r="F7" s="5">
        <v>0</v>
      </c>
      <c r="G7" s="8">
        <f t="shared" si="0"/>
        <v>0</v>
      </c>
      <c r="H7" s="8">
        <f t="shared" si="1"/>
        <v>0</v>
      </c>
      <c r="J7" s="1" t="s">
        <v>34</v>
      </c>
      <c r="K7" s="4">
        <f>SUM(K4:K6)</f>
        <v>18500</v>
      </c>
      <c r="L7" s="11">
        <f>SUM(L4:L6)</f>
        <v>15599.6</v>
      </c>
    </row>
    <row r="8" spans="1:12" x14ac:dyDescent="0.2">
      <c r="A8" s="4">
        <v>2</v>
      </c>
      <c r="B8" s="5" t="s">
        <v>10</v>
      </c>
      <c r="C8" s="5" t="s">
        <v>25</v>
      </c>
      <c r="D8" s="5">
        <v>0</v>
      </c>
      <c r="E8" s="5"/>
      <c r="F8" s="5">
        <v>50</v>
      </c>
      <c r="G8" s="8">
        <f t="shared" si="0"/>
        <v>0</v>
      </c>
      <c r="H8" s="8">
        <f t="shared" si="1"/>
        <v>0</v>
      </c>
      <c r="I8" s="10" t="s">
        <v>31</v>
      </c>
      <c r="J8" s="3"/>
      <c r="K8" s="3"/>
      <c r="L8" s="3"/>
    </row>
    <row r="9" spans="1:12" x14ac:dyDescent="0.2">
      <c r="A9" s="4">
        <v>3</v>
      </c>
      <c r="B9" s="5" t="s">
        <v>11</v>
      </c>
      <c r="C9" s="5" t="s">
        <v>25</v>
      </c>
      <c r="D9" s="5">
        <v>10</v>
      </c>
      <c r="E9" s="5"/>
      <c r="F9" s="5">
        <v>50</v>
      </c>
      <c r="G9" s="8">
        <f t="shared" si="0"/>
        <v>500</v>
      </c>
      <c r="H9" s="8">
        <f t="shared" si="1"/>
        <v>590</v>
      </c>
      <c r="I9" s="10"/>
    </row>
    <row r="10" spans="1:12" x14ac:dyDescent="0.2">
      <c r="A10" s="4">
        <v>4</v>
      </c>
      <c r="B10" s="5" t="s">
        <v>12</v>
      </c>
      <c r="C10" s="5" t="s">
        <v>25</v>
      </c>
      <c r="D10" s="5">
        <v>3</v>
      </c>
      <c r="E10" s="5"/>
      <c r="F10" s="5">
        <v>60</v>
      </c>
      <c r="G10" s="8">
        <f t="shared" si="0"/>
        <v>180</v>
      </c>
      <c r="H10" s="8">
        <f t="shared" si="1"/>
        <v>212.39999999999998</v>
      </c>
      <c r="I10" s="10"/>
    </row>
    <row r="11" spans="1:12" x14ac:dyDescent="0.2">
      <c r="A11" s="4">
        <v>5</v>
      </c>
      <c r="B11" s="5" t="s">
        <v>13</v>
      </c>
      <c r="C11" s="5" t="s">
        <v>25</v>
      </c>
      <c r="D11" s="5">
        <v>30</v>
      </c>
      <c r="E11" s="5"/>
      <c r="F11" s="5">
        <v>10</v>
      </c>
      <c r="G11" s="8">
        <f t="shared" si="0"/>
        <v>300</v>
      </c>
      <c r="H11" s="8">
        <f t="shared" si="1"/>
        <v>354</v>
      </c>
      <c r="I11" s="10"/>
    </row>
    <row r="12" spans="1:12" x14ac:dyDescent="0.2">
      <c r="A12" s="4">
        <v>6</v>
      </c>
      <c r="B12" s="5" t="s">
        <v>14</v>
      </c>
      <c r="C12" s="5" t="s">
        <v>25</v>
      </c>
      <c r="D12" s="5">
        <v>1</v>
      </c>
      <c r="E12" s="5"/>
      <c r="F12" s="5">
        <v>1000</v>
      </c>
      <c r="G12" s="8">
        <f t="shared" si="0"/>
        <v>1000</v>
      </c>
      <c r="H12" s="8">
        <f t="shared" si="1"/>
        <v>1180</v>
      </c>
      <c r="I12" s="10"/>
    </row>
    <row r="13" spans="1:12" x14ac:dyDescent="0.2">
      <c r="A13" s="4">
        <v>7</v>
      </c>
      <c r="B13" s="5" t="s">
        <v>15</v>
      </c>
      <c r="C13" s="5" t="s">
        <v>25</v>
      </c>
      <c r="D13" s="5">
        <v>0</v>
      </c>
      <c r="E13" s="5"/>
      <c r="F13" s="5">
        <v>50</v>
      </c>
      <c r="G13" s="8">
        <f t="shared" si="0"/>
        <v>0</v>
      </c>
      <c r="H13" s="8">
        <f t="shared" si="1"/>
        <v>0</v>
      </c>
      <c r="I13" s="10"/>
    </row>
    <row r="14" spans="1:12" x14ac:dyDescent="0.2">
      <c r="A14" s="4">
        <v>8</v>
      </c>
      <c r="B14" s="5" t="s">
        <v>28</v>
      </c>
      <c r="C14" s="5" t="s">
        <v>25</v>
      </c>
      <c r="D14" s="5">
        <v>4</v>
      </c>
      <c r="E14" s="5"/>
      <c r="F14" s="5">
        <v>60</v>
      </c>
      <c r="G14" s="8">
        <f t="shared" si="0"/>
        <v>240</v>
      </c>
      <c r="H14" s="8">
        <f t="shared" si="1"/>
        <v>283.2</v>
      </c>
      <c r="I14" s="10"/>
    </row>
    <row r="15" spans="1:12" x14ac:dyDescent="0.2">
      <c r="A15" s="4">
        <v>9</v>
      </c>
      <c r="B15" s="5" t="s">
        <v>16</v>
      </c>
      <c r="C15" s="5" t="s">
        <v>25</v>
      </c>
      <c r="D15" s="5">
        <v>0</v>
      </c>
      <c r="E15" s="5"/>
      <c r="F15" s="5">
        <v>0</v>
      </c>
      <c r="G15" s="8">
        <f t="shared" si="0"/>
        <v>0</v>
      </c>
      <c r="H15" s="8">
        <f t="shared" si="1"/>
        <v>0</v>
      </c>
      <c r="I15" s="10"/>
    </row>
    <row r="16" spans="1:12" x14ac:dyDescent="0.2">
      <c r="A16" s="4">
        <v>10</v>
      </c>
      <c r="B16" s="5" t="s">
        <v>17</v>
      </c>
      <c r="C16" s="5" t="s">
        <v>25</v>
      </c>
      <c r="D16" s="5">
        <v>0</v>
      </c>
      <c r="E16" s="5"/>
      <c r="F16" s="5">
        <f t="shared" ref="F16:F17" si="2">3.5*1.3*E16</f>
        <v>0</v>
      </c>
      <c r="G16" s="8">
        <f t="shared" si="0"/>
        <v>0</v>
      </c>
      <c r="H16" s="8">
        <f t="shared" si="1"/>
        <v>0</v>
      </c>
      <c r="I16" s="10" t="s">
        <v>31</v>
      </c>
    </row>
    <row r="17" spans="1:9" x14ac:dyDescent="0.2">
      <c r="A17" s="4">
        <v>11</v>
      </c>
      <c r="B17" s="5" t="s">
        <v>18</v>
      </c>
      <c r="C17" s="5" t="s">
        <v>25</v>
      </c>
      <c r="D17" s="5">
        <v>0</v>
      </c>
      <c r="E17" s="5"/>
      <c r="F17" s="5">
        <f t="shared" si="2"/>
        <v>0</v>
      </c>
      <c r="G17" s="8">
        <f t="shared" si="0"/>
        <v>0</v>
      </c>
      <c r="H17" s="8">
        <f t="shared" si="1"/>
        <v>0</v>
      </c>
      <c r="I17" s="10" t="s">
        <v>31</v>
      </c>
    </row>
    <row r="18" spans="1:9" x14ac:dyDescent="0.2">
      <c r="A18" s="4">
        <v>12</v>
      </c>
      <c r="B18" s="5" t="s">
        <v>19</v>
      </c>
      <c r="C18" s="5" t="s">
        <v>25</v>
      </c>
      <c r="D18" s="5">
        <v>2</v>
      </c>
      <c r="E18" s="5"/>
      <c r="F18" s="5">
        <v>200</v>
      </c>
      <c r="G18" s="8">
        <f t="shared" si="0"/>
        <v>400</v>
      </c>
      <c r="H18" s="8">
        <f t="shared" si="1"/>
        <v>472</v>
      </c>
      <c r="I18" s="10"/>
    </row>
    <row r="19" spans="1:9" ht="15" x14ac:dyDescent="0.25">
      <c r="A19" s="47" t="s">
        <v>27</v>
      </c>
      <c r="B19" s="48"/>
      <c r="C19" s="48"/>
      <c r="D19" s="48"/>
      <c r="E19" s="48"/>
      <c r="F19" s="48"/>
      <c r="G19" s="49"/>
      <c r="H19" s="8">
        <f>SUM(H7:H18)</f>
        <v>3091.6</v>
      </c>
    </row>
    <row r="20" spans="1:9" x14ac:dyDescent="0.2">
      <c r="A20" s="4"/>
      <c r="B20" s="5"/>
      <c r="C20" s="5"/>
      <c r="D20" s="5"/>
      <c r="E20" s="5"/>
      <c r="F20" s="5"/>
      <c r="G20" s="8"/>
      <c r="H20" s="8"/>
    </row>
    <row r="21" spans="1:9" x14ac:dyDescent="0.2">
      <c r="A21" s="4">
        <v>19</v>
      </c>
      <c r="B21" s="5" t="s">
        <v>20</v>
      </c>
      <c r="C21" s="5" t="s">
        <v>26</v>
      </c>
      <c r="D21" s="5">
        <v>2</v>
      </c>
      <c r="E21" s="5"/>
      <c r="F21" s="5">
        <v>1500</v>
      </c>
      <c r="G21" s="8">
        <f t="shared" si="0"/>
        <v>3000</v>
      </c>
      <c r="H21" s="8">
        <f t="shared" si="1"/>
        <v>3540</v>
      </c>
    </row>
    <row r="22" spans="1:9" x14ac:dyDescent="0.2">
      <c r="A22" s="4">
        <v>20</v>
      </c>
      <c r="B22" s="5" t="s">
        <v>21</v>
      </c>
      <c r="C22" s="5" t="s">
        <v>26</v>
      </c>
      <c r="D22" s="5">
        <v>2</v>
      </c>
      <c r="E22" s="5"/>
      <c r="F22" s="5">
        <v>500</v>
      </c>
      <c r="G22" s="8">
        <f t="shared" si="0"/>
        <v>1000</v>
      </c>
      <c r="H22" s="8">
        <f t="shared" si="1"/>
        <v>1180</v>
      </c>
    </row>
    <row r="23" spans="1:9" x14ac:dyDescent="0.2">
      <c r="A23" s="4">
        <v>21</v>
      </c>
      <c r="B23" s="5" t="s">
        <v>22</v>
      </c>
      <c r="C23" s="5" t="s">
        <v>26</v>
      </c>
      <c r="D23" s="5">
        <v>1</v>
      </c>
      <c r="E23" s="5"/>
      <c r="F23" s="5">
        <v>500</v>
      </c>
      <c r="G23" s="8">
        <f t="shared" si="0"/>
        <v>500</v>
      </c>
      <c r="H23" s="8">
        <f t="shared" si="1"/>
        <v>590</v>
      </c>
    </row>
    <row r="24" spans="1:9" x14ac:dyDescent="0.2">
      <c r="A24" s="4">
        <v>22</v>
      </c>
      <c r="B24" s="5" t="s">
        <v>23</v>
      </c>
      <c r="C24" s="5" t="s">
        <v>26</v>
      </c>
      <c r="D24" s="5">
        <v>1</v>
      </c>
      <c r="E24" s="5"/>
      <c r="F24" s="5">
        <v>500</v>
      </c>
      <c r="G24" s="8">
        <f t="shared" si="0"/>
        <v>500</v>
      </c>
      <c r="H24" s="8">
        <f t="shared" si="1"/>
        <v>590</v>
      </c>
    </row>
    <row r="25" spans="1:9" ht="15" x14ac:dyDescent="0.25">
      <c r="A25" s="47" t="s">
        <v>27</v>
      </c>
      <c r="B25" s="48"/>
      <c r="C25" s="48"/>
      <c r="D25" s="48"/>
      <c r="E25" s="48"/>
      <c r="F25" s="48"/>
      <c r="G25" s="49"/>
      <c r="H25" s="9">
        <f>SUM(H21:H24)</f>
        <v>5900</v>
      </c>
    </row>
  </sheetData>
  <mergeCells count="3">
    <mergeCell ref="A5:G5"/>
    <mergeCell ref="A19:G19"/>
    <mergeCell ref="A25:G25"/>
  </mergeCells>
  <pageMargins left="0.7" right="0.7" top="0.75" bottom="0.75" header="0.3" footer="0.3"/>
  <pageSetup paperSize="9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5"/>
  <sheetViews>
    <sheetView zoomScale="160" zoomScaleNormal="160" workbookViewId="0">
      <selection activeCell="K12" sqref="K12"/>
    </sheetView>
  </sheetViews>
  <sheetFormatPr defaultRowHeight="14.25" x14ac:dyDescent="0.2"/>
  <cols>
    <col min="1" max="1" width="3.85546875" style="3" bestFit="1" customWidth="1"/>
    <col min="2" max="2" width="28.85546875" style="6" bestFit="1" customWidth="1"/>
    <col min="3" max="3" width="9" style="6" bestFit="1" customWidth="1"/>
    <col min="4" max="4" width="5.5703125" style="6" bestFit="1" customWidth="1"/>
    <col min="5" max="5" width="13.28515625" style="6" bestFit="1" customWidth="1"/>
    <col min="6" max="6" width="11" style="6" bestFit="1" customWidth="1"/>
    <col min="7" max="7" width="18.7109375" style="6" bestFit="1" customWidth="1"/>
    <col min="8" max="8" width="22" style="6" bestFit="1" customWidth="1"/>
    <col min="9" max="11" width="9.140625" style="6"/>
    <col min="12" max="12" width="9.85546875" style="6" bestFit="1" customWidth="1"/>
    <col min="13" max="16384" width="9.140625" style="6"/>
  </cols>
  <sheetData>
    <row r="1" spans="1:12" s="2" customFormat="1" ht="1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7" t="s">
        <v>5</v>
      </c>
      <c r="G1" s="7" t="s">
        <v>6</v>
      </c>
      <c r="H1" s="7" t="s">
        <v>7</v>
      </c>
    </row>
    <row r="2" spans="1:12" x14ac:dyDescent="0.2">
      <c r="A2" s="4">
        <v>1</v>
      </c>
      <c r="B2" s="5" t="s">
        <v>8</v>
      </c>
      <c r="C2" s="5" t="s">
        <v>24</v>
      </c>
      <c r="D2" s="5">
        <v>1</v>
      </c>
      <c r="E2" s="5"/>
      <c r="F2" s="5">
        <v>3000</v>
      </c>
      <c r="G2" s="8">
        <f>D2*F2</f>
        <v>3000</v>
      </c>
      <c r="H2" s="8">
        <f>G2*1.18</f>
        <v>3540</v>
      </c>
    </row>
    <row r="3" spans="1:12" ht="15" x14ac:dyDescent="0.25">
      <c r="A3" s="4">
        <v>2</v>
      </c>
      <c r="B3" s="5" t="s">
        <v>29</v>
      </c>
      <c r="C3" s="5" t="s">
        <v>24</v>
      </c>
      <c r="D3" s="5">
        <v>1</v>
      </c>
      <c r="E3" s="5"/>
      <c r="F3" s="5">
        <v>1300</v>
      </c>
      <c r="G3" s="8">
        <f t="shared" ref="G3:G24" si="0">D3*F3</f>
        <v>1300</v>
      </c>
      <c r="H3" s="8">
        <f t="shared" ref="H3:H24" si="1">G3*1.18</f>
        <v>1534</v>
      </c>
      <c r="J3" s="4"/>
      <c r="K3" s="1" t="s">
        <v>32</v>
      </c>
      <c r="L3" s="1" t="s">
        <v>33</v>
      </c>
    </row>
    <row r="4" spans="1:12" ht="15" x14ac:dyDescent="0.25">
      <c r="A4" s="4">
        <v>3</v>
      </c>
      <c r="B4" s="5" t="s">
        <v>30</v>
      </c>
      <c r="C4" s="5" t="s">
        <v>24</v>
      </c>
      <c r="D4" s="5">
        <v>1</v>
      </c>
      <c r="E4" s="5"/>
      <c r="F4" s="5">
        <v>1300</v>
      </c>
      <c r="G4" s="8">
        <f t="shared" si="0"/>
        <v>1300</v>
      </c>
      <c r="H4" s="8">
        <f t="shared" si="1"/>
        <v>1534</v>
      </c>
      <c r="J4" s="1" t="s">
        <v>25</v>
      </c>
      <c r="K4" s="4">
        <v>5500</v>
      </c>
      <c r="L4" s="11">
        <f>H19</f>
        <v>5097.5999999999995</v>
      </c>
    </row>
    <row r="5" spans="1:12" ht="15" x14ac:dyDescent="0.25">
      <c r="A5" s="44" t="s">
        <v>27</v>
      </c>
      <c r="B5" s="45"/>
      <c r="C5" s="45"/>
      <c r="D5" s="45"/>
      <c r="E5" s="45"/>
      <c r="F5" s="45"/>
      <c r="G5" s="46"/>
      <c r="H5" s="8">
        <f>SUM(H2:H4)</f>
        <v>6608</v>
      </c>
      <c r="J5" s="1" t="s">
        <v>26</v>
      </c>
      <c r="K5" s="4">
        <v>6500</v>
      </c>
      <c r="L5" s="11">
        <f>H25</f>
        <v>5900</v>
      </c>
    </row>
    <row r="6" spans="1:12" ht="15" x14ac:dyDescent="0.25">
      <c r="A6" s="4"/>
      <c r="B6" s="5"/>
      <c r="C6" s="5"/>
      <c r="D6" s="5"/>
      <c r="E6" s="5"/>
      <c r="F6" s="5"/>
      <c r="G6" s="8"/>
      <c r="H6" s="8"/>
      <c r="J6" s="1" t="s">
        <v>24</v>
      </c>
      <c r="K6" s="4">
        <v>6500</v>
      </c>
      <c r="L6" s="11">
        <f>H5</f>
        <v>6608</v>
      </c>
    </row>
    <row r="7" spans="1:12" ht="15" x14ac:dyDescent="0.25">
      <c r="A7" s="4">
        <v>1</v>
      </c>
      <c r="B7" s="5" t="s">
        <v>9</v>
      </c>
      <c r="C7" s="5" t="s">
        <v>25</v>
      </c>
      <c r="D7" s="5">
        <v>0</v>
      </c>
      <c r="E7" s="5"/>
      <c r="F7" s="5">
        <v>0</v>
      </c>
      <c r="G7" s="8">
        <f t="shared" si="0"/>
        <v>0</v>
      </c>
      <c r="H7" s="8">
        <f t="shared" si="1"/>
        <v>0</v>
      </c>
      <c r="J7" s="1" t="s">
        <v>34</v>
      </c>
      <c r="K7" s="4">
        <f>SUM(K4:K6)</f>
        <v>18500</v>
      </c>
      <c r="L7" s="11">
        <f>SUM(L4:L6)</f>
        <v>17605.599999999999</v>
      </c>
    </row>
    <row r="8" spans="1:12" x14ac:dyDescent="0.2">
      <c r="A8" s="4">
        <v>2</v>
      </c>
      <c r="B8" s="5" t="s">
        <v>10</v>
      </c>
      <c r="C8" s="5" t="s">
        <v>25</v>
      </c>
      <c r="D8" s="5">
        <v>30</v>
      </c>
      <c r="E8" s="5"/>
      <c r="F8" s="5">
        <v>50</v>
      </c>
      <c r="G8" s="8">
        <f t="shared" si="0"/>
        <v>1500</v>
      </c>
      <c r="H8" s="8">
        <f t="shared" si="1"/>
        <v>1770</v>
      </c>
      <c r="I8" s="10" t="s">
        <v>31</v>
      </c>
      <c r="J8" s="3"/>
      <c r="K8" s="3"/>
      <c r="L8" s="3"/>
    </row>
    <row r="9" spans="1:12" x14ac:dyDescent="0.2">
      <c r="A9" s="4">
        <v>3</v>
      </c>
      <c r="B9" s="5" t="s">
        <v>11</v>
      </c>
      <c r="C9" s="5" t="s">
        <v>25</v>
      </c>
      <c r="D9" s="5">
        <v>10</v>
      </c>
      <c r="E9" s="5"/>
      <c r="F9" s="5">
        <v>50</v>
      </c>
      <c r="G9" s="8">
        <f t="shared" si="0"/>
        <v>500</v>
      </c>
      <c r="H9" s="8">
        <f t="shared" si="1"/>
        <v>590</v>
      </c>
      <c r="I9" s="10"/>
    </row>
    <row r="10" spans="1:12" x14ac:dyDescent="0.2">
      <c r="A10" s="4">
        <v>4</v>
      </c>
      <c r="B10" s="5" t="s">
        <v>12</v>
      </c>
      <c r="C10" s="5" t="s">
        <v>25</v>
      </c>
      <c r="D10" s="5">
        <v>3</v>
      </c>
      <c r="E10" s="5"/>
      <c r="F10" s="5">
        <v>60</v>
      </c>
      <c r="G10" s="8">
        <f t="shared" si="0"/>
        <v>180</v>
      </c>
      <c r="H10" s="8">
        <f t="shared" si="1"/>
        <v>212.39999999999998</v>
      </c>
      <c r="I10" s="10"/>
    </row>
    <row r="11" spans="1:12" x14ac:dyDescent="0.2">
      <c r="A11" s="4">
        <v>5</v>
      </c>
      <c r="B11" s="5" t="s">
        <v>13</v>
      </c>
      <c r="C11" s="5" t="s">
        <v>25</v>
      </c>
      <c r="D11" s="5">
        <v>30</v>
      </c>
      <c r="E11" s="5"/>
      <c r="F11" s="5">
        <v>10</v>
      </c>
      <c r="G11" s="8">
        <f t="shared" si="0"/>
        <v>300</v>
      </c>
      <c r="H11" s="8">
        <f t="shared" si="1"/>
        <v>354</v>
      </c>
      <c r="I11" s="10"/>
    </row>
    <row r="12" spans="1:12" x14ac:dyDescent="0.2">
      <c r="A12" s="4">
        <v>6</v>
      </c>
      <c r="B12" s="5" t="s">
        <v>14</v>
      </c>
      <c r="C12" s="5" t="s">
        <v>25</v>
      </c>
      <c r="D12" s="5">
        <v>1</v>
      </c>
      <c r="E12" s="5"/>
      <c r="F12" s="5">
        <v>1000</v>
      </c>
      <c r="G12" s="8">
        <f t="shared" si="0"/>
        <v>1000</v>
      </c>
      <c r="H12" s="8">
        <f t="shared" si="1"/>
        <v>1180</v>
      </c>
      <c r="I12" s="10"/>
    </row>
    <row r="13" spans="1:12" x14ac:dyDescent="0.2">
      <c r="A13" s="4">
        <v>7</v>
      </c>
      <c r="B13" s="5" t="s">
        <v>15</v>
      </c>
      <c r="C13" s="5" t="s">
        <v>25</v>
      </c>
      <c r="D13" s="5">
        <v>4</v>
      </c>
      <c r="E13" s="5"/>
      <c r="F13" s="5">
        <v>50</v>
      </c>
      <c r="G13" s="8">
        <f t="shared" si="0"/>
        <v>200</v>
      </c>
      <c r="H13" s="8">
        <f t="shared" si="1"/>
        <v>236</v>
      </c>
      <c r="I13" s="10"/>
    </row>
    <row r="14" spans="1:12" x14ac:dyDescent="0.2">
      <c r="A14" s="4">
        <v>8</v>
      </c>
      <c r="B14" s="5" t="s">
        <v>28</v>
      </c>
      <c r="C14" s="5" t="s">
        <v>25</v>
      </c>
      <c r="D14" s="5">
        <v>4</v>
      </c>
      <c r="E14" s="5"/>
      <c r="F14" s="5">
        <v>60</v>
      </c>
      <c r="G14" s="8">
        <f t="shared" si="0"/>
        <v>240</v>
      </c>
      <c r="H14" s="8">
        <f t="shared" si="1"/>
        <v>283.2</v>
      </c>
      <c r="I14" s="10"/>
    </row>
    <row r="15" spans="1:12" x14ac:dyDescent="0.2">
      <c r="A15" s="4">
        <v>9</v>
      </c>
      <c r="B15" s="5" t="s">
        <v>16</v>
      </c>
      <c r="C15" s="5" t="s">
        <v>25</v>
      </c>
      <c r="D15" s="5">
        <v>0</v>
      </c>
      <c r="E15" s="5"/>
      <c r="F15" s="5">
        <v>0</v>
      </c>
      <c r="G15" s="8">
        <f t="shared" si="0"/>
        <v>0</v>
      </c>
      <c r="H15" s="8">
        <f t="shared" si="1"/>
        <v>0</v>
      </c>
      <c r="I15" s="10"/>
    </row>
    <row r="16" spans="1:12" x14ac:dyDescent="0.2">
      <c r="A16" s="4">
        <v>10</v>
      </c>
      <c r="B16" s="5" t="s">
        <v>17</v>
      </c>
      <c r="C16" s="5" t="s">
        <v>25</v>
      </c>
      <c r="D16" s="5">
        <v>0</v>
      </c>
      <c r="E16" s="5"/>
      <c r="F16" s="5">
        <f t="shared" ref="F16:F17" si="2">3.5*1.3*E16</f>
        <v>0</v>
      </c>
      <c r="G16" s="8">
        <f t="shared" si="0"/>
        <v>0</v>
      </c>
      <c r="H16" s="8">
        <f t="shared" si="1"/>
        <v>0</v>
      </c>
      <c r="I16" s="10" t="s">
        <v>31</v>
      </c>
    </row>
    <row r="17" spans="1:9" x14ac:dyDescent="0.2">
      <c r="A17" s="4">
        <v>11</v>
      </c>
      <c r="B17" s="5" t="s">
        <v>18</v>
      </c>
      <c r="C17" s="5" t="s">
        <v>25</v>
      </c>
      <c r="D17" s="5">
        <v>0</v>
      </c>
      <c r="E17" s="5"/>
      <c r="F17" s="5">
        <f t="shared" si="2"/>
        <v>0</v>
      </c>
      <c r="G17" s="8">
        <f t="shared" si="0"/>
        <v>0</v>
      </c>
      <c r="H17" s="8">
        <f t="shared" si="1"/>
        <v>0</v>
      </c>
      <c r="I17" s="10" t="s">
        <v>31</v>
      </c>
    </row>
    <row r="18" spans="1:9" x14ac:dyDescent="0.2">
      <c r="A18" s="4">
        <v>12</v>
      </c>
      <c r="B18" s="5" t="s">
        <v>19</v>
      </c>
      <c r="C18" s="5" t="s">
        <v>25</v>
      </c>
      <c r="D18" s="5">
        <v>2</v>
      </c>
      <c r="E18" s="5"/>
      <c r="F18" s="5">
        <v>200</v>
      </c>
      <c r="G18" s="8">
        <f t="shared" si="0"/>
        <v>400</v>
      </c>
      <c r="H18" s="8">
        <f t="shared" si="1"/>
        <v>472</v>
      </c>
      <c r="I18" s="10"/>
    </row>
    <row r="19" spans="1:9" ht="15" x14ac:dyDescent="0.25">
      <c r="A19" s="47" t="s">
        <v>27</v>
      </c>
      <c r="B19" s="48"/>
      <c r="C19" s="48"/>
      <c r="D19" s="48"/>
      <c r="E19" s="48"/>
      <c r="F19" s="48"/>
      <c r="G19" s="49"/>
      <c r="H19" s="8">
        <f>SUM(H7:H18)</f>
        <v>5097.5999999999995</v>
      </c>
    </row>
    <row r="20" spans="1:9" x14ac:dyDescent="0.2">
      <c r="A20" s="4"/>
      <c r="B20" s="5"/>
      <c r="C20" s="5"/>
      <c r="D20" s="5"/>
      <c r="E20" s="5"/>
      <c r="F20" s="5"/>
      <c r="G20" s="8"/>
      <c r="H20" s="8"/>
    </row>
    <row r="21" spans="1:9" x14ac:dyDescent="0.2">
      <c r="A21" s="4">
        <v>19</v>
      </c>
      <c r="B21" s="5" t="s">
        <v>20</v>
      </c>
      <c r="C21" s="5" t="s">
        <v>26</v>
      </c>
      <c r="D21" s="5">
        <v>2</v>
      </c>
      <c r="E21" s="5"/>
      <c r="F21" s="5">
        <v>1500</v>
      </c>
      <c r="G21" s="8">
        <f t="shared" si="0"/>
        <v>3000</v>
      </c>
      <c r="H21" s="8">
        <f t="shared" si="1"/>
        <v>3540</v>
      </c>
    </row>
    <row r="22" spans="1:9" x14ac:dyDescent="0.2">
      <c r="A22" s="4">
        <v>20</v>
      </c>
      <c r="B22" s="5" t="s">
        <v>21</v>
      </c>
      <c r="C22" s="5" t="s">
        <v>26</v>
      </c>
      <c r="D22" s="5">
        <v>2</v>
      </c>
      <c r="E22" s="5"/>
      <c r="F22" s="5">
        <v>500</v>
      </c>
      <c r="G22" s="8">
        <f t="shared" si="0"/>
        <v>1000</v>
      </c>
      <c r="H22" s="8">
        <f t="shared" si="1"/>
        <v>1180</v>
      </c>
    </row>
    <row r="23" spans="1:9" x14ac:dyDescent="0.2">
      <c r="A23" s="4">
        <v>21</v>
      </c>
      <c r="B23" s="5" t="s">
        <v>22</v>
      </c>
      <c r="C23" s="5" t="s">
        <v>26</v>
      </c>
      <c r="D23" s="5">
        <v>1</v>
      </c>
      <c r="E23" s="5"/>
      <c r="F23" s="5">
        <v>500</v>
      </c>
      <c r="G23" s="8">
        <f t="shared" si="0"/>
        <v>500</v>
      </c>
      <c r="H23" s="8">
        <f t="shared" si="1"/>
        <v>590</v>
      </c>
    </row>
    <row r="24" spans="1:9" x14ac:dyDescent="0.2">
      <c r="A24" s="4">
        <v>22</v>
      </c>
      <c r="B24" s="5" t="s">
        <v>23</v>
      </c>
      <c r="C24" s="5" t="s">
        <v>26</v>
      </c>
      <c r="D24" s="5">
        <v>1</v>
      </c>
      <c r="E24" s="5"/>
      <c r="F24" s="5">
        <v>500</v>
      </c>
      <c r="G24" s="8">
        <f t="shared" si="0"/>
        <v>500</v>
      </c>
      <c r="H24" s="8">
        <f t="shared" si="1"/>
        <v>590</v>
      </c>
    </row>
    <row r="25" spans="1:9" ht="15" x14ac:dyDescent="0.25">
      <c r="A25" s="47" t="s">
        <v>27</v>
      </c>
      <c r="B25" s="48"/>
      <c r="C25" s="48"/>
      <c r="D25" s="48"/>
      <c r="E25" s="48"/>
      <c r="F25" s="48"/>
      <c r="G25" s="49"/>
      <c r="H25" s="9">
        <f>SUM(H21:H24)</f>
        <v>5900</v>
      </c>
    </row>
  </sheetData>
  <mergeCells count="3">
    <mergeCell ref="A5:G5"/>
    <mergeCell ref="A19:G19"/>
    <mergeCell ref="A25:G25"/>
  </mergeCells>
  <pageMargins left="0.7" right="0.7" top="0.75" bottom="0.75" header="0.3" footer="0.3"/>
  <pageSetup paperSize="9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zoomScale="190" zoomScaleNormal="190" workbookViewId="0">
      <selection activeCell="A7" sqref="A7"/>
    </sheetView>
  </sheetViews>
  <sheetFormatPr defaultRowHeight="15" x14ac:dyDescent="0.25"/>
  <cols>
    <col min="1" max="1" width="82.5703125" bestFit="1" customWidth="1"/>
  </cols>
  <sheetData>
    <row r="1" spans="1:1" x14ac:dyDescent="0.25">
      <c r="A1" s="13" t="s">
        <v>69</v>
      </c>
    </row>
    <row r="2" spans="1:1" x14ac:dyDescent="0.25">
      <c r="A2" s="35" t="s">
        <v>68</v>
      </c>
    </row>
    <row r="3" spans="1:1" x14ac:dyDescent="0.25">
      <c r="A3" s="35" t="s">
        <v>67</v>
      </c>
    </row>
    <row r="4" spans="1:1" x14ac:dyDescent="0.25">
      <c r="A4" s="13" t="s">
        <v>71</v>
      </c>
    </row>
    <row r="5" spans="1:1" x14ac:dyDescent="0.25">
      <c r="A5" s="35" t="s">
        <v>72</v>
      </c>
    </row>
    <row r="6" spans="1:1" x14ac:dyDescent="0.25">
      <c r="A6" s="35" t="s">
        <v>73</v>
      </c>
    </row>
  </sheetData>
  <hyperlinks>
    <hyperlink ref="A2" r:id="rId1"/>
    <hyperlink ref="A3" r:id="rId2"/>
    <hyperlink ref="A5" r:id="rId3"/>
    <hyperlink ref="A6" r:id="rId4"/>
  </hyperlinks>
  <pageMargins left="0.7" right="0.7" top="0.75" bottom="0.75" header="0.3" footer="0.3"/>
  <pageSetup paperSize="9" orientation="portrait"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alımlar</vt:lpstr>
      <vt:lpstr>plan (2)</vt:lpstr>
      <vt:lpstr>plan</vt:lpstr>
      <vt:lpstr>others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ugurm</dc:creator>
  <cp:lastModifiedBy>mesutto</cp:lastModifiedBy>
  <cp:lastPrinted>2016-11-17T09:39:35Z</cp:lastPrinted>
  <dcterms:created xsi:type="dcterms:W3CDTF">2016-11-17T08:45:57Z</dcterms:created>
  <dcterms:modified xsi:type="dcterms:W3CDTF">2017-10-27T11:19:19Z</dcterms:modified>
</cp:coreProperties>
</file>