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Design\Capacitor\"/>
    </mc:Choice>
  </mc:AlternateContent>
  <bookViews>
    <workbookView xWindow="0" yWindow="0" windowWidth="28800" windowHeight="12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N5" i="1" s="1"/>
  <c r="M6" i="1"/>
  <c r="N6" i="1" s="1"/>
  <c r="M7" i="1"/>
  <c r="N7" i="1" s="1"/>
  <c r="M10" i="1"/>
  <c r="N10" i="1" s="1"/>
  <c r="M11" i="1"/>
  <c r="N11" i="1" s="1"/>
  <c r="M3" i="1"/>
  <c r="N3" i="1" s="1"/>
  <c r="M4" i="1"/>
  <c r="N4" i="1" s="1"/>
  <c r="M8" i="1"/>
  <c r="N8" i="1" s="1"/>
  <c r="M9" i="1"/>
  <c r="N9" i="1" s="1"/>
  <c r="M12" i="1"/>
  <c r="N12" i="1" s="1"/>
  <c r="M2" i="1"/>
  <c r="N2" i="1" s="1"/>
  <c r="P5" i="1"/>
  <c r="P6" i="1"/>
  <c r="P7" i="1"/>
  <c r="P10" i="1"/>
  <c r="P11" i="1"/>
  <c r="P3" i="1"/>
  <c r="P4" i="1"/>
  <c r="P8" i="1"/>
  <c r="P9" i="1"/>
  <c r="P12" i="1"/>
  <c r="P2" i="1"/>
  <c r="I5" i="1"/>
  <c r="I6" i="1"/>
  <c r="I7" i="1"/>
  <c r="I10" i="1"/>
  <c r="I11" i="1"/>
  <c r="I3" i="1"/>
  <c r="I4" i="1"/>
  <c r="I8" i="1"/>
  <c r="I9" i="1"/>
  <c r="I12" i="1"/>
  <c r="I2" i="1"/>
  <c r="G5" i="1"/>
  <c r="G6" i="1"/>
  <c r="G7" i="1"/>
  <c r="G10" i="1"/>
  <c r="G11" i="1"/>
  <c r="G3" i="1"/>
  <c r="G4" i="1"/>
  <c r="G8" i="1"/>
  <c r="G9" i="1"/>
  <c r="G12" i="1"/>
  <c r="G2" i="1"/>
  <c r="E5" i="1"/>
  <c r="E6" i="1"/>
  <c r="E7" i="1"/>
  <c r="E10" i="1"/>
  <c r="E11" i="1"/>
  <c r="E3" i="1"/>
  <c r="E4" i="1"/>
  <c r="E8" i="1"/>
  <c r="E9" i="1"/>
  <c r="E12" i="1"/>
  <c r="E2" i="1"/>
</calcChain>
</file>

<file path=xl/sharedStrings.xml><?xml version="1.0" encoding="utf-8"?>
<sst xmlns="http://schemas.openxmlformats.org/spreadsheetml/2006/main" count="30" uniqueCount="30">
  <si>
    <t>No</t>
  </si>
  <si>
    <t>Vdc (V)</t>
  </si>
  <si>
    <t>ESL (nH)</t>
  </si>
  <si>
    <t>C (uF)</t>
  </si>
  <si>
    <t>Ct (uF)</t>
  </si>
  <si>
    <t>Vdct (V)</t>
  </si>
  <si>
    <t>ESR (mΩ)</t>
  </si>
  <si>
    <t>Ser</t>
  </si>
  <si>
    <t>Par</t>
  </si>
  <si>
    <t>W (mm)</t>
  </si>
  <si>
    <t>Irms (A)</t>
  </si>
  <si>
    <t>H (mm)</t>
  </si>
  <si>
    <t>L (mm)</t>
  </si>
  <si>
    <t>Irmst (A)</t>
  </si>
  <si>
    <t>Link</t>
  </si>
  <si>
    <t>http://tr.farnell.com/epcos/b32778g4107k000/capacitor-film-pp-100uf-450v-rad/dp/2525333</t>
  </si>
  <si>
    <t>http://tr.farnell.com/epcos/b32776g4406k000/cap-film-pp-40uf-450v-rad/dp/2469096</t>
  </si>
  <si>
    <t>http://tr.farnell.com/epcos/b32678g3476k000/cap-film-pp-47uf-300v-radial/dp/2677852</t>
  </si>
  <si>
    <t>http://tr.farnell.com/epcos/b32678g4356k000/cap-film-pp-35uf-450v-radial/dp/2677854</t>
  </si>
  <si>
    <t>http://tr.farnell.com/epcos/b32678g4406k000/cap-film-pp-40uf-450v-radial/dp/2677855</t>
  </si>
  <si>
    <t>http://tr.farnell.com/epcos/b32774d4226k000/cap-film-pp-22uf-450v-rad/dp/2469090</t>
  </si>
  <si>
    <t>CostT</t>
  </si>
  <si>
    <t>Cost</t>
  </si>
  <si>
    <t>http://tr.farnell.com/epcos/b32776t4166k000/cap-film-pp-16uf-450v-radial/dp/2677864</t>
  </si>
  <si>
    <t>http://tr.farnell.com/epcos/b32776t4126k000/cap-film-pp-12uf-450v-radial/dp/2677863</t>
  </si>
  <si>
    <t>http://tr.farnell.com/epcos/b32674d3126k000/cap-film-pp-12uf-300v-radial/dp/2728559</t>
  </si>
  <si>
    <t>http://tr.farnell.com/epcos/b32674d3106k000/cap-film-pp-10uf-450v-rad/dp/2469071</t>
  </si>
  <si>
    <t>http://tr.farnell.com/epcos/b32774d4106k000/cap-film-pp-10uf-450v-rad/dp/2469089</t>
  </si>
  <si>
    <t>Area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</si>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</sst>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/>
    <xf numFmtId="0" fontId="3" fillId="3" borderId="0" xfId="1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r.farnell.com/epcos/b32776g4406k000/cap-film-pp-40uf-450v-rad/dp/2469096" TargetMode="External"/><Relationship Id="rId2" Type="http://schemas.openxmlformats.org/officeDocument/2006/relationships/hyperlink" Target="http://tr.farnell.com/epcos/b32774d4226k000/cap-film-pp-22uf-450v-rad/dp/2469090" TargetMode="External"/><Relationship Id="rId1" Type="http://schemas.openxmlformats.org/officeDocument/2006/relationships/hyperlink" Target="http://tr.farnell.com/epcos/b32774d4106k000/cap-film-pp-10uf-450v-rad/dp/246908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tr.farnell.com/epcos/b32778g4107k000/capacitor-film-pp-100uf-450v-rad/dp/25253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zoomScale="160" zoomScaleNormal="160" workbookViewId="0">
      <pane ySplit="1" topLeftCell="A2" activePane="bottomLeft" state="frozen"/>
      <selection pane="bottomLeft" activeCell="S2" sqref="S2"/>
    </sheetView>
  </sheetViews>
  <sheetFormatPr defaultRowHeight="12.75" x14ac:dyDescent="0.2"/>
  <cols>
    <col min="1" max="1" width="3.42578125" style="7" bestFit="1" customWidth="1"/>
    <col min="2" max="3" width="4.140625" style="7" bestFit="1" customWidth="1"/>
    <col min="4" max="4" width="6.28515625" style="7" bestFit="1" customWidth="1"/>
    <col min="5" max="5" width="7" style="7" bestFit="1" customWidth="1"/>
    <col min="6" max="6" width="7.42578125" style="7" bestFit="1" customWidth="1"/>
    <col min="7" max="7" width="8" style="7" bestFit="1" customWidth="1"/>
    <col min="8" max="8" width="8.140625" style="7" bestFit="1" customWidth="1"/>
    <col min="9" max="9" width="8.42578125" style="7" bestFit="1" customWidth="1"/>
    <col min="10" max="10" width="8" style="7" bestFit="1" customWidth="1"/>
    <col min="11" max="11" width="7.42578125" style="10" bestFit="1" customWidth="1"/>
    <col min="12" max="12" width="7.28515625" style="7" bestFit="1" customWidth="1"/>
    <col min="13" max="13" width="7.28515625" style="7" customWidth="1"/>
    <col min="14" max="16" width="6.28515625" style="7" bestFit="1" customWidth="1"/>
    <col min="17" max="17" width="8.7109375" style="7" bestFit="1" customWidth="1"/>
    <col min="18" max="18" width="9.5703125" style="7" bestFit="1" customWidth="1"/>
    <col min="19" max="19" width="78.140625" style="6" bestFit="1" customWidth="1"/>
    <col min="20" max="16384" width="9.140625" style="6"/>
  </cols>
  <sheetData>
    <row r="1" spans="1:19" s="4" customFormat="1" x14ac:dyDescent="0.2">
      <c r="A1" s="1" t="s">
        <v>0</v>
      </c>
      <c r="B1" s="2" t="s">
        <v>7</v>
      </c>
      <c r="C1" s="2" t="s">
        <v>8</v>
      </c>
      <c r="D1" s="2" t="s">
        <v>3</v>
      </c>
      <c r="E1" s="2" t="s">
        <v>4</v>
      </c>
      <c r="F1" s="2" t="s">
        <v>1</v>
      </c>
      <c r="G1" s="2" t="s">
        <v>5</v>
      </c>
      <c r="H1" s="2" t="s">
        <v>10</v>
      </c>
      <c r="I1" s="2" t="s">
        <v>13</v>
      </c>
      <c r="J1" s="2" t="s">
        <v>9</v>
      </c>
      <c r="K1" s="8" t="s">
        <v>11</v>
      </c>
      <c r="L1" s="2" t="s">
        <v>12</v>
      </c>
      <c r="M1" s="2" t="s">
        <v>28</v>
      </c>
      <c r="N1" s="2" t="s">
        <v>29</v>
      </c>
      <c r="O1" s="3" t="s">
        <v>22</v>
      </c>
      <c r="P1" s="3" t="s">
        <v>21</v>
      </c>
      <c r="Q1" s="2" t="s">
        <v>2</v>
      </c>
      <c r="R1" s="2" t="s">
        <v>6</v>
      </c>
      <c r="S1" s="4" t="s">
        <v>14</v>
      </c>
    </row>
    <row r="2" spans="1:19" ht="15" x14ac:dyDescent="0.25">
      <c r="A2" s="5">
        <v>1</v>
      </c>
      <c r="B2" s="5">
        <v>2</v>
      </c>
      <c r="C2" s="5">
        <v>2</v>
      </c>
      <c r="D2" s="5">
        <v>100</v>
      </c>
      <c r="E2" s="5">
        <f>D2*C2/B2</f>
        <v>100</v>
      </c>
      <c r="F2" s="5">
        <v>450</v>
      </c>
      <c r="G2" s="5">
        <f>F2*B2</f>
        <v>900</v>
      </c>
      <c r="H2" s="5">
        <v>26</v>
      </c>
      <c r="I2" s="5">
        <f>H2*C2</f>
        <v>52</v>
      </c>
      <c r="J2" s="5">
        <v>35</v>
      </c>
      <c r="K2" s="9">
        <v>50</v>
      </c>
      <c r="L2" s="5">
        <v>57.5</v>
      </c>
      <c r="M2" s="5">
        <f>J2*L2*B2*C2/100</f>
        <v>80.5</v>
      </c>
      <c r="N2" s="5">
        <f>M2*K2/10</f>
        <v>402.5</v>
      </c>
      <c r="O2" s="5">
        <v>24.78</v>
      </c>
      <c r="P2" s="5">
        <f>O2*B2*C2</f>
        <v>99.12</v>
      </c>
      <c r="Q2" s="5">
        <v>14</v>
      </c>
      <c r="R2" s="5">
        <v>4.3</v>
      </c>
      <c r="S2" s="14" t="s">
        <v>15</v>
      </c>
    </row>
    <row r="3" spans="1:19" x14ac:dyDescent="0.2">
      <c r="A3" s="11">
        <v>7</v>
      </c>
      <c r="B3" s="11">
        <v>2</v>
      </c>
      <c r="C3" s="11">
        <v>4</v>
      </c>
      <c r="D3" s="11">
        <v>16</v>
      </c>
      <c r="E3" s="11">
        <f>D3*C3/B3</f>
        <v>32</v>
      </c>
      <c r="F3" s="11">
        <v>450</v>
      </c>
      <c r="G3" s="11">
        <f>F3*B3</f>
        <v>900</v>
      </c>
      <c r="H3" s="11">
        <v>8</v>
      </c>
      <c r="I3" s="11">
        <f>H3*C3</f>
        <v>32</v>
      </c>
      <c r="J3" s="11">
        <v>24</v>
      </c>
      <c r="K3" s="11">
        <v>19</v>
      </c>
      <c r="L3" s="11">
        <v>41.5</v>
      </c>
      <c r="M3" s="11">
        <f>J3*L3*B3*C3/100</f>
        <v>79.680000000000007</v>
      </c>
      <c r="N3" s="11">
        <f>M3*K3/10</f>
        <v>151.392</v>
      </c>
      <c r="O3" s="11">
        <v>8.43</v>
      </c>
      <c r="P3" s="11">
        <f>O3*B3*C3</f>
        <v>67.44</v>
      </c>
      <c r="Q3" s="11">
        <v>18</v>
      </c>
      <c r="R3" s="11">
        <v>13</v>
      </c>
      <c r="S3" s="12" t="s">
        <v>23</v>
      </c>
    </row>
    <row r="4" spans="1:19" x14ac:dyDescent="0.2">
      <c r="A4" s="11">
        <v>8</v>
      </c>
      <c r="B4" s="11">
        <v>2</v>
      </c>
      <c r="C4" s="11">
        <v>4</v>
      </c>
      <c r="D4" s="11">
        <v>12</v>
      </c>
      <c r="E4" s="11">
        <f>D4*C4/B4</f>
        <v>24</v>
      </c>
      <c r="F4" s="11">
        <v>450</v>
      </c>
      <c r="G4" s="11">
        <f>F4*B4</f>
        <v>900</v>
      </c>
      <c r="H4" s="11">
        <v>7</v>
      </c>
      <c r="I4" s="11">
        <f>H4*C4</f>
        <v>28</v>
      </c>
      <c r="J4" s="11">
        <v>24</v>
      </c>
      <c r="K4" s="11">
        <v>15</v>
      </c>
      <c r="L4" s="11">
        <v>41.5</v>
      </c>
      <c r="M4" s="11">
        <f>J4*L4*B4*C4/100</f>
        <v>79.680000000000007</v>
      </c>
      <c r="N4" s="11">
        <f>M4*K4/10</f>
        <v>119.52000000000001</v>
      </c>
      <c r="O4" s="11">
        <v>8</v>
      </c>
      <c r="P4" s="11">
        <f>O4*B4*C4</f>
        <v>64</v>
      </c>
      <c r="Q4" s="11">
        <v>19</v>
      </c>
      <c r="R4" s="11">
        <v>17.100000000000001</v>
      </c>
      <c r="S4" s="12" t="s">
        <v>24</v>
      </c>
    </row>
    <row r="5" spans="1:19" ht="15" x14ac:dyDescent="0.25">
      <c r="A5" s="11">
        <v>2</v>
      </c>
      <c r="B5" s="11">
        <v>2</v>
      </c>
      <c r="C5" s="11">
        <v>2</v>
      </c>
      <c r="D5" s="11">
        <v>40</v>
      </c>
      <c r="E5" s="11">
        <f>D5*C5/B5</f>
        <v>40</v>
      </c>
      <c r="F5" s="11">
        <v>450</v>
      </c>
      <c r="G5" s="11">
        <f>F5*B5</f>
        <v>900</v>
      </c>
      <c r="H5" s="11">
        <v>17.5</v>
      </c>
      <c r="I5" s="11">
        <f>H5*C5</f>
        <v>35</v>
      </c>
      <c r="J5" s="11">
        <v>28</v>
      </c>
      <c r="K5" s="11">
        <v>37</v>
      </c>
      <c r="L5" s="11">
        <v>42</v>
      </c>
      <c r="M5" s="11">
        <f>J5*L5*B5*C5/100</f>
        <v>47.04</v>
      </c>
      <c r="N5" s="11">
        <f>M5*K5/10</f>
        <v>174.048</v>
      </c>
      <c r="O5" s="11">
        <v>15.52</v>
      </c>
      <c r="P5" s="11">
        <f>O5*B5*C5</f>
        <v>62.08</v>
      </c>
      <c r="Q5" s="11">
        <v>11</v>
      </c>
      <c r="R5" s="11">
        <v>5.3</v>
      </c>
      <c r="S5" s="13" t="s">
        <v>16</v>
      </c>
    </row>
    <row r="6" spans="1:19" s="12" customFormat="1" x14ac:dyDescent="0.2">
      <c r="A6" s="5">
        <v>3</v>
      </c>
      <c r="B6" s="5">
        <v>2</v>
      </c>
      <c r="C6" s="5">
        <v>2</v>
      </c>
      <c r="D6" s="5">
        <v>47</v>
      </c>
      <c r="E6" s="5">
        <f>D6*C6/B6</f>
        <v>47</v>
      </c>
      <c r="F6" s="5">
        <v>300</v>
      </c>
      <c r="G6" s="5">
        <f>F6*B6</f>
        <v>600</v>
      </c>
      <c r="H6" s="5">
        <v>21</v>
      </c>
      <c r="I6" s="5">
        <f>H6*C6</f>
        <v>42</v>
      </c>
      <c r="J6" s="5">
        <v>35</v>
      </c>
      <c r="K6" s="9">
        <v>50</v>
      </c>
      <c r="L6" s="5">
        <v>57.5</v>
      </c>
      <c r="M6" s="5">
        <f>J6*L6*B6*C6/100</f>
        <v>80.5</v>
      </c>
      <c r="N6" s="5">
        <f>M6*K6/10</f>
        <v>402.5</v>
      </c>
      <c r="O6" s="5">
        <v>15.43</v>
      </c>
      <c r="P6" s="5">
        <f>O6*B6*C6</f>
        <v>61.72</v>
      </c>
      <c r="Q6" s="5">
        <v>25</v>
      </c>
      <c r="R6" s="5">
        <v>1.7</v>
      </c>
      <c r="S6" s="6" t="s">
        <v>17</v>
      </c>
    </row>
    <row r="7" spans="1:19" s="12" customFormat="1" x14ac:dyDescent="0.2">
      <c r="A7" s="5">
        <v>4</v>
      </c>
      <c r="B7" s="5">
        <v>2</v>
      </c>
      <c r="C7" s="5">
        <v>2</v>
      </c>
      <c r="D7" s="5">
        <v>35</v>
      </c>
      <c r="E7" s="5">
        <f>D7*C7/B7</f>
        <v>35</v>
      </c>
      <c r="F7" s="5">
        <v>450</v>
      </c>
      <c r="G7" s="5">
        <f>F7*B7</f>
        <v>900</v>
      </c>
      <c r="H7" s="5">
        <v>21</v>
      </c>
      <c r="I7" s="5">
        <f>H7*C7</f>
        <v>42</v>
      </c>
      <c r="J7" s="5">
        <v>35</v>
      </c>
      <c r="K7" s="9">
        <v>50</v>
      </c>
      <c r="L7" s="5">
        <v>57.5</v>
      </c>
      <c r="M7" s="5">
        <f>J7*L7*B7*C7/100</f>
        <v>80.5</v>
      </c>
      <c r="N7" s="5">
        <f>M7*K7/10</f>
        <v>402.5</v>
      </c>
      <c r="O7" s="5">
        <v>15.43</v>
      </c>
      <c r="P7" s="5">
        <f>O7*B7*C7</f>
        <v>61.72</v>
      </c>
      <c r="Q7" s="5">
        <v>25</v>
      </c>
      <c r="R7" s="5">
        <v>1.7</v>
      </c>
      <c r="S7" s="6" t="s">
        <v>18</v>
      </c>
    </row>
    <row r="8" spans="1:19" s="12" customFormat="1" x14ac:dyDescent="0.2">
      <c r="A8" s="11">
        <v>9</v>
      </c>
      <c r="B8" s="11">
        <v>2</v>
      </c>
      <c r="C8" s="11">
        <v>4</v>
      </c>
      <c r="D8" s="11">
        <v>12</v>
      </c>
      <c r="E8" s="11">
        <f>D8*C8/B8</f>
        <v>24</v>
      </c>
      <c r="F8" s="11">
        <v>300</v>
      </c>
      <c r="G8" s="11">
        <f>F8*B8</f>
        <v>600</v>
      </c>
      <c r="H8" s="11">
        <v>17</v>
      </c>
      <c r="I8" s="11">
        <f>H8*C8</f>
        <v>68</v>
      </c>
      <c r="J8" s="11">
        <v>22</v>
      </c>
      <c r="K8" s="11">
        <v>36.5</v>
      </c>
      <c r="L8" s="11">
        <v>31.5</v>
      </c>
      <c r="M8" s="11">
        <f>J8*L8*B8*C8/100</f>
        <v>55.44</v>
      </c>
      <c r="N8" s="11">
        <f>M8*K8/10</f>
        <v>202.35599999999999</v>
      </c>
      <c r="O8" s="11">
        <v>7.32</v>
      </c>
      <c r="P8" s="11">
        <f>O8*B8*C8</f>
        <v>58.56</v>
      </c>
      <c r="Q8" s="11">
        <v>31</v>
      </c>
      <c r="R8" s="11">
        <v>4</v>
      </c>
      <c r="S8" s="12" t="s">
        <v>25</v>
      </c>
    </row>
    <row r="9" spans="1:19" s="12" customFormat="1" x14ac:dyDescent="0.2">
      <c r="A9" s="11">
        <v>10</v>
      </c>
      <c r="B9" s="11">
        <v>2</v>
      </c>
      <c r="C9" s="11">
        <v>4</v>
      </c>
      <c r="D9" s="11">
        <v>10</v>
      </c>
      <c r="E9" s="11">
        <f>D9*C9/B9</f>
        <v>20</v>
      </c>
      <c r="F9" s="11">
        <v>300</v>
      </c>
      <c r="G9" s="11">
        <f>F9*B9</f>
        <v>600</v>
      </c>
      <c r="H9" s="11">
        <v>14.5</v>
      </c>
      <c r="I9" s="11">
        <f>H9*C9</f>
        <v>58</v>
      </c>
      <c r="J9" s="11">
        <v>21</v>
      </c>
      <c r="K9" s="11">
        <v>31</v>
      </c>
      <c r="L9" s="11">
        <v>31.5</v>
      </c>
      <c r="M9" s="11">
        <f>J9*L9*B9*C9/100</f>
        <v>52.92</v>
      </c>
      <c r="N9" s="11">
        <f>M9*K9/10</f>
        <v>164.05199999999999</v>
      </c>
      <c r="O9" s="11">
        <v>6.94</v>
      </c>
      <c r="P9" s="11">
        <f>O9*B9*C9</f>
        <v>55.52</v>
      </c>
      <c r="Q9" s="11">
        <v>27</v>
      </c>
      <c r="R9" s="11">
        <v>4.5999999999999996</v>
      </c>
      <c r="S9" s="12" t="s">
        <v>26</v>
      </c>
    </row>
    <row r="10" spans="1:19" s="12" customFormat="1" x14ac:dyDescent="0.2">
      <c r="A10" s="5">
        <v>5</v>
      </c>
      <c r="B10" s="5">
        <v>2</v>
      </c>
      <c r="C10" s="5">
        <v>2</v>
      </c>
      <c r="D10" s="5">
        <v>40</v>
      </c>
      <c r="E10" s="5">
        <f>D10*C10/B10</f>
        <v>40</v>
      </c>
      <c r="F10" s="5">
        <v>450</v>
      </c>
      <c r="G10" s="5">
        <f>F10*B10</f>
        <v>900</v>
      </c>
      <c r="H10" s="5">
        <v>22</v>
      </c>
      <c r="I10" s="5">
        <f>H10*C10</f>
        <v>44</v>
      </c>
      <c r="J10" s="5">
        <v>35</v>
      </c>
      <c r="K10" s="9">
        <v>50</v>
      </c>
      <c r="L10" s="5">
        <v>57.5</v>
      </c>
      <c r="M10" s="5">
        <f>J10*L10*B10*C10/100</f>
        <v>80.5</v>
      </c>
      <c r="N10" s="5">
        <f>M10*K10/10</f>
        <v>402.5</v>
      </c>
      <c r="O10" s="5">
        <v>13.34</v>
      </c>
      <c r="P10" s="5">
        <f>O10*B10*C10</f>
        <v>53.36</v>
      </c>
      <c r="Q10" s="5">
        <v>25</v>
      </c>
      <c r="R10" s="5">
        <v>1.5</v>
      </c>
      <c r="S10" s="6" t="s">
        <v>19</v>
      </c>
    </row>
    <row r="11" spans="1:19" s="12" customFormat="1" ht="15" x14ac:dyDescent="0.25">
      <c r="A11" s="11">
        <v>6</v>
      </c>
      <c r="B11" s="11">
        <v>2</v>
      </c>
      <c r="C11" s="11">
        <v>2</v>
      </c>
      <c r="D11" s="11">
        <v>22</v>
      </c>
      <c r="E11" s="11">
        <f>D11*C11/B11</f>
        <v>22</v>
      </c>
      <c r="F11" s="11">
        <v>450</v>
      </c>
      <c r="G11" s="11">
        <f>F11*B11</f>
        <v>900</v>
      </c>
      <c r="H11" s="11">
        <v>14.5</v>
      </c>
      <c r="I11" s="11">
        <f>H11*C11</f>
        <v>29</v>
      </c>
      <c r="J11" s="11">
        <v>22</v>
      </c>
      <c r="K11" s="11">
        <v>36.5</v>
      </c>
      <c r="L11" s="11">
        <v>31.5</v>
      </c>
      <c r="M11" s="11">
        <f>J11*L11*B11*C11/100</f>
        <v>27.72</v>
      </c>
      <c r="N11" s="11">
        <f>M11*K11/10</f>
        <v>101.178</v>
      </c>
      <c r="O11" s="11">
        <v>8.82</v>
      </c>
      <c r="P11" s="11">
        <f>O11*B11*C11</f>
        <v>35.28</v>
      </c>
      <c r="Q11" s="11">
        <v>30</v>
      </c>
      <c r="R11" s="11">
        <v>5.4</v>
      </c>
      <c r="S11" s="13" t="s">
        <v>20</v>
      </c>
    </row>
    <row r="12" spans="1:19" s="12" customFormat="1" ht="15" x14ac:dyDescent="0.25">
      <c r="A12" s="11">
        <v>11</v>
      </c>
      <c r="B12" s="11">
        <v>2</v>
      </c>
      <c r="C12" s="11">
        <v>4</v>
      </c>
      <c r="D12" s="11">
        <v>10</v>
      </c>
      <c r="E12" s="11">
        <f>D12*C12/B12</f>
        <v>20</v>
      </c>
      <c r="F12" s="11">
        <v>450</v>
      </c>
      <c r="G12" s="11">
        <f>F12*B12</f>
        <v>900</v>
      </c>
      <c r="H12" s="11">
        <v>8</v>
      </c>
      <c r="I12" s="11">
        <f>H12*C12</f>
        <v>32</v>
      </c>
      <c r="J12" s="11">
        <v>15</v>
      </c>
      <c r="K12" s="11">
        <v>24.5</v>
      </c>
      <c r="L12" s="11">
        <v>31.5</v>
      </c>
      <c r="M12" s="11">
        <f>J12*L12*B12*C12/100</f>
        <v>37.799999999999997</v>
      </c>
      <c r="N12" s="11">
        <f>M12*K12/10</f>
        <v>92.609999999999985</v>
      </c>
      <c r="O12" s="11">
        <v>3.39</v>
      </c>
      <c r="P12" s="11">
        <f>O12*B12*C12</f>
        <v>27.12</v>
      </c>
      <c r="Q12" s="11">
        <v>24</v>
      </c>
      <c r="R12" s="11">
        <v>10.9</v>
      </c>
      <c r="S12" s="13" t="s">
        <v>27</v>
      </c>
    </row>
  </sheetData>
  <sortState ref="A2:S12">
    <sortCondition descending="1" ref="P1"/>
  </sortState>
  <hyperlinks>
    <hyperlink ref="S12" r:id="rId1"/>
    <hyperlink ref="S11" r:id="rId2"/>
    <hyperlink ref="S5" r:id="rId3"/>
    <hyperlink ref="S2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2017-11-29T17:27:01Z</dcterms:created>
  <dcterms:modified xsi:type="dcterms:W3CDTF">2017-11-29T18:05:49Z</dcterms:modified>
</cp:coreProperties>
</file>