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Procurement\"/>
    </mc:Choice>
  </mc:AlternateContent>
  <bookViews>
    <workbookView xWindow="0" yWindow="0" windowWidth="20745" windowHeight="8610"/>
  </bookViews>
  <sheets>
    <sheet name="alımlar" sheetId="2" r:id="rId1"/>
    <sheet name="plan (2)" sheetId="3" r:id="rId2"/>
    <sheet name="plan" sheetId="1" r:id="rId3"/>
    <sheet name="other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" l="1"/>
  <c r="H20" i="2" s="1"/>
  <c r="G19" i="2"/>
  <c r="H19" i="2" s="1"/>
  <c r="G21" i="2"/>
  <c r="H21" i="2" s="1"/>
  <c r="H22" i="2"/>
  <c r="H23" i="2"/>
  <c r="G18" i="2"/>
  <c r="H18" i="2" s="1"/>
  <c r="G22" i="2"/>
  <c r="G23" i="2"/>
  <c r="G17" i="2"/>
  <c r="G15" i="2"/>
  <c r="H15" i="2"/>
  <c r="G12" i="2"/>
  <c r="H12" i="2" s="1"/>
  <c r="G13" i="2"/>
  <c r="H13" i="2" s="1"/>
  <c r="G14" i="2"/>
  <c r="H14" i="2" s="1"/>
  <c r="G11" i="2"/>
  <c r="H50" i="2" l="1"/>
  <c r="G46" i="2"/>
  <c r="H46" i="2" s="1"/>
  <c r="G47" i="2"/>
  <c r="H47" i="2" s="1"/>
  <c r="G48" i="2"/>
  <c r="H48" i="2" s="1"/>
  <c r="G49" i="2"/>
  <c r="H49" i="2" s="1"/>
  <c r="G50" i="2"/>
  <c r="G45" i="2"/>
  <c r="H45" i="2" s="1"/>
  <c r="G40" i="2"/>
  <c r="H40" i="2" s="1"/>
  <c r="G41" i="2"/>
  <c r="H41" i="2" s="1"/>
  <c r="G42" i="2"/>
  <c r="H42" i="2" s="1"/>
  <c r="G43" i="2"/>
  <c r="H43" i="2" s="1"/>
  <c r="G34" i="2"/>
  <c r="H34" i="2" s="1"/>
  <c r="G35" i="2"/>
  <c r="H35" i="2" s="1"/>
  <c r="G36" i="2"/>
  <c r="H36" i="2" s="1"/>
  <c r="G37" i="2"/>
  <c r="H37" i="2" s="1"/>
  <c r="G30" i="2"/>
  <c r="H30" i="2" s="1"/>
  <c r="G29" i="2"/>
  <c r="H29" i="2" s="1"/>
  <c r="G27" i="2"/>
  <c r="H27" i="2" s="1"/>
  <c r="G28" i="2"/>
  <c r="H28" i="2" s="1"/>
  <c r="G55" i="2" l="1"/>
  <c r="H55" i="2" s="1"/>
  <c r="G56" i="2"/>
  <c r="H56" i="2" s="1"/>
  <c r="G57" i="2"/>
  <c r="H57" i="2" s="1"/>
  <c r="G58" i="2"/>
  <c r="H58" i="2" s="1"/>
  <c r="G59" i="2"/>
  <c r="H59" i="2" s="1"/>
  <c r="G7" i="2"/>
  <c r="H7" i="2" s="1"/>
  <c r="G6" i="2"/>
  <c r="H6" i="2" s="1"/>
  <c r="H17" i="2"/>
  <c r="G39" i="2"/>
  <c r="H39" i="2" s="1"/>
  <c r="G25" i="2"/>
  <c r="H25" i="2" s="1"/>
  <c r="G26" i="2"/>
  <c r="H26" i="2" s="1"/>
  <c r="G33" i="2"/>
  <c r="H33" i="2" s="1"/>
  <c r="H11" i="2"/>
  <c r="G3" i="2"/>
  <c r="H3" i="2" s="1"/>
  <c r="G2" i="2"/>
  <c r="H2" i="2" s="1"/>
  <c r="H60" i="2" l="1"/>
  <c r="H8" i="2"/>
  <c r="H4" i="2"/>
  <c r="G24" i="3"/>
  <c r="H24" i="3" s="1"/>
  <c r="G23" i="3"/>
  <c r="H23" i="3" s="1"/>
  <c r="H22" i="3"/>
  <c r="G22" i="3"/>
  <c r="G21" i="3"/>
  <c r="H21" i="3" s="1"/>
  <c r="G18" i="3"/>
  <c r="H18" i="3" s="1"/>
  <c r="H17" i="3"/>
  <c r="G17" i="3"/>
  <c r="F17" i="3"/>
  <c r="F16" i="3"/>
  <c r="G16" i="3" s="1"/>
  <c r="H16" i="3" s="1"/>
  <c r="G15" i="3"/>
  <c r="H15" i="3" s="1"/>
  <c r="H14" i="3"/>
  <c r="G14" i="3"/>
  <c r="G13" i="3"/>
  <c r="H13" i="3" s="1"/>
  <c r="G12" i="3"/>
  <c r="H12" i="3" s="1"/>
  <c r="G11" i="3"/>
  <c r="H11" i="3" s="1"/>
  <c r="H10" i="3"/>
  <c r="G10" i="3"/>
  <c r="G9" i="3"/>
  <c r="H9" i="3" s="1"/>
  <c r="G8" i="3"/>
  <c r="H8" i="3" s="1"/>
  <c r="K7" i="3"/>
  <c r="H7" i="3"/>
  <c r="G7" i="3"/>
  <c r="G4" i="3"/>
  <c r="H4" i="3" s="1"/>
  <c r="H3" i="3"/>
  <c r="G3" i="3"/>
  <c r="G2" i="3"/>
  <c r="H2" i="3" s="1"/>
  <c r="H5" i="3" s="1"/>
  <c r="L6" i="3" s="1"/>
  <c r="H25" i="3" l="1"/>
  <c r="L5" i="3" s="1"/>
  <c r="H19" i="3"/>
  <c r="L4" i="3" s="1"/>
  <c r="L7" i="3" s="1"/>
  <c r="K7" i="1"/>
  <c r="G14" i="1" l="1"/>
  <c r="H14" i="1" s="1"/>
  <c r="G15" i="1"/>
  <c r="H15" i="1" s="1"/>
  <c r="G3" i="1" l="1"/>
  <c r="H3" i="1" s="1"/>
  <c r="G4" i="1"/>
  <c r="H4" i="1" s="1"/>
  <c r="G7" i="1"/>
  <c r="H7" i="1" s="1"/>
  <c r="G8" i="1"/>
  <c r="H8" i="1" s="1"/>
  <c r="G9" i="1"/>
  <c r="H9" i="1" s="1"/>
  <c r="G10" i="1"/>
  <c r="G11" i="1"/>
  <c r="H11" i="1" s="1"/>
  <c r="G12" i="1"/>
  <c r="H12" i="1" s="1"/>
  <c r="G13" i="1"/>
  <c r="H13" i="1" s="1"/>
  <c r="F16" i="1"/>
  <c r="G16" i="1" s="1"/>
  <c r="H16" i="1" s="1"/>
  <c r="F17" i="1"/>
  <c r="G17" i="1" s="1"/>
  <c r="H17" i="1" s="1"/>
  <c r="G18" i="1"/>
  <c r="H18" i="1" s="1"/>
  <c r="G21" i="1"/>
  <c r="H21" i="1" s="1"/>
  <c r="G22" i="1"/>
  <c r="H22" i="1" s="1"/>
  <c r="G23" i="1"/>
  <c r="H23" i="1" s="1"/>
  <c r="G24" i="1"/>
  <c r="H24" i="1" s="1"/>
  <c r="G2" i="1"/>
  <c r="H2" i="1" s="1"/>
  <c r="H25" i="1" l="1"/>
  <c r="L5" i="1" s="1"/>
  <c r="H5" i="1"/>
  <c r="L6" i="1" s="1"/>
  <c r="H10" i="1"/>
  <c r="H19" i="1" s="1"/>
  <c r="L4" i="1" s="1"/>
  <c r="L7" i="1" s="1"/>
</calcChain>
</file>

<file path=xl/sharedStrings.xml><?xml version="1.0" encoding="utf-8"?>
<sst xmlns="http://schemas.openxmlformats.org/spreadsheetml/2006/main" count="300" uniqueCount="109">
  <si>
    <t>No</t>
  </si>
  <si>
    <t>Adı</t>
  </si>
  <si>
    <t>Türü</t>
  </si>
  <si>
    <t>Adet</t>
  </si>
  <si>
    <t>Fiyatı (Euro)</t>
  </si>
  <si>
    <t>Fiyatı (TL)</t>
  </si>
  <si>
    <t>Fiyatı (TL-toplam)</t>
  </si>
  <si>
    <t>Fiyatı (TL-KDV dahil)</t>
  </si>
  <si>
    <t>Endüstriyel Servo Motor</t>
  </si>
  <si>
    <t>Sargı telleri</t>
  </si>
  <si>
    <t>GaN transistör</t>
  </si>
  <si>
    <t>Film kondansatör</t>
  </si>
  <si>
    <t>Bobin çekirdeği (nüve)</t>
  </si>
  <si>
    <t>GaN sürücü entegresi</t>
  </si>
  <si>
    <t>Baskı devre kartı malzemeleri</t>
  </si>
  <si>
    <t>Gerilim sensörü</t>
  </si>
  <si>
    <t>Akım sensörü</t>
  </si>
  <si>
    <t>Mikrodenetleyici</t>
  </si>
  <si>
    <t>GaN geliştirme kiti</t>
  </si>
  <si>
    <t>Doğrultucu modülü</t>
  </si>
  <si>
    <t>Baskı devre kartı üretimi</t>
  </si>
  <si>
    <t>Baskı devre kartı montajı</t>
  </si>
  <si>
    <t>Soğutucu üretimi</t>
  </si>
  <si>
    <t>Mekanik montaj</t>
  </si>
  <si>
    <t>Teçhizat</t>
  </si>
  <si>
    <t>Sarf</t>
  </si>
  <si>
    <t>Hizmet</t>
  </si>
  <si>
    <t>TOPLAM</t>
  </si>
  <si>
    <t>Pozisyon sensörü</t>
  </si>
  <si>
    <t>Rezistif yük-3faz</t>
  </si>
  <si>
    <t>Endüktif yük-3faz</t>
  </si>
  <si>
    <t>Sample</t>
  </si>
  <si>
    <t>Verilen</t>
  </si>
  <si>
    <t>Bütçe</t>
  </si>
  <si>
    <t>Toplam</t>
  </si>
  <si>
    <t>Rezistif yük</t>
  </si>
  <si>
    <t>Endüktif yük</t>
  </si>
  <si>
    <t>Tedarik adı</t>
  </si>
  <si>
    <t>Miktar</t>
  </si>
  <si>
    <t>Birim</t>
  </si>
  <si>
    <t>Fiyat</t>
  </si>
  <si>
    <t>KDV dahil</t>
  </si>
  <si>
    <t>Firma</t>
  </si>
  <si>
    <t>Yıldırım</t>
  </si>
  <si>
    <t>Link</t>
  </si>
  <si>
    <t>Teklif</t>
  </si>
  <si>
    <t>Earsis</t>
  </si>
  <si>
    <t>Baskı devre kartı dizgisi</t>
  </si>
  <si>
    <t>Doğrultucu soğutucu</t>
  </si>
  <si>
    <t>http://tr.farnell.com/vishay/vs-26mt100/bridge-rectifier-25a-3ph/dp/9098550</t>
  </si>
  <si>
    <t>Kodu</t>
  </si>
  <si>
    <t>VS-26MT100</t>
  </si>
  <si>
    <t>http://tr.farnell.com/texas-instruments/amc1100dub/amp-isolation-60khz-4-25kviso/dp/2144250</t>
  </si>
  <si>
    <t>http://tr.farnell.com/texas-instruments/amc1200bdwv/ic-isolation-amp-60khz-soic-8/dp/2373533</t>
  </si>
  <si>
    <t>GS66508B</t>
  </si>
  <si>
    <t>https://www.gansystems.com/transistors.php</t>
  </si>
  <si>
    <t>Evirici soğutucu</t>
  </si>
  <si>
    <t>Tasarım</t>
  </si>
  <si>
    <t>Doğrultucu, DC bara giriş</t>
  </si>
  <si>
    <t>Sürücü güç katı</t>
  </si>
  <si>
    <t>Ölçümler</t>
  </si>
  <si>
    <t>Kontrol</t>
  </si>
  <si>
    <t>Kapı sürücü</t>
  </si>
  <si>
    <t>Motor</t>
  </si>
  <si>
    <t>Güç kaynağı</t>
  </si>
  <si>
    <t>http://tr.farnell.com/fischer-elektronik/sk-100-100-sa/heat-sink-100mm-1-5-c-w/dp/4621839</t>
  </si>
  <si>
    <t>http://tr.farnell.com/fischer-elektronik/sk-85-75-sa/heat-sink-75mm-1-2-c-w/dp/4621852</t>
  </si>
  <si>
    <t>Heat sink</t>
  </si>
  <si>
    <t>SK 100/100 SA</t>
  </si>
  <si>
    <t>Fan</t>
  </si>
  <si>
    <t>http://tr.farnell.com/multicomp/mc36260/fan-50x50x10mm-5vdc/dp/1924858</t>
  </si>
  <si>
    <t>http://tr.farnell.com/multicomp/mc36257/fan-40x40x10mm-12vdc/dp/1924856</t>
  </si>
  <si>
    <t>DC kondansatör</t>
  </si>
  <si>
    <t>B43630A9128</t>
  </si>
  <si>
    <t>GaN EVM</t>
  </si>
  <si>
    <t>İzole kaynak 5V</t>
  </si>
  <si>
    <t>?</t>
  </si>
  <si>
    <t>MCU buffer</t>
  </si>
  <si>
    <t>Sense direnci</t>
  </si>
  <si>
    <t>Konektör</t>
  </si>
  <si>
    <t>9V üretici</t>
  </si>
  <si>
    <t>6V üretici</t>
  </si>
  <si>
    <t>Gate drive entegre</t>
  </si>
  <si>
    <t>Divider dirençleri</t>
  </si>
  <si>
    <t>Flyback entegre</t>
  </si>
  <si>
    <t>Flyback trafo</t>
  </si>
  <si>
    <t>Transistör</t>
  </si>
  <si>
    <t>Diyot</t>
  </si>
  <si>
    <t>Kapasitör</t>
  </si>
  <si>
    <t>MCU supply</t>
  </si>
  <si>
    <t>MU haberleşme</t>
  </si>
  <si>
    <t>http://tr.farnell.com/epcos/b43630a9128m000/cap-alu-elec-1200uf-400v-snap/dp/2750326</t>
  </si>
  <si>
    <t>Silicon grease</t>
  </si>
  <si>
    <t>PPC115 </t>
  </si>
  <si>
    <t>http://tr.farnell.com/pro-power/ppc115/paste-thermal-200g-tube/dp/1760631?MER=sy-me-pd-mi-alte</t>
  </si>
  <si>
    <t>http://tr.farnell.com/epcos/b64290l0730x087/ferrite-core-n87-2-79uh/dp/2673408</t>
  </si>
  <si>
    <t>-</t>
  </si>
  <si>
    <t>http://tr.farnell.com/epcos/b32774d4106k000/cap-film-pp-10uf-450v-rad/dp/2469089</t>
  </si>
  <si>
    <t>B32774D4106K000 </t>
  </si>
  <si>
    <t>http://tr.farnell.com/epcos/b32774d4226k000/cap-film-pp-22uf-450v-rad/dp/2469090</t>
  </si>
  <si>
    <t>B32774D4226K000 </t>
  </si>
  <si>
    <t>http://tr.farnell.com/epcos/b32776g4406k000/cap-film-pp-40uf-450v-rad/dp/2469096</t>
  </si>
  <si>
    <t>B32776G4406K000 </t>
  </si>
  <si>
    <t>http://tr.farnell.com/epcos/b32778g4107k000/capacitor-film-pp-100uf-450v-rad/dp/2525333</t>
  </si>
  <si>
    <t>100u</t>
  </si>
  <si>
    <t>40u</t>
  </si>
  <si>
    <t>22u</t>
  </si>
  <si>
    <t>20u</t>
  </si>
  <si>
    <t>B32778G4107K000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</si>
</sst>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9"/>
      <color rgb="FFFF000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2" fontId="2" fillId="0" borderId="1" xfId="0" applyNumberFormat="1" applyFont="1" applyBorder="1"/>
    <xf numFmtId="2" fontId="1" fillId="0" borderId="1" xfId="0" applyNumberFormat="1" applyFont="1" applyBorder="1"/>
    <xf numFmtId="0" fontId="3" fillId="0" borderId="0" xfId="0" applyFont="1"/>
    <xf numFmtId="2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0" borderId="4" xfId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7" fillId="0" borderId="0" xfId="1"/>
    <xf numFmtId="0" fontId="5" fillId="0" borderId="1" xfId="0" applyFont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5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6" fillId="4" borderId="5" xfId="0" applyNumberFormat="1" applyFont="1" applyFill="1" applyBorder="1" applyAlignment="1">
      <alignment horizontal="center" vertical="center"/>
    </xf>
    <xf numFmtId="2" fontId="6" fillId="4" borderId="6" xfId="0" applyNumberFormat="1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7" fillId="4" borderId="4" xfId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ansystems.com/transistors.ph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tr.farnell.com/texas-instruments/amc1200bdwv/ic-isolation-amp-60khz-soic-8/dp/2373533" TargetMode="External"/><Relationship Id="rId1" Type="http://schemas.openxmlformats.org/officeDocument/2006/relationships/hyperlink" Target="http://tr.farnell.com/texas-instruments/amc1100dub/amp-isolation-60khz-4-25kviso/dp/2144250" TargetMode="External"/><Relationship Id="rId6" Type="http://schemas.openxmlformats.org/officeDocument/2006/relationships/hyperlink" Target="http://tr.farnell.com/epcos/b64290l0730x087/ferrite-core-n87-2-79uh/dp/2673408" TargetMode="External"/><Relationship Id="rId5" Type="http://schemas.openxmlformats.org/officeDocument/2006/relationships/hyperlink" Target="http://tr.farnell.com/fischer-elektronik/sk-100-100-sa/heat-sink-100mm-1-5-c-w/dp/4621839" TargetMode="External"/><Relationship Id="rId4" Type="http://schemas.openxmlformats.org/officeDocument/2006/relationships/hyperlink" Target="http://tr.farnell.com/vishay/vs-26mt100/bridge-rectifier-25a-3ph/dp/90985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tr.farnell.com/multicomp/mc36260/fan-50x50x10mm-5vdc/dp/1924858" TargetMode="External"/><Relationship Id="rId2" Type="http://schemas.openxmlformats.org/officeDocument/2006/relationships/hyperlink" Target="http://tr.farnell.com/fischer-elektronik/sk-100-100-sa/heat-sink-100mm-1-5-c-w/dp/4621839" TargetMode="External"/><Relationship Id="rId1" Type="http://schemas.openxmlformats.org/officeDocument/2006/relationships/hyperlink" Target="http://tr.farnell.com/fischer-elektronik/sk-85-75-sa/heat-sink-75mm-1-2-c-w/dp/4621852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tr.farnell.com/multicomp/mc36257/fan-40x40x10mm-12vdc/dp/19248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zoomScale="115" zoomScaleNormal="115" workbookViewId="0">
      <selection activeCell="J23" sqref="J23"/>
    </sheetView>
  </sheetViews>
  <sheetFormatPr defaultRowHeight="15" x14ac:dyDescent="0.25"/>
  <cols>
    <col min="1" max="1" width="9.5703125" bestFit="1" customWidth="1"/>
    <col min="2" max="2" width="27" style="12" bestFit="1" customWidth="1"/>
    <col min="3" max="3" width="22.5703125" style="37" bestFit="1" customWidth="1"/>
    <col min="4" max="4" width="9.140625" bestFit="1" customWidth="1"/>
    <col min="5" max="5" width="7.85546875" style="37" bestFit="1" customWidth="1"/>
    <col min="6" max="7" width="9.5703125" style="37" bestFit="1" customWidth="1"/>
    <col min="8" max="8" width="12.140625" style="37" bestFit="1" customWidth="1"/>
    <col min="9" max="9" width="11.140625" bestFit="1" customWidth="1"/>
    <col min="10" max="10" width="89.5703125" style="12" bestFit="1" customWidth="1"/>
  </cols>
  <sheetData>
    <row r="1" spans="1:10" s="13" customFormat="1" ht="15.75" x14ac:dyDescent="0.25">
      <c r="A1" s="19" t="s">
        <v>2</v>
      </c>
      <c r="B1" s="35" t="s">
        <v>37</v>
      </c>
      <c r="C1" s="35" t="s">
        <v>50</v>
      </c>
      <c r="D1" s="14" t="s">
        <v>42</v>
      </c>
      <c r="E1" s="35" t="s">
        <v>38</v>
      </c>
      <c r="F1" s="35" t="s">
        <v>39</v>
      </c>
      <c r="G1" s="35" t="s">
        <v>40</v>
      </c>
      <c r="H1" s="35" t="s">
        <v>41</v>
      </c>
      <c r="I1" s="14" t="s">
        <v>33</v>
      </c>
      <c r="J1" s="15" t="s">
        <v>44</v>
      </c>
    </row>
    <row r="2" spans="1:10" ht="15.75" x14ac:dyDescent="0.25">
      <c r="A2" s="17" t="s">
        <v>24</v>
      </c>
      <c r="B2" s="40" t="s">
        <v>35</v>
      </c>
      <c r="C2" s="16"/>
      <c r="D2" s="17" t="s">
        <v>43</v>
      </c>
      <c r="E2" s="17">
        <v>1</v>
      </c>
      <c r="F2" s="22">
        <v>2625</v>
      </c>
      <c r="G2" s="22">
        <f>E2*F2</f>
        <v>2625</v>
      </c>
      <c r="H2" s="22">
        <f>1.18*G2</f>
        <v>3097.5</v>
      </c>
      <c r="I2" s="22"/>
      <c r="J2" s="23" t="s">
        <v>45</v>
      </c>
    </row>
    <row r="3" spans="1:10" ht="15.75" x14ac:dyDescent="0.25">
      <c r="A3" s="17" t="s">
        <v>24</v>
      </c>
      <c r="B3" s="40" t="s">
        <v>36</v>
      </c>
      <c r="C3" s="16"/>
      <c r="D3" s="17" t="s">
        <v>43</v>
      </c>
      <c r="E3" s="17">
        <v>1</v>
      </c>
      <c r="F3" s="22">
        <v>2875</v>
      </c>
      <c r="G3" s="22">
        <f t="shared" ref="G3" si="0">E3*F3</f>
        <v>2875</v>
      </c>
      <c r="H3" s="22">
        <f t="shared" ref="H3" si="1">1.18*G3</f>
        <v>3392.5</v>
      </c>
      <c r="I3" s="22"/>
      <c r="J3" s="23" t="s">
        <v>45</v>
      </c>
    </row>
    <row r="4" spans="1:10" ht="15.75" x14ac:dyDescent="0.25">
      <c r="A4" s="44" t="s">
        <v>27</v>
      </c>
      <c r="B4" s="45"/>
      <c r="C4" s="45"/>
      <c r="D4" s="45"/>
      <c r="E4" s="45"/>
      <c r="F4" s="45"/>
      <c r="G4" s="46"/>
      <c r="H4" s="22">
        <f>SUM(H2:H3)</f>
        <v>6490</v>
      </c>
      <c r="I4" s="22">
        <v>6500</v>
      </c>
      <c r="J4" s="23"/>
    </row>
    <row r="5" spans="1:10" ht="15.75" x14ac:dyDescent="0.25">
      <c r="A5" s="26"/>
      <c r="B5" s="41"/>
      <c r="C5" s="36"/>
      <c r="D5" s="27"/>
      <c r="E5" s="36"/>
      <c r="F5" s="36"/>
      <c r="G5" s="38"/>
      <c r="H5" s="28"/>
      <c r="I5" s="28"/>
      <c r="J5" s="24"/>
    </row>
    <row r="6" spans="1:10" ht="15.75" x14ac:dyDescent="0.25">
      <c r="A6" s="17" t="s">
        <v>26</v>
      </c>
      <c r="B6" s="40" t="s">
        <v>20</v>
      </c>
      <c r="C6" s="16"/>
      <c r="D6" s="17" t="s">
        <v>46</v>
      </c>
      <c r="E6" s="17">
        <v>2</v>
      </c>
      <c r="F6" s="22">
        <v>1900</v>
      </c>
      <c r="G6" s="22">
        <f>E6*F6</f>
        <v>3800</v>
      </c>
      <c r="H6" s="22">
        <f>1.18*G6</f>
        <v>4484</v>
      </c>
      <c r="I6" s="51"/>
      <c r="J6" s="23" t="s">
        <v>45</v>
      </c>
    </row>
    <row r="7" spans="1:10" ht="15.75" x14ac:dyDescent="0.25">
      <c r="A7" s="17" t="s">
        <v>26</v>
      </c>
      <c r="B7" s="40" t="s">
        <v>47</v>
      </c>
      <c r="C7" s="16"/>
      <c r="D7" s="17" t="s">
        <v>46</v>
      </c>
      <c r="E7" s="17">
        <v>2</v>
      </c>
      <c r="F7" s="22">
        <v>850</v>
      </c>
      <c r="G7" s="22">
        <f t="shared" ref="G7" si="2">E7*F7</f>
        <v>1700</v>
      </c>
      <c r="H7" s="22">
        <f>1.18*G7</f>
        <v>2006</v>
      </c>
      <c r="I7" s="52"/>
      <c r="J7" s="23" t="s">
        <v>45</v>
      </c>
    </row>
    <row r="8" spans="1:10" ht="15.75" x14ac:dyDescent="0.25">
      <c r="A8" s="44" t="s">
        <v>27</v>
      </c>
      <c r="B8" s="45"/>
      <c r="C8" s="45"/>
      <c r="D8" s="45"/>
      <c r="E8" s="45"/>
      <c r="F8" s="45"/>
      <c r="G8" s="46"/>
      <c r="H8" s="22">
        <f>SUM(H6:H7)</f>
        <v>6490</v>
      </c>
      <c r="I8" s="22">
        <v>6500</v>
      </c>
      <c r="J8" s="23"/>
    </row>
    <row r="9" spans="1:10" ht="15.75" x14ac:dyDescent="0.25">
      <c r="A9" s="20"/>
      <c r="B9" s="42"/>
      <c r="C9" s="21"/>
      <c r="D9" s="20"/>
      <c r="E9" s="39"/>
      <c r="F9" s="39"/>
      <c r="G9" s="39"/>
      <c r="H9" s="20"/>
      <c r="I9" s="20"/>
      <c r="J9" s="24"/>
    </row>
    <row r="10" spans="1:10" ht="15.75" x14ac:dyDescent="0.25">
      <c r="A10" s="43" t="s">
        <v>58</v>
      </c>
      <c r="B10" s="43"/>
      <c r="C10" s="43"/>
      <c r="D10" s="43"/>
      <c r="E10" s="43"/>
      <c r="F10" s="43"/>
      <c r="G10" s="43"/>
      <c r="H10" s="43"/>
      <c r="I10" s="43"/>
    </row>
    <row r="11" spans="1:10" x14ac:dyDescent="0.25">
      <c r="A11" s="17" t="s">
        <v>25</v>
      </c>
      <c r="B11" s="23" t="s">
        <v>19</v>
      </c>
      <c r="C11" s="17" t="s">
        <v>51</v>
      </c>
      <c r="D11" s="17" t="s">
        <v>43</v>
      </c>
      <c r="E11" s="17">
        <v>2</v>
      </c>
      <c r="F11" s="22">
        <v>12.7</v>
      </c>
      <c r="G11" s="22">
        <f>E11*F11*4.8</f>
        <v>121.91999999999999</v>
      </c>
      <c r="H11" s="22">
        <f>1.18*G11</f>
        <v>143.86559999999997</v>
      </c>
      <c r="I11" s="22"/>
      <c r="J11" s="29" t="s">
        <v>49</v>
      </c>
    </row>
    <row r="12" spans="1:10" x14ac:dyDescent="0.25">
      <c r="A12" s="17" t="s">
        <v>25</v>
      </c>
      <c r="B12" s="23" t="s">
        <v>12</v>
      </c>
      <c r="C12" s="17"/>
      <c r="D12" s="17" t="s">
        <v>43</v>
      </c>
      <c r="E12" s="17">
        <v>5</v>
      </c>
      <c r="F12" s="22">
        <v>19.190000000000001</v>
      </c>
      <c r="G12" s="22">
        <f t="shared" ref="G12:G15" si="3">E12*F12*4.8</f>
        <v>460.56</v>
      </c>
      <c r="H12" s="22">
        <f t="shared" ref="H12:H15" si="4">1.18*G12</f>
        <v>543.46079999999995</v>
      </c>
      <c r="I12" s="33"/>
      <c r="J12" s="59" t="s">
        <v>95</v>
      </c>
    </row>
    <row r="13" spans="1:10" x14ac:dyDescent="0.25">
      <c r="A13" s="17" t="s">
        <v>25</v>
      </c>
      <c r="B13" s="23" t="s">
        <v>48</v>
      </c>
      <c r="C13" s="17" t="s">
        <v>68</v>
      </c>
      <c r="D13" s="17" t="s">
        <v>43</v>
      </c>
      <c r="E13" s="17">
        <v>2</v>
      </c>
      <c r="F13" s="17">
        <v>5.96</v>
      </c>
      <c r="G13" s="22">
        <f t="shared" si="3"/>
        <v>57.216000000000001</v>
      </c>
      <c r="H13" s="22">
        <f t="shared" si="4"/>
        <v>67.514879999999991</v>
      </c>
      <c r="I13" s="33"/>
      <c r="J13" s="29" t="s">
        <v>65</v>
      </c>
    </row>
    <row r="14" spans="1:10" x14ac:dyDescent="0.25">
      <c r="A14" s="17" t="s">
        <v>25</v>
      </c>
      <c r="B14" s="23" t="s">
        <v>72</v>
      </c>
      <c r="C14" s="17" t="s">
        <v>73</v>
      </c>
      <c r="D14" s="17" t="s">
        <v>43</v>
      </c>
      <c r="E14" s="17">
        <v>10</v>
      </c>
      <c r="F14" s="22">
        <v>10.91</v>
      </c>
      <c r="G14" s="22">
        <f t="shared" si="3"/>
        <v>523.67999999999995</v>
      </c>
      <c r="H14" s="22">
        <f t="shared" si="4"/>
        <v>617.94239999999991</v>
      </c>
      <c r="I14" s="22"/>
      <c r="J14" s="29" t="s">
        <v>91</v>
      </c>
    </row>
    <row r="15" spans="1:10" x14ac:dyDescent="0.25">
      <c r="A15" s="17" t="s">
        <v>25</v>
      </c>
      <c r="B15" s="23" t="s">
        <v>92</v>
      </c>
      <c r="C15" s="17" t="s">
        <v>93</v>
      </c>
      <c r="D15" s="17" t="s">
        <v>43</v>
      </c>
      <c r="E15" s="17">
        <v>1</v>
      </c>
      <c r="F15" s="22">
        <v>13.95</v>
      </c>
      <c r="G15" s="22">
        <f>E15*F15*4.8</f>
        <v>66.959999999999994</v>
      </c>
      <c r="H15" s="22">
        <f t="shared" si="4"/>
        <v>79.012799999999984</v>
      </c>
      <c r="I15" s="22"/>
      <c r="J15" s="29" t="s">
        <v>94</v>
      </c>
    </row>
    <row r="16" spans="1:10" ht="15.75" x14ac:dyDescent="0.25">
      <c r="A16" s="48" t="s">
        <v>59</v>
      </c>
      <c r="B16" s="48"/>
      <c r="C16" s="48"/>
      <c r="D16" s="48"/>
      <c r="E16" s="48"/>
      <c r="F16" s="48"/>
      <c r="G16" s="48"/>
      <c r="H16" s="48"/>
      <c r="I16" s="48"/>
      <c r="J16" s="29"/>
    </row>
    <row r="17" spans="1:10" x14ac:dyDescent="0.25">
      <c r="A17" s="17" t="s">
        <v>25</v>
      </c>
      <c r="B17" s="23" t="s">
        <v>10</v>
      </c>
      <c r="C17" s="17" t="s">
        <v>54</v>
      </c>
      <c r="D17" s="32" t="s">
        <v>96</v>
      </c>
      <c r="E17" s="17">
        <v>0</v>
      </c>
      <c r="F17" s="22">
        <v>65</v>
      </c>
      <c r="G17" s="22">
        <f>E17*F17*4.8</f>
        <v>0</v>
      </c>
      <c r="H17" s="22">
        <f>1.18*G17</f>
        <v>0</v>
      </c>
      <c r="I17" s="25" t="s">
        <v>31</v>
      </c>
      <c r="J17" s="29" t="s">
        <v>55</v>
      </c>
    </row>
    <row r="18" spans="1:10" x14ac:dyDescent="0.25">
      <c r="A18" s="17" t="s">
        <v>25</v>
      </c>
      <c r="B18" s="23" t="s">
        <v>11</v>
      </c>
      <c r="C18" s="17" t="s">
        <v>98</v>
      </c>
      <c r="D18" s="17" t="s">
        <v>43</v>
      </c>
      <c r="E18" s="17">
        <v>16</v>
      </c>
      <c r="F18" s="22">
        <v>2.76</v>
      </c>
      <c r="G18" s="22">
        <f t="shared" ref="G18:G23" si="5">E18*F18*4.8</f>
        <v>211.96799999999999</v>
      </c>
      <c r="H18" s="22">
        <f t="shared" ref="H18:H23" si="6">1.18*G18</f>
        <v>250.12223999999998</v>
      </c>
      <c r="I18" s="33" t="s">
        <v>107</v>
      </c>
      <c r="J18" s="30" t="s">
        <v>97</v>
      </c>
    </row>
    <row r="19" spans="1:10" x14ac:dyDescent="0.25">
      <c r="A19" s="17" t="s">
        <v>25</v>
      </c>
      <c r="B19" s="23" t="s">
        <v>11</v>
      </c>
      <c r="C19" s="17" t="s">
        <v>100</v>
      </c>
      <c r="D19" s="17" t="s">
        <v>43</v>
      </c>
      <c r="E19" s="17">
        <v>10</v>
      </c>
      <c r="F19" s="22">
        <v>6.16</v>
      </c>
      <c r="G19" s="22">
        <f t="shared" si="5"/>
        <v>295.68</v>
      </c>
      <c r="H19" s="22">
        <f t="shared" si="6"/>
        <v>348.9024</v>
      </c>
      <c r="I19" s="33" t="s">
        <v>106</v>
      </c>
      <c r="J19" s="30" t="s">
        <v>99</v>
      </c>
    </row>
    <row r="20" spans="1:10" x14ac:dyDescent="0.25">
      <c r="A20" s="17" t="s">
        <v>25</v>
      </c>
      <c r="B20" s="23" t="s">
        <v>11</v>
      </c>
      <c r="C20" s="17" t="s">
        <v>102</v>
      </c>
      <c r="D20" s="17" t="s">
        <v>43</v>
      </c>
      <c r="E20" s="17">
        <v>5</v>
      </c>
      <c r="F20" s="22">
        <v>13.23</v>
      </c>
      <c r="G20" s="22">
        <f t="shared" si="5"/>
        <v>317.52000000000004</v>
      </c>
      <c r="H20" s="22">
        <f t="shared" si="6"/>
        <v>374.67360000000002</v>
      </c>
      <c r="I20" s="33" t="s">
        <v>105</v>
      </c>
      <c r="J20" s="30" t="s">
        <v>101</v>
      </c>
    </row>
    <row r="21" spans="1:10" x14ac:dyDescent="0.25">
      <c r="A21" s="17" t="s">
        <v>25</v>
      </c>
      <c r="B21" s="23" t="s">
        <v>11</v>
      </c>
      <c r="C21" s="17" t="s">
        <v>108</v>
      </c>
      <c r="D21" s="17" t="s">
        <v>43</v>
      </c>
      <c r="E21" s="17">
        <v>0</v>
      </c>
      <c r="F21" s="22">
        <v>18.02</v>
      </c>
      <c r="G21" s="22">
        <f t="shared" ref="G21" si="7">E21*F21*4.8</f>
        <v>0</v>
      </c>
      <c r="H21" s="22">
        <f t="shared" si="6"/>
        <v>0</v>
      </c>
      <c r="I21" s="33" t="s">
        <v>104</v>
      </c>
      <c r="J21" s="30" t="s">
        <v>103</v>
      </c>
    </row>
    <row r="22" spans="1:10" x14ac:dyDescent="0.25">
      <c r="A22" s="17" t="s">
        <v>25</v>
      </c>
      <c r="B22" s="23" t="s">
        <v>56</v>
      </c>
      <c r="C22" s="32" t="s">
        <v>96</v>
      </c>
      <c r="D22" s="17" t="s">
        <v>96</v>
      </c>
      <c r="E22" s="17">
        <v>0</v>
      </c>
      <c r="F22" s="17">
        <v>0</v>
      </c>
      <c r="G22" s="22">
        <f t="shared" si="5"/>
        <v>0</v>
      </c>
      <c r="H22" s="22">
        <f t="shared" si="6"/>
        <v>0</v>
      </c>
      <c r="I22" s="25" t="s">
        <v>57</v>
      </c>
      <c r="J22" s="30"/>
    </row>
    <row r="23" spans="1:10" ht="15.75" x14ac:dyDescent="0.25">
      <c r="A23" s="17" t="s">
        <v>25</v>
      </c>
      <c r="B23" s="40" t="s">
        <v>74</v>
      </c>
      <c r="C23" s="16" t="s">
        <v>96</v>
      </c>
      <c r="D23" s="17" t="s">
        <v>96</v>
      </c>
      <c r="E23" s="16">
        <v>0</v>
      </c>
      <c r="F23" s="16">
        <v>0</v>
      </c>
      <c r="G23" s="22">
        <f t="shared" si="5"/>
        <v>0</v>
      </c>
      <c r="H23" s="22">
        <f t="shared" si="6"/>
        <v>0</v>
      </c>
      <c r="I23" s="25" t="s">
        <v>31</v>
      </c>
      <c r="J23" s="31"/>
    </row>
    <row r="24" spans="1:10" ht="15.75" x14ac:dyDescent="0.25">
      <c r="A24" s="43" t="s">
        <v>60</v>
      </c>
      <c r="B24" s="43"/>
      <c r="C24" s="43"/>
      <c r="D24" s="43"/>
      <c r="E24" s="43"/>
      <c r="F24" s="43"/>
      <c r="G24" s="43"/>
      <c r="H24" s="43"/>
      <c r="I24" s="43"/>
      <c r="J24" s="31"/>
    </row>
    <row r="25" spans="1:10" x14ac:dyDescent="0.25">
      <c r="A25" s="17" t="s">
        <v>25</v>
      </c>
      <c r="B25" s="23" t="s">
        <v>28</v>
      </c>
      <c r="C25" s="17" t="s">
        <v>76</v>
      </c>
      <c r="D25" s="17" t="s">
        <v>43</v>
      </c>
      <c r="E25" s="17">
        <v>0</v>
      </c>
      <c r="F25" s="22">
        <v>0</v>
      </c>
      <c r="G25" s="22">
        <f>E25*F25</f>
        <v>0</v>
      </c>
      <c r="H25" s="22">
        <f>1.18*G25</f>
        <v>0</v>
      </c>
      <c r="I25" s="22"/>
      <c r="J25" s="30"/>
    </row>
    <row r="26" spans="1:10" x14ac:dyDescent="0.25">
      <c r="A26" s="17" t="s">
        <v>25</v>
      </c>
      <c r="B26" s="23" t="s">
        <v>16</v>
      </c>
      <c r="C26" s="17" t="s">
        <v>76</v>
      </c>
      <c r="D26" s="17" t="s">
        <v>43</v>
      </c>
      <c r="E26" s="17">
        <v>20</v>
      </c>
      <c r="F26" s="22">
        <v>22.5</v>
      </c>
      <c r="G26" s="22">
        <f>E26*F26</f>
        <v>450</v>
      </c>
      <c r="H26" s="22">
        <f>1.18*G26</f>
        <v>531</v>
      </c>
      <c r="I26" s="22"/>
      <c r="J26" s="29" t="s">
        <v>53</v>
      </c>
    </row>
    <row r="27" spans="1:10" ht="15.75" x14ac:dyDescent="0.25">
      <c r="A27" s="17" t="s">
        <v>25</v>
      </c>
      <c r="B27" s="40" t="s">
        <v>75</v>
      </c>
      <c r="C27" s="16" t="s">
        <v>76</v>
      </c>
      <c r="D27" s="17" t="s">
        <v>43</v>
      </c>
      <c r="E27" s="16">
        <v>0</v>
      </c>
      <c r="F27" s="16">
        <v>0</v>
      </c>
      <c r="G27" s="22">
        <f t="shared" ref="G27:G30" si="8">E27*F27</f>
        <v>0</v>
      </c>
      <c r="H27" s="22">
        <f t="shared" ref="H27:H30" si="9">1.18*G27</f>
        <v>0</v>
      </c>
      <c r="I27" s="18"/>
      <c r="J27" s="31"/>
    </row>
    <row r="28" spans="1:10" ht="15.75" x14ac:dyDescent="0.25">
      <c r="A28" s="17" t="s">
        <v>25</v>
      </c>
      <c r="B28" s="23" t="s">
        <v>15</v>
      </c>
      <c r="C28" s="17" t="s">
        <v>76</v>
      </c>
      <c r="D28" s="17" t="s">
        <v>43</v>
      </c>
      <c r="E28" s="17">
        <v>5</v>
      </c>
      <c r="F28" s="22">
        <v>22.5</v>
      </c>
      <c r="G28" s="22">
        <f t="shared" si="8"/>
        <v>112.5</v>
      </c>
      <c r="H28" s="22">
        <f t="shared" si="9"/>
        <v>132.75</v>
      </c>
      <c r="I28" s="18"/>
      <c r="J28" s="31"/>
    </row>
    <row r="29" spans="1:10" ht="15.75" x14ac:dyDescent="0.25">
      <c r="A29" s="17" t="s">
        <v>25</v>
      </c>
      <c r="B29" s="40" t="s">
        <v>78</v>
      </c>
      <c r="C29" s="16" t="s">
        <v>76</v>
      </c>
      <c r="D29" s="17" t="s">
        <v>43</v>
      </c>
      <c r="E29" s="16">
        <v>0</v>
      </c>
      <c r="F29" s="16">
        <v>0</v>
      </c>
      <c r="G29" s="16">
        <f t="shared" si="8"/>
        <v>0</v>
      </c>
      <c r="H29" s="16">
        <f t="shared" si="9"/>
        <v>0</v>
      </c>
      <c r="I29" s="18"/>
      <c r="J29" s="31"/>
    </row>
    <row r="30" spans="1:10" ht="15.75" x14ac:dyDescent="0.25">
      <c r="A30" s="17" t="s">
        <v>25</v>
      </c>
      <c r="B30" s="40" t="s">
        <v>83</v>
      </c>
      <c r="C30" s="16" t="s">
        <v>76</v>
      </c>
      <c r="D30" s="17" t="s">
        <v>43</v>
      </c>
      <c r="E30" s="16">
        <v>0</v>
      </c>
      <c r="F30" s="16">
        <v>0</v>
      </c>
      <c r="G30" s="16">
        <f t="shared" si="8"/>
        <v>0</v>
      </c>
      <c r="H30" s="16">
        <f t="shared" si="9"/>
        <v>0</v>
      </c>
      <c r="I30" s="18"/>
    </row>
    <row r="31" spans="1:10" ht="15.75" x14ac:dyDescent="0.25">
      <c r="A31" s="17" t="s">
        <v>25</v>
      </c>
      <c r="B31" s="40"/>
      <c r="C31" s="16"/>
      <c r="D31" s="18"/>
      <c r="E31" s="16"/>
      <c r="F31" s="16"/>
      <c r="G31" s="16"/>
      <c r="H31" s="16"/>
      <c r="I31" s="18"/>
    </row>
    <row r="32" spans="1:10" ht="15.75" x14ac:dyDescent="0.25">
      <c r="A32" s="43" t="s">
        <v>61</v>
      </c>
      <c r="B32" s="43"/>
      <c r="C32" s="43"/>
      <c r="D32" s="43"/>
      <c r="E32" s="43"/>
      <c r="F32" s="43"/>
      <c r="G32" s="43"/>
      <c r="H32" s="43"/>
      <c r="I32" s="43"/>
    </row>
    <row r="33" spans="1:10" x14ac:dyDescent="0.25">
      <c r="A33" s="17" t="s">
        <v>25</v>
      </c>
      <c r="B33" s="23" t="s">
        <v>17</v>
      </c>
      <c r="C33" s="17"/>
      <c r="D33" s="17" t="s">
        <v>43</v>
      </c>
      <c r="E33" s="17">
        <v>0</v>
      </c>
      <c r="F33" s="22">
        <v>0</v>
      </c>
      <c r="G33" s="22">
        <f>E33*F33</f>
        <v>0</v>
      </c>
      <c r="H33" s="22">
        <f>1.18*G33</f>
        <v>0</v>
      </c>
      <c r="I33" s="22"/>
      <c r="J33" s="30"/>
    </row>
    <row r="34" spans="1:10" x14ac:dyDescent="0.25">
      <c r="A34" s="17" t="s">
        <v>25</v>
      </c>
      <c r="B34" s="23" t="s">
        <v>77</v>
      </c>
      <c r="C34" s="17"/>
      <c r="D34" s="17" t="s">
        <v>43</v>
      </c>
      <c r="E34" s="17">
        <v>0</v>
      </c>
      <c r="F34" s="22">
        <v>0</v>
      </c>
      <c r="G34" s="22">
        <f t="shared" ref="G34:G37" si="10">E34*F34</f>
        <v>0</v>
      </c>
      <c r="H34" s="22">
        <f t="shared" ref="H34:H37" si="11">1.18*G34</f>
        <v>0</v>
      </c>
      <c r="I34" s="22"/>
      <c r="J34" s="29" t="s">
        <v>52</v>
      </c>
    </row>
    <row r="35" spans="1:10" ht="15.75" x14ac:dyDescent="0.25">
      <c r="A35" s="17" t="s">
        <v>25</v>
      </c>
      <c r="B35" s="40" t="s">
        <v>89</v>
      </c>
      <c r="C35" s="16"/>
      <c r="D35" s="17" t="s">
        <v>43</v>
      </c>
      <c r="E35" s="16">
        <v>0</v>
      </c>
      <c r="F35" s="16">
        <v>0</v>
      </c>
      <c r="G35" s="22">
        <f t="shared" si="10"/>
        <v>0</v>
      </c>
      <c r="H35" s="22">
        <f t="shared" si="11"/>
        <v>0</v>
      </c>
      <c r="I35" s="18"/>
    </row>
    <row r="36" spans="1:10" ht="15.75" x14ac:dyDescent="0.25">
      <c r="A36" s="17" t="s">
        <v>25</v>
      </c>
      <c r="B36" s="40" t="s">
        <v>90</v>
      </c>
      <c r="C36" s="16"/>
      <c r="D36" s="17" t="s">
        <v>43</v>
      </c>
      <c r="E36" s="16">
        <v>0</v>
      </c>
      <c r="F36" s="16">
        <v>0</v>
      </c>
      <c r="G36" s="22">
        <f t="shared" si="10"/>
        <v>0</v>
      </c>
      <c r="H36" s="22">
        <f t="shared" si="11"/>
        <v>0</v>
      </c>
      <c r="I36" s="18"/>
    </row>
    <row r="37" spans="1:10" ht="15.75" x14ac:dyDescent="0.25">
      <c r="A37" s="17" t="s">
        <v>25</v>
      </c>
      <c r="B37" s="40"/>
      <c r="C37" s="16"/>
      <c r="D37" s="17" t="s">
        <v>43</v>
      </c>
      <c r="E37" s="16">
        <v>0</v>
      </c>
      <c r="F37" s="16">
        <v>0</v>
      </c>
      <c r="G37" s="22">
        <f t="shared" si="10"/>
        <v>0</v>
      </c>
      <c r="H37" s="22">
        <f t="shared" si="11"/>
        <v>0</v>
      </c>
      <c r="I37" s="18"/>
    </row>
    <row r="38" spans="1:10" ht="15.75" x14ac:dyDescent="0.25">
      <c r="A38" s="43" t="s">
        <v>62</v>
      </c>
      <c r="B38" s="43"/>
      <c r="C38" s="43"/>
      <c r="D38" s="43"/>
      <c r="E38" s="43"/>
      <c r="F38" s="43"/>
      <c r="G38" s="43"/>
      <c r="H38" s="43"/>
      <c r="I38" s="43"/>
    </row>
    <row r="39" spans="1:10" x14ac:dyDescent="0.25">
      <c r="A39" s="17" t="s">
        <v>25</v>
      </c>
      <c r="B39" s="23" t="s">
        <v>13</v>
      </c>
      <c r="C39" s="17"/>
      <c r="D39" s="17" t="s">
        <v>43</v>
      </c>
      <c r="E39" s="17">
        <v>0</v>
      </c>
      <c r="F39" s="22">
        <v>0</v>
      </c>
      <c r="G39" s="22">
        <f>E39*F39</f>
        <v>0</v>
      </c>
      <c r="H39" s="22">
        <f>1.18*G39</f>
        <v>0</v>
      </c>
      <c r="I39" s="22"/>
      <c r="J39" s="30"/>
    </row>
    <row r="40" spans="1:10" ht="15.75" x14ac:dyDescent="0.25">
      <c r="A40" s="17" t="s">
        <v>25</v>
      </c>
      <c r="B40" s="40" t="s">
        <v>80</v>
      </c>
      <c r="C40" s="16"/>
      <c r="D40" s="17" t="s">
        <v>43</v>
      </c>
      <c r="E40" s="16">
        <v>0</v>
      </c>
      <c r="F40" s="16">
        <v>0</v>
      </c>
      <c r="G40" s="22">
        <f t="shared" ref="G40:G43" si="12">E40*F40</f>
        <v>0</v>
      </c>
      <c r="H40" s="22">
        <f t="shared" ref="H40:H43" si="13">1.18*G40</f>
        <v>0</v>
      </c>
      <c r="I40" s="18"/>
    </row>
    <row r="41" spans="1:10" ht="15.75" x14ac:dyDescent="0.25">
      <c r="A41" s="17" t="s">
        <v>25</v>
      </c>
      <c r="B41" s="40" t="s">
        <v>81</v>
      </c>
      <c r="C41" s="16"/>
      <c r="D41" s="17" t="s">
        <v>43</v>
      </c>
      <c r="E41" s="16">
        <v>0</v>
      </c>
      <c r="F41" s="16">
        <v>0</v>
      </c>
      <c r="G41" s="22">
        <f t="shared" si="12"/>
        <v>0</v>
      </c>
      <c r="H41" s="22">
        <f t="shared" si="13"/>
        <v>0</v>
      </c>
      <c r="I41" s="18"/>
    </row>
    <row r="42" spans="1:10" ht="15.75" x14ac:dyDescent="0.25">
      <c r="A42" s="17" t="s">
        <v>25</v>
      </c>
      <c r="B42" s="40" t="s">
        <v>82</v>
      </c>
      <c r="C42" s="16"/>
      <c r="D42" s="17" t="s">
        <v>43</v>
      </c>
      <c r="E42" s="16">
        <v>0</v>
      </c>
      <c r="F42" s="16">
        <v>0</v>
      </c>
      <c r="G42" s="22">
        <f t="shared" si="12"/>
        <v>0</v>
      </c>
      <c r="H42" s="22">
        <f t="shared" si="13"/>
        <v>0</v>
      </c>
      <c r="I42" s="18"/>
    </row>
    <row r="43" spans="1:10" ht="15.75" x14ac:dyDescent="0.25">
      <c r="A43" s="17" t="s">
        <v>25</v>
      </c>
      <c r="B43" s="40"/>
      <c r="C43" s="16"/>
      <c r="D43" s="17" t="s">
        <v>43</v>
      </c>
      <c r="E43" s="16">
        <v>0</v>
      </c>
      <c r="F43" s="16">
        <v>0</v>
      </c>
      <c r="G43" s="22">
        <f t="shared" si="12"/>
        <v>0</v>
      </c>
      <c r="H43" s="22">
        <f t="shared" si="13"/>
        <v>0</v>
      </c>
      <c r="I43" s="18"/>
    </row>
    <row r="44" spans="1:10" ht="15.75" x14ac:dyDescent="0.25">
      <c r="A44" s="49" t="s">
        <v>64</v>
      </c>
      <c r="B44" s="50"/>
      <c r="C44" s="50"/>
      <c r="D44" s="50"/>
      <c r="E44" s="50"/>
      <c r="F44" s="50"/>
      <c r="G44" s="50"/>
      <c r="H44" s="50"/>
      <c r="I44" s="50"/>
    </row>
    <row r="45" spans="1:10" ht="15.75" x14ac:dyDescent="0.25">
      <c r="A45" s="16" t="s">
        <v>25</v>
      </c>
      <c r="B45" s="40" t="s">
        <v>84</v>
      </c>
      <c r="C45" s="16"/>
      <c r="D45" s="17" t="s">
        <v>43</v>
      </c>
      <c r="E45" s="16">
        <v>0</v>
      </c>
      <c r="F45" s="16">
        <v>0</v>
      </c>
      <c r="G45" s="16">
        <f>E45*F45</f>
        <v>0</v>
      </c>
      <c r="H45" s="16">
        <f>G45*1.18</f>
        <v>0</v>
      </c>
      <c r="I45" s="18"/>
    </row>
    <row r="46" spans="1:10" ht="15.75" x14ac:dyDescent="0.25">
      <c r="A46" s="16" t="s">
        <v>25</v>
      </c>
      <c r="B46" s="40" t="s">
        <v>85</v>
      </c>
      <c r="C46" s="16"/>
      <c r="D46" s="17" t="s">
        <v>43</v>
      </c>
      <c r="E46" s="16">
        <v>0</v>
      </c>
      <c r="F46" s="16">
        <v>0</v>
      </c>
      <c r="G46" s="16">
        <f t="shared" ref="G46:G50" si="14">E46*F46</f>
        <v>0</v>
      </c>
      <c r="H46" s="16">
        <f t="shared" ref="H46:H50" si="15">G46*1.18</f>
        <v>0</v>
      </c>
      <c r="I46" s="18"/>
    </row>
    <row r="47" spans="1:10" ht="15.75" x14ac:dyDescent="0.25">
      <c r="A47" s="16" t="s">
        <v>25</v>
      </c>
      <c r="B47" s="40" t="s">
        <v>86</v>
      </c>
      <c r="C47" s="16"/>
      <c r="D47" s="17" t="s">
        <v>43</v>
      </c>
      <c r="E47" s="16">
        <v>0</v>
      </c>
      <c r="F47" s="16">
        <v>0</v>
      </c>
      <c r="G47" s="16">
        <f t="shared" si="14"/>
        <v>0</v>
      </c>
      <c r="H47" s="16">
        <f t="shared" si="15"/>
        <v>0</v>
      </c>
      <c r="I47" s="18"/>
    </row>
    <row r="48" spans="1:10" ht="15.75" x14ac:dyDescent="0.25">
      <c r="A48" s="16" t="s">
        <v>25</v>
      </c>
      <c r="B48" s="40" t="s">
        <v>87</v>
      </c>
      <c r="C48" s="16"/>
      <c r="D48" s="17" t="s">
        <v>43</v>
      </c>
      <c r="E48" s="16">
        <v>0</v>
      </c>
      <c r="F48" s="16">
        <v>0</v>
      </c>
      <c r="G48" s="16">
        <f t="shared" si="14"/>
        <v>0</v>
      </c>
      <c r="H48" s="16">
        <f t="shared" si="15"/>
        <v>0</v>
      </c>
      <c r="I48" s="18"/>
    </row>
    <row r="49" spans="1:10" ht="15.75" x14ac:dyDescent="0.25">
      <c r="A49" s="16" t="s">
        <v>25</v>
      </c>
      <c r="B49" s="40" t="s">
        <v>88</v>
      </c>
      <c r="C49" s="16"/>
      <c r="D49" s="17" t="s">
        <v>43</v>
      </c>
      <c r="E49" s="16">
        <v>0</v>
      </c>
      <c r="F49" s="16">
        <v>0</v>
      </c>
      <c r="G49" s="16">
        <f t="shared" si="14"/>
        <v>0</v>
      </c>
      <c r="H49" s="16">
        <f t="shared" si="15"/>
        <v>0</v>
      </c>
      <c r="I49" s="18"/>
    </row>
    <row r="50" spans="1:10" ht="15.75" x14ac:dyDescent="0.25">
      <c r="A50" s="16" t="s">
        <v>25</v>
      </c>
      <c r="B50" s="23"/>
      <c r="C50" s="17"/>
      <c r="D50" s="17" t="s">
        <v>43</v>
      </c>
      <c r="E50" s="16">
        <v>0</v>
      </c>
      <c r="F50" s="16">
        <v>0</v>
      </c>
      <c r="G50" s="16">
        <f t="shared" si="14"/>
        <v>0</v>
      </c>
      <c r="H50" s="16">
        <f t="shared" si="15"/>
        <v>0</v>
      </c>
      <c r="I50" s="22"/>
      <c r="J50" s="30"/>
    </row>
    <row r="51" spans="1:10" ht="15.75" x14ac:dyDescent="0.25">
      <c r="A51" s="48" t="s">
        <v>79</v>
      </c>
      <c r="B51" s="48"/>
      <c r="C51" s="48"/>
      <c r="D51" s="48"/>
      <c r="E51" s="48"/>
      <c r="F51" s="48"/>
      <c r="G51" s="48"/>
      <c r="H51" s="48"/>
      <c r="I51" s="48"/>
      <c r="J51" s="30"/>
    </row>
    <row r="52" spans="1:10" x14ac:dyDescent="0.25">
      <c r="A52" s="17"/>
      <c r="B52" s="23"/>
      <c r="C52" s="17"/>
      <c r="D52" s="17"/>
      <c r="E52" s="17"/>
      <c r="F52" s="17"/>
      <c r="G52" s="22"/>
      <c r="H52" s="22"/>
      <c r="I52" s="22"/>
      <c r="J52" s="30"/>
    </row>
    <row r="53" spans="1:10" x14ac:dyDescent="0.25">
      <c r="A53" s="17"/>
      <c r="C53" s="17"/>
      <c r="D53" s="17"/>
      <c r="E53" s="17"/>
      <c r="F53" s="17"/>
      <c r="G53" s="22"/>
      <c r="H53" s="22"/>
      <c r="I53" s="22"/>
      <c r="J53" s="30"/>
    </row>
    <row r="54" spans="1:10" ht="15.75" x14ac:dyDescent="0.25">
      <c r="A54" s="48" t="s">
        <v>63</v>
      </c>
      <c r="B54" s="48"/>
      <c r="C54" s="48"/>
      <c r="D54" s="48"/>
      <c r="E54" s="48"/>
      <c r="F54" s="48"/>
      <c r="G54" s="48"/>
      <c r="H54" s="48"/>
      <c r="I54" s="48"/>
      <c r="J54" s="30"/>
    </row>
    <row r="55" spans="1:10" x14ac:dyDescent="0.25">
      <c r="A55" s="17" t="s">
        <v>25</v>
      </c>
      <c r="B55" s="23"/>
      <c r="C55" s="17"/>
      <c r="D55" s="17"/>
      <c r="E55" s="17"/>
      <c r="F55" s="17"/>
      <c r="G55" s="22">
        <f t="shared" ref="G55:G59" si="16">E55*F55</f>
        <v>0</v>
      </c>
      <c r="H55" s="22">
        <f t="shared" ref="H55:H59" si="17">1.18*G55</f>
        <v>0</v>
      </c>
      <c r="I55" s="22"/>
      <c r="J55" s="30"/>
    </row>
    <row r="56" spans="1:10" x14ac:dyDescent="0.25">
      <c r="A56" s="17" t="s">
        <v>25</v>
      </c>
      <c r="B56" s="23"/>
      <c r="C56" s="17"/>
      <c r="D56" s="17"/>
      <c r="E56" s="17"/>
      <c r="F56" s="17"/>
      <c r="G56" s="22">
        <f t="shared" si="16"/>
        <v>0</v>
      </c>
      <c r="H56" s="22">
        <f t="shared" si="17"/>
        <v>0</v>
      </c>
      <c r="I56" s="22"/>
      <c r="J56" s="30"/>
    </row>
    <row r="57" spans="1:10" x14ac:dyDescent="0.25">
      <c r="A57" s="17" t="s">
        <v>25</v>
      </c>
      <c r="B57" s="23"/>
      <c r="C57" s="17"/>
      <c r="D57" s="17"/>
      <c r="E57" s="17"/>
      <c r="F57" s="17"/>
      <c r="G57" s="22">
        <f t="shared" si="16"/>
        <v>0</v>
      </c>
      <c r="H57" s="22">
        <f t="shared" si="17"/>
        <v>0</v>
      </c>
      <c r="I57" s="22"/>
      <c r="J57" s="30"/>
    </row>
    <row r="58" spans="1:10" x14ac:dyDescent="0.25">
      <c r="A58" s="17" t="s">
        <v>25</v>
      </c>
      <c r="B58" s="23"/>
      <c r="C58" s="17"/>
      <c r="D58" s="17"/>
      <c r="E58" s="17"/>
      <c r="F58" s="17"/>
      <c r="G58" s="22">
        <f t="shared" si="16"/>
        <v>0</v>
      </c>
      <c r="H58" s="22">
        <f t="shared" si="17"/>
        <v>0</v>
      </c>
      <c r="I58" s="22"/>
      <c r="J58" s="30"/>
    </row>
    <row r="59" spans="1:10" x14ac:dyDescent="0.25">
      <c r="A59" s="17" t="s">
        <v>25</v>
      </c>
      <c r="B59" s="23"/>
      <c r="C59" s="17"/>
      <c r="D59" s="17"/>
      <c r="E59" s="17"/>
      <c r="F59" s="17"/>
      <c r="G59" s="22">
        <f t="shared" si="16"/>
        <v>0</v>
      </c>
      <c r="H59" s="22">
        <f t="shared" si="17"/>
        <v>0</v>
      </c>
      <c r="I59" s="22"/>
      <c r="J59" s="30"/>
    </row>
    <row r="60" spans="1:10" ht="15.75" x14ac:dyDescent="0.25">
      <c r="A60" s="47" t="s">
        <v>27</v>
      </c>
      <c r="B60" s="47"/>
      <c r="C60" s="47"/>
      <c r="D60" s="47"/>
      <c r="E60" s="47"/>
      <c r="F60" s="47"/>
      <c r="G60" s="47"/>
      <c r="H60" s="22">
        <f>SUM(H10:H29)</f>
        <v>3089.2447199999997</v>
      </c>
      <c r="I60" s="22">
        <v>5500</v>
      </c>
      <c r="J60" s="30"/>
    </row>
  </sheetData>
  <mergeCells count="12">
    <mergeCell ref="A38:I38"/>
    <mergeCell ref="A4:G4"/>
    <mergeCell ref="A60:G60"/>
    <mergeCell ref="A8:G8"/>
    <mergeCell ref="A54:I54"/>
    <mergeCell ref="A44:I44"/>
    <mergeCell ref="I6:I7"/>
    <mergeCell ref="A10:I10"/>
    <mergeCell ref="A16:I16"/>
    <mergeCell ref="A24:I24"/>
    <mergeCell ref="A32:I32"/>
    <mergeCell ref="A51:I51"/>
  </mergeCells>
  <hyperlinks>
    <hyperlink ref="J34" r:id="rId1"/>
    <hyperlink ref="J26" r:id="rId2"/>
    <hyperlink ref="J17" r:id="rId3"/>
    <hyperlink ref="J11" r:id="rId4"/>
    <hyperlink ref="J13" r:id="rId5"/>
    <hyperlink ref="J12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zoomScale="160" zoomScaleNormal="160" workbookViewId="0">
      <selection activeCell="B18" sqref="B18"/>
    </sheetView>
  </sheetViews>
  <sheetFormatPr defaultRowHeight="14.25" x14ac:dyDescent="0.2"/>
  <cols>
    <col min="1" max="1" width="3.85546875" style="3" bestFit="1" customWidth="1"/>
    <col min="2" max="2" width="28.85546875" style="6" bestFit="1" customWidth="1"/>
    <col min="3" max="3" width="9" style="6" bestFit="1" customWidth="1"/>
    <col min="4" max="4" width="5.5703125" style="6" bestFit="1" customWidth="1"/>
    <col min="5" max="5" width="13.28515625" style="6" bestFit="1" customWidth="1"/>
    <col min="6" max="6" width="11" style="6" bestFit="1" customWidth="1"/>
    <col min="7" max="7" width="18.7109375" style="6" bestFit="1" customWidth="1"/>
    <col min="8" max="8" width="22" style="6" bestFit="1" customWidth="1"/>
    <col min="9" max="11" width="9.140625" style="6"/>
    <col min="12" max="12" width="9.85546875" style="6" bestFit="1" customWidth="1"/>
    <col min="13" max="16384" width="9.140625" style="6"/>
  </cols>
  <sheetData>
    <row r="1" spans="1:12" s="2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</row>
    <row r="2" spans="1:12" x14ac:dyDescent="0.2">
      <c r="A2" s="4">
        <v>1</v>
      </c>
      <c r="B2" s="5" t="s">
        <v>8</v>
      </c>
      <c r="C2" s="5" t="s">
        <v>24</v>
      </c>
      <c r="D2" s="5">
        <v>1</v>
      </c>
      <c r="E2" s="5"/>
      <c r="F2" s="5">
        <v>3000</v>
      </c>
      <c r="G2" s="8">
        <f>D2*F2</f>
        <v>3000</v>
      </c>
      <c r="H2" s="8">
        <f>G2*1.18</f>
        <v>3540</v>
      </c>
    </row>
    <row r="3" spans="1:12" ht="15" x14ac:dyDescent="0.25">
      <c r="A3" s="4">
        <v>2</v>
      </c>
      <c r="B3" s="5" t="s">
        <v>29</v>
      </c>
      <c r="C3" s="5" t="s">
        <v>24</v>
      </c>
      <c r="D3" s="5">
        <v>1</v>
      </c>
      <c r="E3" s="5"/>
      <c r="F3" s="5">
        <v>1300</v>
      </c>
      <c r="G3" s="8">
        <f t="shared" ref="G3:G24" si="0">D3*F3</f>
        <v>1300</v>
      </c>
      <c r="H3" s="8">
        <f t="shared" ref="H3:H24" si="1">G3*1.18</f>
        <v>1534</v>
      </c>
      <c r="J3" s="4"/>
      <c r="K3" s="1" t="s">
        <v>32</v>
      </c>
      <c r="L3" s="1" t="s">
        <v>33</v>
      </c>
    </row>
    <row r="4" spans="1:12" ht="15" x14ac:dyDescent="0.25">
      <c r="A4" s="4">
        <v>3</v>
      </c>
      <c r="B4" s="5" t="s">
        <v>30</v>
      </c>
      <c r="C4" s="5" t="s">
        <v>24</v>
      </c>
      <c r="D4" s="5">
        <v>1</v>
      </c>
      <c r="E4" s="5"/>
      <c r="F4" s="5">
        <v>1300</v>
      </c>
      <c r="G4" s="8">
        <f t="shared" si="0"/>
        <v>1300</v>
      </c>
      <c r="H4" s="8">
        <f t="shared" si="1"/>
        <v>1534</v>
      </c>
      <c r="J4" s="1" t="s">
        <v>25</v>
      </c>
      <c r="K4" s="4">
        <v>5500</v>
      </c>
      <c r="L4" s="11">
        <f>H19</f>
        <v>3091.6</v>
      </c>
    </row>
    <row r="5" spans="1:12" ht="15" x14ac:dyDescent="0.25">
      <c r="A5" s="53" t="s">
        <v>27</v>
      </c>
      <c r="B5" s="54"/>
      <c r="C5" s="54"/>
      <c r="D5" s="54"/>
      <c r="E5" s="54"/>
      <c r="F5" s="54"/>
      <c r="G5" s="55"/>
      <c r="H5" s="8">
        <f>SUM(H2:H4)</f>
        <v>6608</v>
      </c>
      <c r="J5" s="1" t="s">
        <v>26</v>
      </c>
      <c r="K5" s="4">
        <v>6500</v>
      </c>
      <c r="L5" s="11">
        <f>H25</f>
        <v>5900</v>
      </c>
    </row>
    <row r="6" spans="1:12" ht="15" x14ac:dyDescent="0.25">
      <c r="A6" s="4"/>
      <c r="B6" s="5"/>
      <c r="C6" s="5"/>
      <c r="D6" s="5"/>
      <c r="E6" s="5"/>
      <c r="F6" s="5"/>
      <c r="G6" s="8"/>
      <c r="H6" s="8"/>
      <c r="J6" s="1" t="s">
        <v>24</v>
      </c>
      <c r="K6" s="4">
        <v>6500</v>
      </c>
      <c r="L6" s="11">
        <f>H5</f>
        <v>6608</v>
      </c>
    </row>
    <row r="7" spans="1:12" ht="15" x14ac:dyDescent="0.25">
      <c r="A7" s="4">
        <v>1</v>
      </c>
      <c r="B7" s="5" t="s">
        <v>9</v>
      </c>
      <c r="C7" s="5" t="s">
        <v>25</v>
      </c>
      <c r="D7" s="5">
        <v>0</v>
      </c>
      <c r="E7" s="5"/>
      <c r="F7" s="5">
        <v>0</v>
      </c>
      <c r="G7" s="8">
        <f t="shared" si="0"/>
        <v>0</v>
      </c>
      <c r="H7" s="8">
        <f t="shared" si="1"/>
        <v>0</v>
      </c>
      <c r="J7" s="1" t="s">
        <v>34</v>
      </c>
      <c r="K7" s="4">
        <f>SUM(K4:K6)</f>
        <v>18500</v>
      </c>
      <c r="L7" s="11">
        <f>SUM(L4:L6)</f>
        <v>15599.6</v>
      </c>
    </row>
    <row r="8" spans="1:12" x14ac:dyDescent="0.2">
      <c r="A8" s="4">
        <v>2</v>
      </c>
      <c r="B8" s="5" t="s">
        <v>10</v>
      </c>
      <c r="C8" s="5" t="s">
        <v>25</v>
      </c>
      <c r="D8" s="5">
        <v>0</v>
      </c>
      <c r="E8" s="5"/>
      <c r="F8" s="5">
        <v>50</v>
      </c>
      <c r="G8" s="8">
        <f t="shared" si="0"/>
        <v>0</v>
      </c>
      <c r="H8" s="8">
        <f t="shared" si="1"/>
        <v>0</v>
      </c>
      <c r="I8" s="10" t="s">
        <v>31</v>
      </c>
      <c r="J8" s="3"/>
      <c r="K8" s="3"/>
      <c r="L8" s="3"/>
    </row>
    <row r="9" spans="1:12" x14ac:dyDescent="0.2">
      <c r="A9" s="4">
        <v>3</v>
      </c>
      <c r="B9" s="5" t="s">
        <v>11</v>
      </c>
      <c r="C9" s="5" t="s">
        <v>25</v>
      </c>
      <c r="D9" s="5">
        <v>10</v>
      </c>
      <c r="E9" s="5"/>
      <c r="F9" s="5">
        <v>50</v>
      </c>
      <c r="G9" s="8">
        <f t="shared" si="0"/>
        <v>500</v>
      </c>
      <c r="H9" s="8">
        <f t="shared" si="1"/>
        <v>590</v>
      </c>
      <c r="I9" s="10"/>
    </row>
    <row r="10" spans="1:12" x14ac:dyDescent="0.2">
      <c r="A10" s="4">
        <v>4</v>
      </c>
      <c r="B10" s="5" t="s">
        <v>12</v>
      </c>
      <c r="C10" s="5" t="s">
        <v>25</v>
      </c>
      <c r="D10" s="5">
        <v>3</v>
      </c>
      <c r="E10" s="5"/>
      <c r="F10" s="5">
        <v>60</v>
      </c>
      <c r="G10" s="8">
        <f t="shared" si="0"/>
        <v>180</v>
      </c>
      <c r="H10" s="8">
        <f t="shared" si="1"/>
        <v>212.39999999999998</v>
      </c>
      <c r="I10" s="10"/>
    </row>
    <row r="11" spans="1:12" x14ac:dyDescent="0.2">
      <c r="A11" s="4">
        <v>5</v>
      </c>
      <c r="B11" s="5" t="s">
        <v>13</v>
      </c>
      <c r="C11" s="5" t="s">
        <v>25</v>
      </c>
      <c r="D11" s="5">
        <v>30</v>
      </c>
      <c r="E11" s="5"/>
      <c r="F11" s="5">
        <v>10</v>
      </c>
      <c r="G11" s="8">
        <f t="shared" si="0"/>
        <v>300</v>
      </c>
      <c r="H11" s="8">
        <f t="shared" si="1"/>
        <v>354</v>
      </c>
      <c r="I11" s="10"/>
    </row>
    <row r="12" spans="1:12" x14ac:dyDescent="0.2">
      <c r="A12" s="4">
        <v>6</v>
      </c>
      <c r="B12" s="5" t="s">
        <v>14</v>
      </c>
      <c r="C12" s="5" t="s">
        <v>25</v>
      </c>
      <c r="D12" s="5">
        <v>1</v>
      </c>
      <c r="E12" s="5"/>
      <c r="F12" s="5">
        <v>1000</v>
      </c>
      <c r="G12" s="8">
        <f t="shared" si="0"/>
        <v>1000</v>
      </c>
      <c r="H12" s="8">
        <f t="shared" si="1"/>
        <v>1180</v>
      </c>
      <c r="I12" s="10"/>
    </row>
    <row r="13" spans="1:12" x14ac:dyDescent="0.2">
      <c r="A13" s="4">
        <v>7</v>
      </c>
      <c r="B13" s="5" t="s">
        <v>15</v>
      </c>
      <c r="C13" s="5" t="s">
        <v>25</v>
      </c>
      <c r="D13" s="5">
        <v>0</v>
      </c>
      <c r="E13" s="5"/>
      <c r="F13" s="5">
        <v>50</v>
      </c>
      <c r="G13" s="8">
        <f t="shared" si="0"/>
        <v>0</v>
      </c>
      <c r="H13" s="8">
        <f t="shared" si="1"/>
        <v>0</v>
      </c>
      <c r="I13" s="10"/>
    </row>
    <row r="14" spans="1:12" x14ac:dyDescent="0.2">
      <c r="A14" s="4">
        <v>8</v>
      </c>
      <c r="B14" s="5" t="s">
        <v>28</v>
      </c>
      <c r="C14" s="5" t="s">
        <v>25</v>
      </c>
      <c r="D14" s="5">
        <v>4</v>
      </c>
      <c r="E14" s="5"/>
      <c r="F14" s="5">
        <v>60</v>
      </c>
      <c r="G14" s="8">
        <f t="shared" si="0"/>
        <v>240</v>
      </c>
      <c r="H14" s="8">
        <f t="shared" si="1"/>
        <v>283.2</v>
      </c>
      <c r="I14" s="10"/>
    </row>
    <row r="15" spans="1:12" x14ac:dyDescent="0.2">
      <c r="A15" s="4">
        <v>9</v>
      </c>
      <c r="B15" s="5" t="s">
        <v>16</v>
      </c>
      <c r="C15" s="5" t="s">
        <v>25</v>
      </c>
      <c r="D15" s="5">
        <v>0</v>
      </c>
      <c r="E15" s="5"/>
      <c r="F15" s="5">
        <v>0</v>
      </c>
      <c r="G15" s="8">
        <f t="shared" si="0"/>
        <v>0</v>
      </c>
      <c r="H15" s="8">
        <f t="shared" si="1"/>
        <v>0</v>
      </c>
      <c r="I15" s="10"/>
    </row>
    <row r="16" spans="1:12" x14ac:dyDescent="0.2">
      <c r="A16" s="4">
        <v>10</v>
      </c>
      <c r="B16" s="5" t="s">
        <v>17</v>
      </c>
      <c r="C16" s="5" t="s">
        <v>25</v>
      </c>
      <c r="D16" s="5">
        <v>0</v>
      </c>
      <c r="E16" s="5"/>
      <c r="F16" s="5">
        <f t="shared" ref="F16:F17" si="2">3.5*1.3*E16</f>
        <v>0</v>
      </c>
      <c r="G16" s="8">
        <f t="shared" si="0"/>
        <v>0</v>
      </c>
      <c r="H16" s="8">
        <f t="shared" si="1"/>
        <v>0</v>
      </c>
      <c r="I16" s="10" t="s">
        <v>31</v>
      </c>
    </row>
    <row r="17" spans="1:9" x14ac:dyDescent="0.2">
      <c r="A17" s="4">
        <v>11</v>
      </c>
      <c r="B17" s="5" t="s">
        <v>18</v>
      </c>
      <c r="C17" s="5" t="s">
        <v>25</v>
      </c>
      <c r="D17" s="5">
        <v>0</v>
      </c>
      <c r="E17" s="5"/>
      <c r="F17" s="5">
        <f t="shared" si="2"/>
        <v>0</v>
      </c>
      <c r="G17" s="8">
        <f t="shared" si="0"/>
        <v>0</v>
      </c>
      <c r="H17" s="8">
        <f t="shared" si="1"/>
        <v>0</v>
      </c>
      <c r="I17" s="10" t="s">
        <v>31</v>
      </c>
    </row>
    <row r="18" spans="1:9" x14ac:dyDescent="0.2">
      <c r="A18" s="4">
        <v>12</v>
      </c>
      <c r="B18" s="5" t="s">
        <v>19</v>
      </c>
      <c r="C18" s="5" t="s">
        <v>25</v>
      </c>
      <c r="D18" s="5">
        <v>2</v>
      </c>
      <c r="E18" s="5"/>
      <c r="F18" s="5">
        <v>200</v>
      </c>
      <c r="G18" s="8">
        <f t="shared" si="0"/>
        <v>400</v>
      </c>
      <c r="H18" s="8">
        <f t="shared" si="1"/>
        <v>472</v>
      </c>
      <c r="I18" s="10"/>
    </row>
    <row r="19" spans="1:9" ht="15" x14ac:dyDescent="0.25">
      <c r="A19" s="56" t="s">
        <v>27</v>
      </c>
      <c r="B19" s="57"/>
      <c r="C19" s="57"/>
      <c r="D19" s="57"/>
      <c r="E19" s="57"/>
      <c r="F19" s="57"/>
      <c r="G19" s="58"/>
      <c r="H19" s="8">
        <f>SUM(H7:H18)</f>
        <v>3091.6</v>
      </c>
    </row>
    <row r="20" spans="1:9" x14ac:dyDescent="0.2">
      <c r="A20" s="4"/>
      <c r="B20" s="5"/>
      <c r="C20" s="5"/>
      <c r="D20" s="5"/>
      <c r="E20" s="5"/>
      <c r="F20" s="5"/>
      <c r="G20" s="8"/>
      <c r="H20" s="8"/>
    </row>
    <row r="21" spans="1:9" x14ac:dyDescent="0.2">
      <c r="A21" s="4">
        <v>19</v>
      </c>
      <c r="B21" s="5" t="s">
        <v>20</v>
      </c>
      <c r="C21" s="5" t="s">
        <v>26</v>
      </c>
      <c r="D21" s="5">
        <v>2</v>
      </c>
      <c r="E21" s="5"/>
      <c r="F21" s="5">
        <v>1500</v>
      </c>
      <c r="G21" s="8">
        <f t="shared" si="0"/>
        <v>3000</v>
      </c>
      <c r="H21" s="8">
        <f t="shared" si="1"/>
        <v>3540</v>
      </c>
    </row>
    <row r="22" spans="1:9" x14ac:dyDescent="0.2">
      <c r="A22" s="4">
        <v>20</v>
      </c>
      <c r="B22" s="5" t="s">
        <v>21</v>
      </c>
      <c r="C22" s="5" t="s">
        <v>26</v>
      </c>
      <c r="D22" s="5">
        <v>2</v>
      </c>
      <c r="E22" s="5"/>
      <c r="F22" s="5">
        <v>500</v>
      </c>
      <c r="G22" s="8">
        <f t="shared" si="0"/>
        <v>1000</v>
      </c>
      <c r="H22" s="8">
        <f t="shared" si="1"/>
        <v>1180</v>
      </c>
    </row>
    <row r="23" spans="1:9" x14ac:dyDescent="0.2">
      <c r="A23" s="4">
        <v>21</v>
      </c>
      <c r="B23" s="5" t="s">
        <v>22</v>
      </c>
      <c r="C23" s="5" t="s">
        <v>26</v>
      </c>
      <c r="D23" s="5">
        <v>1</v>
      </c>
      <c r="E23" s="5"/>
      <c r="F23" s="5">
        <v>500</v>
      </c>
      <c r="G23" s="8">
        <f t="shared" si="0"/>
        <v>500</v>
      </c>
      <c r="H23" s="8">
        <f t="shared" si="1"/>
        <v>590</v>
      </c>
    </row>
    <row r="24" spans="1:9" x14ac:dyDescent="0.2">
      <c r="A24" s="4">
        <v>22</v>
      </c>
      <c r="B24" s="5" t="s">
        <v>23</v>
      </c>
      <c r="C24" s="5" t="s">
        <v>26</v>
      </c>
      <c r="D24" s="5">
        <v>1</v>
      </c>
      <c r="E24" s="5"/>
      <c r="F24" s="5">
        <v>500</v>
      </c>
      <c r="G24" s="8">
        <f t="shared" si="0"/>
        <v>500</v>
      </c>
      <c r="H24" s="8">
        <f t="shared" si="1"/>
        <v>590</v>
      </c>
    </row>
    <row r="25" spans="1:9" ht="15" x14ac:dyDescent="0.25">
      <c r="A25" s="56" t="s">
        <v>27</v>
      </c>
      <c r="B25" s="57"/>
      <c r="C25" s="57"/>
      <c r="D25" s="57"/>
      <c r="E25" s="57"/>
      <c r="F25" s="57"/>
      <c r="G25" s="58"/>
      <c r="H25" s="9">
        <f>SUM(H21:H24)</f>
        <v>5900</v>
      </c>
    </row>
  </sheetData>
  <mergeCells count="3">
    <mergeCell ref="A5:G5"/>
    <mergeCell ref="A19:G19"/>
    <mergeCell ref="A25:G25"/>
  </mergeCells>
  <pageMargins left="0.7" right="0.7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zoomScale="160" zoomScaleNormal="160" workbookViewId="0">
      <selection activeCell="K12" sqref="K12"/>
    </sheetView>
  </sheetViews>
  <sheetFormatPr defaultRowHeight="14.25" x14ac:dyDescent="0.2"/>
  <cols>
    <col min="1" max="1" width="3.85546875" style="3" bestFit="1" customWidth="1"/>
    <col min="2" max="2" width="28.85546875" style="6" bestFit="1" customWidth="1"/>
    <col min="3" max="3" width="9" style="6" bestFit="1" customWidth="1"/>
    <col min="4" max="4" width="5.5703125" style="6" bestFit="1" customWidth="1"/>
    <col min="5" max="5" width="13.28515625" style="6" bestFit="1" customWidth="1"/>
    <col min="6" max="6" width="11" style="6" bestFit="1" customWidth="1"/>
    <col min="7" max="7" width="18.7109375" style="6" bestFit="1" customWidth="1"/>
    <col min="8" max="8" width="22" style="6" bestFit="1" customWidth="1"/>
    <col min="9" max="11" width="9.140625" style="6"/>
    <col min="12" max="12" width="9.85546875" style="6" bestFit="1" customWidth="1"/>
    <col min="13" max="16384" width="9.140625" style="6"/>
  </cols>
  <sheetData>
    <row r="1" spans="1:12" s="2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</row>
    <row r="2" spans="1:12" x14ac:dyDescent="0.2">
      <c r="A2" s="4">
        <v>1</v>
      </c>
      <c r="B2" s="5" t="s">
        <v>8</v>
      </c>
      <c r="C2" s="5" t="s">
        <v>24</v>
      </c>
      <c r="D2" s="5">
        <v>1</v>
      </c>
      <c r="E2" s="5"/>
      <c r="F2" s="5">
        <v>3000</v>
      </c>
      <c r="G2" s="8">
        <f>D2*F2</f>
        <v>3000</v>
      </c>
      <c r="H2" s="8">
        <f>G2*1.18</f>
        <v>3540</v>
      </c>
    </row>
    <row r="3" spans="1:12" ht="15" x14ac:dyDescent="0.25">
      <c r="A3" s="4">
        <v>2</v>
      </c>
      <c r="B3" s="5" t="s">
        <v>29</v>
      </c>
      <c r="C3" s="5" t="s">
        <v>24</v>
      </c>
      <c r="D3" s="5">
        <v>1</v>
      </c>
      <c r="E3" s="5"/>
      <c r="F3" s="5">
        <v>1300</v>
      </c>
      <c r="G3" s="8">
        <f t="shared" ref="G3:G24" si="0">D3*F3</f>
        <v>1300</v>
      </c>
      <c r="H3" s="8">
        <f t="shared" ref="H3:H24" si="1">G3*1.18</f>
        <v>1534</v>
      </c>
      <c r="J3" s="4"/>
      <c r="K3" s="1" t="s">
        <v>32</v>
      </c>
      <c r="L3" s="1" t="s">
        <v>33</v>
      </c>
    </row>
    <row r="4" spans="1:12" ht="15" x14ac:dyDescent="0.25">
      <c r="A4" s="4">
        <v>3</v>
      </c>
      <c r="B4" s="5" t="s">
        <v>30</v>
      </c>
      <c r="C4" s="5" t="s">
        <v>24</v>
      </c>
      <c r="D4" s="5">
        <v>1</v>
      </c>
      <c r="E4" s="5"/>
      <c r="F4" s="5">
        <v>1300</v>
      </c>
      <c r="G4" s="8">
        <f t="shared" si="0"/>
        <v>1300</v>
      </c>
      <c r="H4" s="8">
        <f t="shared" si="1"/>
        <v>1534</v>
      </c>
      <c r="J4" s="1" t="s">
        <v>25</v>
      </c>
      <c r="K4" s="4">
        <v>5500</v>
      </c>
      <c r="L4" s="11">
        <f>H19</f>
        <v>5097.5999999999995</v>
      </c>
    </row>
    <row r="5" spans="1:12" ht="15" x14ac:dyDescent="0.25">
      <c r="A5" s="53" t="s">
        <v>27</v>
      </c>
      <c r="B5" s="54"/>
      <c r="C5" s="54"/>
      <c r="D5" s="54"/>
      <c r="E5" s="54"/>
      <c r="F5" s="54"/>
      <c r="G5" s="55"/>
      <c r="H5" s="8">
        <f>SUM(H2:H4)</f>
        <v>6608</v>
      </c>
      <c r="J5" s="1" t="s">
        <v>26</v>
      </c>
      <c r="K5" s="4">
        <v>6500</v>
      </c>
      <c r="L5" s="11">
        <f>H25</f>
        <v>5900</v>
      </c>
    </row>
    <row r="6" spans="1:12" ht="15" x14ac:dyDescent="0.25">
      <c r="A6" s="4"/>
      <c r="B6" s="5"/>
      <c r="C6" s="5"/>
      <c r="D6" s="5"/>
      <c r="E6" s="5"/>
      <c r="F6" s="5"/>
      <c r="G6" s="8"/>
      <c r="H6" s="8"/>
      <c r="J6" s="1" t="s">
        <v>24</v>
      </c>
      <c r="K6" s="4">
        <v>6500</v>
      </c>
      <c r="L6" s="11">
        <f>H5</f>
        <v>6608</v>
      </c>
    </row>
    <row r="7" spans="1:12" ht="15" x14ac:dyDescent="0.25">
      <c r="A7" s="4">
        <v>1</v>
      </c>
      <c r="B7" s="5" t="s">
        <v>9</v>
      </c>
      <c r="C7" s="5" t="s">
        <v>25</v>
      </c>
      <c r="D7" s="5">
        <v>0</v>
      </c>
      <c r="E7" s="5"/>
      <c r="F7" s="5">
        <v>0</v>
      </c>
      <c r="G7" s="8">
        <f t="shared" si="0"/>
        <v>0</v>
      </c>
      <c r="H7" s="8">
        <f t="shared" si="1"/>
        <v>0</v>
      </c>
      <c r="J7" s="1" t="s">
        <v>34</v>
      </c>
      <c r="K7" s="4">
        <f>SUM(K4:K6)</f>
        <v>18500</v>
      </c>
      <c r="L7" s="11">
        <f>SUM(L4:L6)</f>
        <v>17605.599999999999</v>
      </c>
    </row>
    <row r="8" spans="1:12" x14ac:dyDescent="0.2">
      <c r="A8" s="4">
        <v>2</v>
      </c>
      <c r="B8" s="5" t="s">
        <v>10</v>
      </c>
      <c r="C8" s="5" t="s">
        <v>25</v>
      </c>
      <c r="D8" s="5">
        <v>30</v>
      </c>
      <c r="E8" s="5"/>
      <c r="F8" s="5">
        <v>50</v>
      </c>
      <c r="G8" s="8">
        <f t="shared" si="0"/>
        <v>1500</v>
      </c>
      <c r="H8" s="8">
        <f t="shared" si="1"/>
        <v>1770</v>
      </c>
      <c r="I8" s="10" t="s">
        <v>31</v>
      </c>
      <c r="J8" s="3"/>
      <c r="K8" s="3"/>
      <c r="L8" s="3"/>
    </row>
    <row r="9" spans="1:12" x14ac:dyDescent="0.2">
      <c r="A9" s="4">
        <v>3</v>
      </c>
      <c r="B9" s="5" t="s">
        <v>11</v>
      </c>
      <c r="C9" s="5" t="s">
        <v>25</v>
      </c>
      <c r="D9" s="5">
        <v>10</v>
      </c>
      <c r="E9" s="5"/>
      <c r="F9" s="5">
        <v>50</v>
      </c>
      <c r="G9" s="8">
        <f t="shared" si="0"/>
        <v>500</v>
      </c>
      <c r="H9" s="8">
        <f t="shared" si="1"/>
        <v>590</v>
      </c>
      <c r="I9" s="10"/>
    </row>
    <row r="10" spans="1:12" x14ac:dyDescent="0.2">
      <c r="A10" s="4">
        <v>4</v>
      </c>
      <c r="B10" s="5" t="s">
        <v>12</v>
      </c>
      <c r="C10" s="5" t="s">
        <v>25</v>
      </c>
      <c r="D10" s="5">
        <v>3</v>
      </c>
      <c r="E10" s="5"/>
      <c r="F10" s="5">
        <v>60</v>
      </c>
      <c r="G10" s="8">
        <f t="shared" si="0"/>
        <v>180</v>
      </c>
      <c r="H10" s="8">
        <f t="shared" si="1"/>
        <v>212.39999999999998</v>
      </c>
      <c r="I10" s="10"/>
    </row>
    <row r="11" spans="1:12" x14ac:dyDescent="0.2">
      <c r="A11" s="4">
        <v>5</v>
      </c>
      <c r="B11" s="5" t="s">
        <v>13</v>
      </c>
      <c r="C11" s="5" t="s">
        <v>25</v>
      </c>
      <c r="D11" s="5">
        <v>30</v>
      </c>
      <c r="E11" s="5"/>
      <c r="F11" s="5">
        <v>10</v>
      </c>
      <c r="G11" s="8">
        <f t="shared" si="0"/>
        <v>300</v>
      </c>
      <c r="H11" s="8">
        <f t="shared" si="1"/>
        <v>354</v>
      </c>
      <c r="I11" s="10"/>
    </row>
    <row r="12" spans="1:12" x14ac:dyDescent="0.2">
      <c r="A12" s="4">
        <v>6</v>
      </c>
      <c r="B12" s="5" t="s">
        <v>14</v>
      </c>
      <c r="C12" s="5" t="s">
        <v>25</v>
      </c>
      <c r="D12" s="5">
        <v>1</v>
      </c>
      <c r="E12" s="5"/>
      <c r="F12" s="5">
        <v>1000</v>
      </c>
      <c r="G12" s="8">
        <f t="shared" si="0"/>
        <v>1000</v>
      </c>
      <c r="H12" s="8">
        <f t="shared" si="1"/>
        <v>1180</v>
      </c>
      <c r="I12" s="10"/>
    </row>
    <row r="13" spans="1:12" x14ac:dyDescent="0.2">
      <c r="A13" s="4">
        <v>7</v>
      </c>
      <c r="B13" s="5" t="s">
        <v>15</v>
      </c>
      <c r="C13" s="5" t="s">
        <v>25</v>
      </c>
      <c r="D13" s="5">
        <v>4</v>
      </c>
      <c r="E13" s="5"/>
      <c r="F13" s="5">
        <v>50</v>
      </c>
      <c r="G13" s="8">
        <f t="shared" si="0"/>
        <v>200</v>
      </c>
      <c r="H13" s="8">
        <f t="shared" si="1"/>
        <v>236</v>
      </c>
      <c r="I13" s="10"/>
    </row>
    <row r="14" spans="1:12" x14ac:dyDescent="0.2">
      <c r="A14" s="4">
        <v>8</v>
      </c>
      <c r="B14" s="5" t="s">
        <v>28</v>
      </c>
      <c r="C14" s="5" t="s">
        <v>25</v>
      </c>
      <c r="D14" s="5">
        <v>4</v>
      </c>
      <c r="E14" s="5"/>
      <c r="F14" s="5">
        <v>60</v>
      </c>
      <c r="G14" s="8">
        <f t="shared" si="0"/>
        <v>240</v>
      </c>
      <c r="H14" s="8">
        <f t="shared" si="1"/>
        <v>283.2</v>
      </c>
      <c r="I14" s="10"/>
    </row>
    <row r="15" spans="1:12" x14ac:dyDescent="0.2">
      <c r="A15" s="4">
        <v>9</v>
      </c>
      <c r="B15" s="5" t="s">
        <v>16</v>
      </c>
      <c r="C15" s="5" t="s">
        <v>25</v>
      </c>
      <c r="D15" s="5">
        <v>0</v>
      </c>
      <c r="E15" s="5"/>
      <c r="F15" s="5">
        <v>0</v>
      </c>
      <c r="G15" s="8">
        <f t="shared" si="0"/>
        <v>0</v>
      </c>
      <c r="H15" s="8">
        <f t="shared" si="1"/>
        <v>0</v>
      </c>
      <c r="I15" s="10"/>
    </row>
    <row r="16" spans="1:12" x14ac:dyDescent="0.2">
      <c r="A16" s="4">
        <v>10</v>
      </c>
      <c r="B16" s="5" t="s">
        <v>17</v>
      </c>
      <c r="C16" s="5" t="s">
        <v>25</v>
      </c>
      <c r="D16" s="5">
        <v>0</v>
      </c>
      <c r="E16" s="5"/>
      <c r="F16" s="5">
        <f t="shared" ref="F16:F17" si="2">3.5*1.3*E16</f>
        <v>0</v>
      </c>
      <c r="G16" s="8">
        <f t="shared" si="0"/>
        <v>0</v>
      </c>
      <c r="H16" s="8">
        <f t="shared" si="1"/>
        <v>0</v>
      </c>
      <c r="I16" s="10" t="s">
        <v>31</v>
      </c>
    </row>
    <row r="17" spans="1:9" x14ac:dyDescent="0.2">
      <c r="A17" s="4">
        <v>11</v>
      </c>
      <c r="B17" s="5" t="s">
        <v>18</v>
      </c>
      <c r="C17" s="5" t="s">
        <v>25</v>
      </c>
      <c r="D17" s="5">
        <v>0</v>
      </c>
      <c r="E17" s="5"/>
      <c r="F17" s="5">
        <f t="shared" si="2"/>
        <v>0</v>
      </c>
      <c r="G17" s="8">
        <f t="shared" si="0"/>
        <v>0</v>
      </c>
      <c r="H17" s="8">
        <f t="shared" si="1"/>
        <v>0</v>
      </c>
      <c r="I17" s="10" t="s">
        <v>31</v>
      </c>
    </row>
    <row r="18" spans="1:9" x14ac:dyDescent="0.2">
      <c r="A18" s="4">
        <v>12</v>
      </c>
      <c r="B18" s="5" t="s">
        <v>19</v>
      </c>
      <c r="C18" s="5" t="s">
        <v>25</v>
      </c>
      <c r="D18" s="5">
        <v>2</v>
      </c>
      <c r="E18" s="5"/>
      <c r="F18" s="5">
        <v>200</v>
      </c>
      <c r="G18" s="8">
        <f t="shared" si="0"/>
        <v>400</v>
      </c>
      <c r="H18" s="8">
        <f t="shared" si="1"/>
        <v>472</v>
      </c>
      <c r="I18" s="10"/>
    </row>
    <row r="19" spans="1:9" ht="15" x14ac:dyDescent="0.25">
      <c r="A19" s="56" t="s">
        <v>27</v>
      </c>
      <c r="B19" s="57"/>
      <c r="C19" s="57"/>
      <c r="D19" s="57"/>
      <c r="E19" s="57"/>
      <c r="F19" s="57"/>
      <c r="G19" s="58"/>
      <c r="H19" s="8">
        <f>SUM(H7:H18)</f>
        <v>5097.5999999999995</v>
      </c>
    </row>
    <row r="20" spans="1:9" x14ac:dyDescent="0.2">
      <c r="A20" s="4"/>
      <c r="B20" s="5"/>
      <c r="C20" s="5"/>
      <c r="D20" s="5"/>
      <c r="E20" s="5"/>
      <c r="F20" s="5"/>
      <c r="G20" s="8"/>
      <c r="H20" s="8"/>
    </row>
    <row r="21" spans="1:9" x14ac:dyDescent="0.2">
      <c r="A21" s="4">
        <v>19</v>
      </c>
      <c r="B21" s="5" t="s">
        <v>20</v>
      </c>
      <c r="C21" s="5" t="s">
        <v>26</v>
      </c>
      <c r="D21" s="5">
        <v>2</v>
      </c>
      <c r="E21" s="5"/>
      <c r="F21" s="5">
        <v>1500</v>
      </c>
      <c r="G21" s="8">
        <f t="shared" si="0"/>
        <v>3000</v>
      </c>
      <c r="H21" s="8">
        <f t="shared" si="1"/>
        <v>3540</v>
      </c>
    </row>
    <row r="22" spans="1:9" x14ac:dyDescent="0.2">
      <c r="A22" s="4">
        <v>20</v>
      </c>
      <c r="B22" s="5" t="s">
        <v>21</v>
      </c>
      <c r="C22" s="5" t="s">
        <v>26</v>
      </c>
      <c r="D22" s="5">
        <v>2</v>
      </c>
      <c r="E22" s="5"/>
      <c r="F22" s="5">
        <v>500</v>
      </c>
      <c r="G22" s="8">
        <f t="shared" si="0"/>
        <v>1000</v>
      </c>
      <c r="H22" s="8">
        <f t="shared" si="1"/>
        <v>1180</v>
      </c>
    </row>
    <row r="23" spans="1:9" x14ac:dyDescent="0.2">
      <c r="A23" s="4">
        <v>21</v>
      </c>
      <c r="B23" s="5" t="s">
        <v>22</v>
      </c>
      <c r="C23" s="5" t="s">
        <v>26</v>
      </c>
      <c r="D23" s="5">
        <v>1</v>
      </c>
      <c r="E23" s="5"/>
      <c r="F23" s="5">
        <v>500</v>
      </c>
      <c r="G23" s="8">
        <f t="shared" si="0"/>
        <v>500</v>
      </c>
      <c r="H23" s="8">
        <f t="shared" si="1"/>
        <v>590</v>
      </c>
    </row>
    <row r="24" spans="1:9" x14ac:dyDescent="0.2">
      <c r="A24" s="4">
        <v>22</v>
      </c>
      <c r="B24" s="5" t="s">
        <v>23</v>
      </c>
      <c r="C24" s="5" t="s">
        <v>26</v>
      </c>
      <c r="D24" s="5">
        <v>1</v>
      </c>
      <c r="E24" s="5"/>
      <c r="F24" s="5">
        <v>500</v>
      </c>
      <c r="G24" s="8">
        <f t="shared" si="0"/>
        <v>500</v>
      </c>
      <c r="H24" s="8">
        <f t="shared" si="1"/>
        <v>590</v>
      </c>
    </row>
    <row r="25" spans="1:9" ht="15" x14ac:dyDescent="0.25">
      <c r="A25" s="56" t="s">
        <v>27</v>
      </c>
      <c r="B25" s="57"/>
      <c r="C25" s="57"/>
      <c r="D25" s="57"/>
      <c r="E25" s="57"/>
      <c r="F25" s="57"/>
      <c r="G25" s="58"/>
      <c r="H25" s="9">
        <f>SUM(H21:H24)</f>
        <v>5900</v>
      </c>
    </row>
  </sheetData>
  <mergeCells count="3">
    <mergeCell ref="A5:G5"/>
    <mergeCell ref="A19:G19"/>
    <mergeCell ref="A25:G25"/>
  </mergeCells>
  <pageMargins left="0.7" right="0.7" top="0.75" bottom="0.75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190" zoomScaleNormal="190" workbookViewId="0">
      <selection activeCell="A7" sqref="A7"/>
    </sheetView>
  </sheetViews>
  <sheetFormatPr defaultRowHeight="15" x14ac:dyDescent="0.25"/>
  <cols>
    <col min="1" max="1" width="82.5703125" bestFit="1" customWidth="1"/>
  </cols>
  <sheetData>
    <row r="1" spans="1:1" x14ac:dyDescent="0.25">
      <c r="A1" s="13" t="s">
        <v>67</v>
      </c>
    </row>
    <row r="2" spans="1:1" x14ac:dyDescent="0.25">
      <c r="A2" s="34" t="s">
        <v>66</v>
      </c>
    </row>
    <row r="3" spans="1:1" x14ac:dyDescent="0.25">
      <c r="A3" s="34" t="s">
        <v>65</v>
      </c>
    </row>
    <row r="4" spans="1:1" x14ac:dyDescent="0.25">
      <c r="A4" s="13" t="s">
        <v>69</v>
      </c>
    </row>
    <row r="5" spans="1:1" x14ac:dyDescent="0.25">
      <c r="A5" s="34" t="s">
        <v>70</v>
      </c>
    </row>
    <row r="6" spans="1:1" x14ac:dyDescent="0.25">
      <c r="A6" s="34" t="s">
        <v>71</v>
      </c>
    </row>
  </sheetData>
  <hyperlinks>
    <hyperlink ref="A2" r:id="rId1"/>
    <hyperlink ref="A3" r:id="rId2"/>
    <hyperlink ref="A5" r:id="rId3"/>
    <hyperlink ref="A6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alımlar</vt:lpstr>
      <vt:lpstr>plan (2)</vt:lpstr>
      <vt:lpstr>plan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ugurm</dc:creator>
  <cp:lastModifiedBy>mesutto</cp:lastModifiedBy>
  <cp:lastPrinted>2016-11-17T09:39:35Z</cp:lastPrinted>
  <dcterms:created xsi:type="dcterms:W3CDTF">2016-11-17T08:45:57Z</dcterms:created>
  <dcterms:modified xsi:type="dcterms:W3CDTF">2017-11-29T18:05:51Z</dcterms:modified>
</cp:coreProperties>
</file>