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6"/>
  <workbookPr filterPrivacy="1"/>
  <xr:revisionPtr revIDLastSave="0" documentId="13_ncr:1_{F513CC0D-5FCA-485D-80D9-D06AE58C0760}" xr6:coauthVersionLast="36" xr6:coauthVersionMax="36" xr10:uidLastSave="{00000000-0000-0000-0000-000000000000}"/>
  <bookViews>
    <workbookView xWindow="0" yWindow="0" windowWidth="22260" windowHeight="12648" activeTab="4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3" i="5" l="1"/>
  <c r="H24" i="5"/>
  <c r="H25" i="5"/>
  <c r="H26" i="5"/>
  <c r="H27" i="5"/>
  <c r="H28" i="5"/>
  <c r="H29" i="5"/>
  <c r="H30" i="5"/>
  <c r="H31" i="5"/>
  <c r="H32" i="5"/>
  <c r="H22" i="5"/>
  <c r="D23" i="5"/>
  <c r="D24" i="5"/>
  <c r="D25" i="5"/>
  <c r="D26" i="5"/>
  <c r="D27" i="5"/>
  <c r="D28" i="5"/>
  <c r="D29" i="5"/>
  <c r="D30" i="5"/>
  <c r="D31" i="5"/>
  <c r="D32" i="5"/>
  <c r="D22" i="5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E4" i="4"/>
  <c r="D4" i="4"/>
  <c r="C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4" i="4"/>
  <c r="H6" i="3" l="1"/>
  <c r="H7" i="3"/>
  <c r="H8" i="3"/>
  <c r="H9" i="3"/>
  <c r="H10" i="3"/>
  <c r="H11" i="3"/>
  <c r="H12" i="3"/>
  <c r="H13" i="3"/>
  <c r="H14" i="3"/>
  <c r="H15" i="3"/>
  <c r="H5" i="3"/>
  <c r="G6" i="3"/>
  <c r="G7" i="3"/>
  <c r="G8" i="3"/>
  <c r="G9" i="3"/>
  <c r="G10" i="3"/>
  <c r="G11" i="3"/>
  <c r="G12" i="3"/>
  <c r="G13" i="3"/>
  <c r="G14" i="3"/>
  <c r="G15" i="3"/>
  <c r="G5" i="3"/>
  <c r="F21" i="3"/>
  <c r="F22" i="3" s="1"/>
  <c r="F20" i="3"/>
  <c r="F19" i="3"/>
  <c r="F18" i="3"/>
  <c r="B37" i="2" l="1"/>
  <c r="C37" i="2"/>
  <c r="D37" i="2"/>
  <c r="E37" i="2"/>
  <c r="F37" i="2"/>
  <c r="G37" i="2"/>
  <c r="H37" i="2"/>
  <c r="I37" i="2"/>
  <c r="J37" i="2"/>
  <c r="K37" i="2"/>
  <c r="A37" i="2"/>
  <c r="B26" i="2"/>
  <c r="C26" i="2"/>
  <c r="D26" i="2"/>
  <c r="E26" i="2"/>
  <c r="F26" i="2"/>
  <c r="G26" i="2"/>
  <c r="H26" i="2"/>
  <c r="I26" i="2"/>
  <c r="J26" i="2"/>
  <c r="K26" i="2"/>
  <c r="A26" i="2"/>
</calcChain>
</file>

<file path=xl/sharedStrings.xml><?xml version="1.0" encoding="utf-8"?>
<sst xmlns="http://schemas.openxmlformats.org/spreadsheetml/2006/main" count="52" uniqueCount="31">
  <si>
    <t>Vdc=100V</t>
  </si>
  <si>
    <t>fsw=80kHz</t>
  </si>
  <si>
    <t>ma</t>
  </si>
  <si>
    <t>fsw-2fm</t>
  </si>
  <si>
    <t>fm=500 Hz</t>
  </si>
  <si>
    <t>fsw</t>
  </si>
  <si>
    <t>ölçümler VAB (line-to-line)</t>
  </si>
  <si>
    <t>fo</t>
  </si>
  <si>
    <t>fsw+2fm</t>
  </si>
  <si>
    <t>carrier phase yok</t>
  </si>
  <si>
    <t>carrier 120 shifted</t>
  </si>
  <si>
    <t xml:space="preserve"> </t>
  </si>
  <si>
    <t xml:space="preserve"> fsw-analitik</t>
  </si>
  <si>
    <t>fsw-2fo-anal</t>
  </si>
  <si>
    <t>carrier 40 degree</t>
  </si>
  <si>
    <t>Vout</t>
  </si>
  <si>
    <t>250V DC</t>
  </si>
  <si>
    <t>max</t>
  </si>
  <si>
    <t>min</t>
  </si>
  <si>
    <t>diff</t>
  </si>
  <si>
    <t>average</t>
  </si>
  <si>
    <t>deviation %</t>
  </si>
  <si>
    <t>analitik method</t>
  </si>
  <si>
    <t>ratio</t>
  </si>
  <si>
    <t>Vin</t>
  </si>
  <si>
    <t>Iin</t>
  </si>
  <si>
    <t>Vcap</t>
  </si>
  <si>
    <t>Itx</t>
  </si>
  <si>
    <t>Test sonuçları 40 derece carrier</t>
  </si>
  <si>
    <t>80 kHz</t>
  </si>
  <si>
    <t>analitik Vout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</si>
</sst>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rgb="FFFF0000"/>
      <name val="Times New Roman"/>
      <family val="1"/>
    </font>
    <font>
      <b/>
      <sz val="11"/>
      <color rgb="FFFF0000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2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3" fillId="2" borderId="0" xfId="1" applyAlignment="1">
      <alignment horizontal="center"/>
    </xf>
    <xf numFmtId="0" fontId="3" fillId="2" borderId="0" xfId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964208805035"/>
          <c:y val="3.9764867520369319E-2"/>
          <c:w val="0.65399067728757365"/>
          <c:h val="0.65292691342593434"/>
        </c:manualLayout>
      </c:layout>
      <c:lineChart>
        <c:grouping val="standard"/>
        <c:varyColors val="0"/>
        <c:ser>
          <c:idx val="0"/>
          <c:order val="0"/>
          <c:tx>
            <c:strRef>
              <c:f>Sheet1!$B$5</c:f>
              <c:strCache>
                <c:ptCount val="1"/>
                <c:pt idx="0">
                  <c:v>fo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Sheet1!$A$6:$A$16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Sheet1!$B$6:$B$16</c:f>
              <c:numCache>
                <c:formatCode>General</c:formatCode>
                <c:ptCount val="11"/>
                <c:pt idx="0">
                  <c:v>0</c:v>
                </c:pt>
                <c:pt idx="1">
                  <c:v>8.4030000000000005</c:v>
                </c:pt>
                <c:pt idx="2">
                  <c:v>17.04</c:v>
                </c:pt>
                <c:pt idx="3">
                  <c:v>25.69</c:v>
                </c:pt>
                <c:pt idx="4">
                  <c:v>34.32</c:v>
                </c:pt>
                <c:pt idx="5">
                  <c:v>42.94</c:v>
                </c:pt>
                <c:pt idx="6">
                  <c:v>51.55</c:v>
                </c:pt>
                <c:pt idx="7">
                  <c:v>60.18</c:v>
                </c:pt>
                <c:pt idx="8">
                  <c:v>68.8</c:v>
                </c:pt>
                <c:pt idx="9">
                  <c:v>77.41</c:v>
                </c:pt>
                <c:pt idx="10">
                  <c:v>86.04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63-4B6E-8926-D8E970CC443B}"/>
            </c:ext>
          </c:extLst>
        </c:ser>
        <c:ser>
          <c:idx val="1"/>
          <c:order val="1"/>
          <c:tx>
            <c:strRef>
              <c:f>Sheet1!$C$5</c:f>
              <c:strCache>
                <c:ptCount val="1"/>
                <c:pt idx="0">
                  <c:v>fsw-2fm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Sheet1!$A$6:$A$16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Sheet1!$C$6:$C$16</c:f>
              <c:numCache>
                <c:formatCode>General</c:formatCode>
                <c:ptCount val="11"/>
                <c:pt idx="0">
                  <c:v>0</c:v>
                </c:pt>
                <c:pt idx="1">
                  <c:v>0.30570000000000003</c:v>
                </c:pt>
                <c:pt idx="2">
                  <c:v>1.2889999999999999</c:v>
                </c:pt>
                <c:pt idx="3">
                  <c:v>2.9239999999999999</c:v>
                </c:pt>
                <c:pt idx="4">
                  <c:v>5.1539999999999999</c:v>
                </c:pt>
                <c:pt idx="5">
                  <c:v>7.9279999999999999</c:v>
                </c:pt>
                <c:pt idx="6">
                  <c:v>11.19</c:v>
                </c:pt>
                <c:pt idx="7">
                  <c:v>14.88</c:v>
                </c:pt>
                <c:pt idx="8">
                  <c:v>18.84</c:v>
                </c:pt>
                <c:pt idx="9">
                  <c:v>23</c:v>
                </c:pt>
                <c:pt idx="10">
                  <c:v>27.3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163-4B6E-8926-D8E970CC443B}"/>
            </c:ext>
          </c:extLst>
        </c:ser>
        <c:ser>
          <c:idx val="2"/>
          <c:order val="2"/>
          <c:tx>
            <c:strRef>
              <c:f>Sheet1!$D$5</c:f>
              <c:strCache>
                <c:ptCount val="1"/>
                <c:pt idx="0">
                  <c:v>fsw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Sheet1!$A$6:$A$16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Sheet1!$D$6:$D$16</c:f>
              <c:numCache>
                <c:formatCode>General</c:formatCode>
                <c:ptCount val="11"/>
                <c:pt idx="0">
                  <c:v>0</c:v>
                </c:pt>
                <c:pt idx="1">
                  <c:v>2E-3</c:v>
                </c:pt>
                <c:pt idx="2">
                  <c:v>2.15E-3</c:v>
                </c:pt>
                <c:pt idx="3">
                  <c:v>4.8300000000000001E-3</c:v>
                </c:pt>
                <c:pt idx="4">
                  <c:v>5.47E-3</c:v>
                </c:pt>
                <c:pt idx="5">
                  <c:v>4.8999999999999998E-3</c:v>
                </c:pt>
                <c:pt idx="6">
                  <c:v>8.0000000000000002E-3</c:v>
                </c:pt>
                <c:pt idx="7">
                  <c:v>6.0000000000000001E-3</c:v>
                </c:pt>
                <c:pt idx="8">
                  <c:v>6.0000000000000001E-3</c:v>
                </c:pt>
                <c:pt idx="9">
                  <c:v>7.0000000000000001E-3</c:v>
                </c:pt>
                <c:pt idx="10">
                  <c:v>6.0000000000000001E-3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163-4B6E-8926-D8E970CC443B}"/>
            </c:ext>
          </c:extLst>
        </c:ser>
        <c:ser>
          <c:idx val="3"/>
          <c:order val="3"/>
          <c:tx>
            <c:strRef>
              <c:f>Sheet1!$E$5</c:f>
              <c:strCache>
                <c:ptCount val="1"/>
                <c:pt idx="0">
                  <c:v>fsw+2fm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Sheet1!$A$6:$A$16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Sheet1!$E$6:$E$16</c:f>
              <c:numCache>
                <c:formatCode>General</c:formatCode>
                <c:ptCount val="11"/>
                <c:pt idx="0">
                  <c:v>0</c:v>
                </c:pt>
                <c:pt idx="1">
                  <c:v>0.31780000000000003</c:v>
                </c:pt>
                <c:pt idx="2">
                  <c:v>1.2929999999999999</c:v>
                </c:pt>
                <c:pt idx="3">
                  <c:v>2.9319999999999999</c:v>
                </c:pt>
                <c:pt idx="4">
                  <c:v>5.1639999999999997</c:v>
                </c:pt>
                <c:pt idx="5">
                  <c:v>7.9450000000000003</c:v>
                </c:pt>
                <c:pt idx="6">
                  <c:v>11.2</c:v>
                </c:pt>
                <c:pt idx="7">
                  <c:v>14.86</c:v>
                </c:pt>
                <c:pt idx="8">
                  <c:v>18.84</c:v>
                </c:pt>
                <c:pt idx="9">
                  <c:v>23.01</c:v>
                </c:pt>
                <c:pt idx="10">
                  <c:v>27.31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163-4B6E-8926-D8E970CC44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0359120"/>
        <c:axId val="672383168"/>
      </c:lineChart>
      <c:catAx>
        <c:axId val="74035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383168"/>
        <c:crosses val="autoZero"/>
        <c:auto val="1"/>
        <c:lblAlgn val="ctr"/>
        <c:lblOffset val="100"/>
        <c:noMultiLvlLbl val="0"/>
      </c:catAx>
      <c:valAx>
        <c:axId val="67238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3591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60499207103449"/>
          <c:y val="0.22263910971784479"/>
          <c:w val="0.13825807052896014"/>
          <c:h val="0.272255738529610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964208805035"/>
          <c:y val="3.9764867520369319E-2"/>
          <c:w val="0.65399067728757365"/>
          <c:h val="0.65292691342593434"/>
        </c:manualLayout>
      </c:layout>
      <c:lineChart>
        <c:grouping val="standard"/>
        <c:varyColors val="0"/>
        <c:ser>
          <c:idx val="0"/>
          <c:order val="0"/>
          <c:tx>
            <c:strRef>
              <c:f>Sheet2!$B$5</c:f>
              <c:strCache>
                <c:ptCount val="1"/>
                <c:pt idx="0">
                  <c:v>fo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Sheet2!$A$6:$A$16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Sheet2!$B$6:$B$16</c:f>
              <c:numCache>
                <c:formatCode>General</c:formatCode>
                <c:ptCount val="11"/>
                <c:pt idx="0">
                  <c:v>0</c:v>
                </c:pt>
                <c:pt idx="1">
                  <c:v>8.41</c:v>
                </c:pt>
                <c:pt idx="2">
                  <c:v>17.05</c:v>
                </c:pt>
                <c:pt idx="3">
                  <c:v>25.68</c:v>
                </c:pt>
                <c:pt idx="4">
                  <c:v>34.32</c:v>
                </c:pt>
                <c:pt idx="5">
                  <c:v>42.93</c:v>
                </c:pt>
                <c:pt idx="6">
                  <c:v>51.56</c:v>
                </c:pt>
                <c:pt idx="7">
                  <c:v>60.18</c:v>
                </c:pt>
                <c:pt idx="8">
                  <c:v>68.81</c:v>
                </c:pt>
                <c:pt idx="9">
                  <c:v>77.41</c:v>
                </c:pt>
                <c:pt idx="10">
                  <c:v>86.05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B21-4187-B5C6-D508C7023658}"/>
            </c:ext>
          </c:extLst>
        </c:ser>
        <c:ser>
          <c:idx val="1"/>
          <c:order val="1"/>
          <c:tx>
            <c:strRef>
              <c:f>Sheet2!$C$5</c:f>
              <c:strCache>
                <c:ptCount val="1"/>
                <c:pt idx="0">
                  <c:v>fsw-2fm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Sheet2!$A$6:$A$16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Sheet2!$C$6:$C$16</c:f>
              <c:numCache>
                <c:formatCode>General</c:formatCode>
                <c:ptCount val="11"/>
                <c:pt idx="0">
                  <c:v>0</c:v>
                </c:pt>
                <c:pt idx="1">
                  <c:v>0.2727</c:v>
                </c:pt>
                <c:pt idx="2">
                  <c:v>1.2769999999999999</c:v>
                </c:pt>
                <c:pt idx="3">
                  <c:v>2.91</c:v>
                </c:pt>
                <c:pt idx="4">
                  <c:v>5.1509999999999998</c:v>
                </c:pt>
                <c:pt idx="5">
                  <c:v>7.9320000000000004</c:v>
                </c:pt>
                <c:pt idx="6">
                  <c:v>11.2</c:v>
                </c:pt>
                <c:pt idx="7">
                  <c:v>14.86</c:v>
                </c:pt>
                <c:pt idx="8">
                  <c:v>18.84</c:v>
                </c:pt>
                <c:pt idx="9">
                  <c:v>23.01</c:v>
                </c:pt>
                <c:pt idx="10">
                  <c:v>27.31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B21-4187-B5C6-D508C7023658}"/>
            </c:ext>
          </c:extLst>
        </c:ser>
        <c:ser>
          <c:idx val="2"/>
          <c:order val="2"/>
          <c:tx>
            <c:strRef>
              <c:f>Sheet2!$D$5</c:f>
              <c:strCache>
                <c:ptCount val="1"/>
                <c:pt idx="0">
                  <c:v>fsw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Sheet2!$A$6:$A$16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Sheet2!$D$6:$D$16</c:f>
              <c:numCache>
                <c:formatCode>General</c:formatCode>
                <c:ptCount val="11"/>
                <c:pt idx="0">
                  <c:v>110.3</c:v>
                </c:pt>
                <c:pt idx="1">
                  <c:v>109.6</c:v>
                </c:pt>
                <c:pt idx="2">
                  <c:v>107.6</c:v>
                </c:pt>
                <c:pt idx="3">
                  <c:v>104.3</c:v>
                </c:pt>
                <c:pt idx="4">
                  <c:v>99.7</c:v>
                </c:pt>
                <c:pt idx="5">
                  <c:v>93.97</c:v>
                </c:pt>
                <c:pt idx="6">
                  <c:v>87.19</c:v>
                </c:pt>
                <c:pt idx="7">
                  <c:v>79.48</c:v>
                </c:pt>
                <c:pt idx="8">
                  <c:v>70.959999999999994</c:v>
                </c:pt>
                <c:pt idx="9">
                  <c:v>61.81</c:v>
                </c:pt>
                <c:pt idx="10">
                  <c:v>52.17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B21-4187-B5C6-D508C7023658}"/>
            </c:ext>
          </c:extLst>
        </c:ser>
        <c:ser>
          <c:idx val="3"/>
          <c:order val="3"/>
          <c:tx>
            <c:strRef>
              <c:f>Sheet2!$E$5</c:f>
              <c:strCache>
                <c:ptCount val="1"/>
                <c:pt idx="0">
                  <c:v>fsw+2fm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Sheet2!$A$6:$A$16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Sheet2!$E$6:$E$16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B21-4187-B5C6-D508C70236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0359120"/>
        <c:axId val="672383168"/>
      </c:lineChart>
      <c:catAx>
        <c:axId val="74035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383168"/>
        <c:crosses val="autoZero"/>
        <c:auto val="1"/>
        <c:lblAlgn val="ctr"/>
        <c:lblOffset val="100"/>
        <c:noMultiLvlLbl val="0"/>
      </c:catAx>
      <c:valAx>
        <c:axId val="67238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3591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60499207103449"/>
          <c:y val="0.22263910971784479"/>
          <c:w val="0.12620578622708065"/>
          <c:h val="0.272255738529610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722493267792869"/>
          <c:y val="4.3798170428835118E-2"/>
          <c:w val="0.65399067728757365"/>
          <c:h val="0.65292691342593434"/>
        </c:manualLayout>
      </c:layout>
      <c:lineChart>
        <c:grouping val="standard"/>
        <c:varyColors val="0"/>
        <c:ser>
          <c:idx val="2"/>
          <c:order val="0"/>
          <c:tx>
            <c:strRef>
              <c:f>Sheet2!$D$5</c:f>
              <c:strCache>
                <c:ptCount val="1"/>
                <c:pt idx="0">
                  <c:v>fsw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Sheet2!$A$6:$A$16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Sheet2!$D$6:$D$16</c:f>
              <c:numCache>
                <c:formatCode>General</c:formatCode>
                <c:ptCount val="11"/>
                <c:pt idx="0">
                  <c:v>110.3</c:v>
                </c:pt>
                <c:pt idx="1">
                  <c:v>109.6</c:v>
                </c:pt>
                <c:pt idx="2">
                  <c:v>107.6</c:v>
                </c:pt>
                <c:pt idx="3">
                  <c:v>104.3</c:v>
                </c:pt>
                <c:pt idx="4">
                  <c:v>99.7</c:v>
                </c:pt>
                <c:pt idx="5">
                  <c:v>93.97</c:v>
                </c:pt>
                <c:pt idx="6">
                  <c:v>87.19</c:v>
                </c:pt>
                <c:pt idx="7">
                  <c:v>79.48</c:v>
                </c:pt>
                <c:pt idx="8">
                  <c:v>70.959999999999994</c:v>
                </c:pt>
                <c:pt idx="9">
                  <c:v>61.81</c:v>
                </c:pt>
                <c:pt idx="10">
                  <c:v>52.17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DB-49F5-AE75-00A7454D3922}"/>
            </c:ext>
          </c:extLst>
        </c:ser>
        <c:ser>
          <c:idx val="0"/>
          <c:order val="1"/>
          <c:tx>
            <c:v>analitik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Sheet2!$A$26:$K$26</c:f>
              <c:numCache>
                <c:formatCode>General</c:formatCode>
                <c:ptCount val="11"/>
                <c:pt idx="0">
                  <c:v>110.26577908435836</c:v>
                </c:pt>
                <c:pt idx="1">
                  <c:v>109.58665251910473</c:v>
                </c:pt>
                <c:pt idx="2">
                  <c:v>107.56181673788309</c:v>
                </c:pt>
                <c:pt idx="3">
                  <c:v>104.22864606821283</c:v>
                </c:pt>
                <c:pt idx="4">
                  <c:v>99.64857854870985</c:v>
                </c:pt>
                <c:pt idx="5">
                  <c:v>93.905856457763818</c:v>
                </c:pt>
                <c:pt idx="6">
                  <c:v>87.10580119305564</c:v>
                </c:pt>
                <c:pt idx="7">
                  <c:v>79.372659625352142</c:v>
                </c:pt>
                <c:pt idx="8">
                  <c:v>70.847068231148029</c:v>
                </c:pt>
                <c:pt idx="9">
                  <c:v>61.683189465121693</c:v>
                </c:pt>
                <c:pt idx="10">
                  <c:v>52.045581785448711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7DB-49F5-AE75-00A7454D39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0359120"/>
        <c:axId val="672383168"/>
      </c:lineChart>
      <c:catAx>
        <c:axId val="74035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383168"/>
        <c:crosses val="autoZero"/>
        <c:auto val="1"/>
        <c:lblAlgn val="ctr"/>
        <c:lblOffset val="100"/>
        <c:noMultiLvlLbl val="0"/>
      </c:catAx>
      <c:valAx>
        <c:axId val="67238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3591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60499207103449"/>
          <c:y val="0.22263910971784479"/>
          <c:w val="0.12699353821083564"/>
          <c:h val="0.136127869264805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964208805035"/>
          <c:y val="3.9764867520369319E-2"/>
          <c:w val="0.65399067728757365"/>
          <c:h val="0.65292691342593434"/>
        </c:manualLayout>
      </c:layout>
      <c:lineChart>
        <c:grouping val="standard"/>
        <c:varyColors val="0"/>
        <c:ser>
          <c:idx val="1"/>
          <c:order val="0"/>
          <c:tx>
            <c:strRef>
              <c:f>Sheet2!$C$5</c:f>
              <c:strCache>
                <c:ptCount val="1"/>
                <c:pt idx="0">
                  <c:v>fsw-2fm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Sheet2!$A$6:$A$16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Sheet2!$C$6:$C$16</c:f>
              <c:numCache>
                <c:formatCode>General</c:formatCode>
                <c:ptCount val="11"/>
                <c:pt idx="0">
                  <c:v>0</c:v>
                </c:pt>
                <c:pt idx="1">
                  <c:v>0.2727</c:v>
                </c:pt>
                <c:pt idx="2">
                  <c:v>1.2769999999999999</c:v>
                </c:pt>
                <c:pt idx="3">
                  <c:v>2.91</c:v>
                </c:pt>
                <c:pt idx="4">
                  <c:v>5.1509999999999998</c:v>
                </c:pt>
                <c:pt idx="5">
                  <c:v>7.9320000000000004</c:v>
                </c:pt>
                <c:pt idx="6">
                  <c:v>11.2</c:v>
                </c:pt>
                <c:pt idx="7">
                  <c:v>14.86</c:v>
                </c:pt>
                <c:pt idx="8">
                  <c:v>18.84</c:v>
                </c:pt>
                <c:pt idx="9">
                  <c:v>23.01</c:v>
                </c:pt>
                <c:pt idx="10">
                  <c:v>27.31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E8-492F-B49B-54E8593CCB50}"/>
            </c:ext>
          </c:extLst>
        </c:ser>
        <c:ser>
          <c:idx val="0"/>
          <c:order val="1"/>
          <c:tx>
            <c:v>analitik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Sheet2!$A$6:$A$16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Sheet2!$A$37:$K$37</c:f>
              <c:numCache>
                <c:formatCode>General</c:formatCode>
                <c:ptCount val="11"/>
                <c:pt idx="0">
                  <c:v>0</c:v>
                </c:pt>
                <c:pt idx="1">
                  <c:v>0.33938864311051559</c:v>
                </c:pt>
                <c:pt idx="2">
                  <c:v>1.3491955480226765</c:v>
                </c:pt>
                <c:pt idx="3">
                  <c:v>3.0045366340092974</c:v>
                </c:pt>
                <c:pt idx="4">
                  <c:v>5.264577305862848</c:v>
                </c:pt>
                <c:pt idx="5">
                  <c:v>8.0734753401273824</c:v>
                </c:pt>
                <c:pt idx="6">
                  <c:v>11.361670446551978</c:v>
                </c:pt>
                <c:pt idx="7">
                  <c:v>15.047490871480495</c:v>
                </c:pt>
                <c:pt idx="8">
                  <c:v>19.039040129722892</c:v>
                </c:pt>
                <c:pt idx="9">
                  <c:v>23.236320523080931</c:v>
                </c:pt>
                <c:pt idx="10">
                  <c:v>27.533544675226832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AE8-492F-B49B-54E8593CCB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0359120"/>
        <c:axId val="672383168"/>
      </c:lineChart>
      <c:catAx>
        <c:axId val="74035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383168"/>
        <c:crosses val="autoZero"/>
        <c:auto val="1"/>
        <c:lblAlgn val="ctr"/>
        <c:lblOffset val="100"/>
        <c:noMultiLvlLbl val="0"/>
      </c:catAx>
      <c:valAx>
        <c:axId val="67238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3591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60499207103449"/>
          <c:y val="0.22263910971784479"/>
          <c:w val="0.12267599951275505"/>
          <c:h val="0.136127869264805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508652787060422"/>
          <c:y val="2.3631219836911296E-2"/>
          <c:w val="0.65399067728757365"/>
          <c:h val="0.65292691342593434"/>
        </c:manualLayout>
      </c:layout>
      <c:lineChart>
        <c:grouping val="standard"/>
        <c:varyColors val="0"/>
        <c:ser>
          <c:idx val="0"/>
          <c:order val="0"/>
          <c:tx>
            <c:strRef>
              <c:f>Sheet3!$B$4</c:f>
              <c:strCache>
                <c:ptCount val="1"/>
                <c:pt idx="0">
                  <c:v>fo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Sheet3!$B$5:$B$15</c:f>
              <c:numCache>
                <c:formatCode>General</c:formatCode>
                <c:ptCount val="11"/>
                <c:pt idx="0">
                  <c:v>0</c:v>
                </c:pt>
                <c:pt idx="1">
                  <c:v>15.23</c:v>
                </c:pt>
                <c:pt idx="2">
                  <c:v>30.47</c:v>
                </c:pt>
                <c:pt idx="3">
                  <c:v>45.73</c:v>
                </c:pt>
                <c:pt idx="4">
                  <c:v>60.95</c:v>
                </c:pt>
                <c:pt idx="5">
                  <c:v>75.959999999999994</c:v>
                </c:pt>
                <c:pt idx="6">
                  <c:v>91.07</c:v>
                </c:pt>
                <c:pt idx="7">
                  <c:v>106.3</c:v>
                </c:pt>
                <c:pt idx="8">
                  <c:v>121.6</c:v>
                </c:pt>
                <c:pt idx="9">
                  <c:v>136.80000000000001</c:v>
                </c:pt>
                <c:pt idx="10">
                  <c:v>152.1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EB9-442C-9CF8-19F938A565F0}"/>
            </c:ext>
          </c:extLst>
        </c:ser>
        <c:ser>
          <c:idx val="1"/>
          <c:order val="1"/>
          <c:tx>
            <c:strRef>
              <c:f>Sheet3!$C$4</c:f>
              <c:strCache>
                <c:ptCount val="1"/>
                <c:pt idx="0">
                  <c:v>fsw-2fm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Sheet3!$C$5:$C$15</c:f>
              <c:numCache>
                <c:formatCode>General</c:formatCode>
                <c:ptCount val="11"/>
                <c:pt idx="0">
                  <c:v>0</c:v>
                </c:pt>
                <c:pt idx="1">
                  <c:v>0.4385</c:v>
                </c:pt>
                <c:pt idx="2">
                  <c:v>1.7210000000000001</c:v>
                </c:pt>
                <c:pt idx="3">
                  <c:v>3.87</c:v>
                </c:pt>
                <c:pt idx="4">
                  <c:v>6.8</c:v>
                </c:pt>
                <c:pt idx="5">
                  <c:v>10.53</c:v>
                </c:pt>
                <c:pt idx="6">
                  <c:v>14.64</c:v>
                </c:pt>
                <c:pt idx="7">
                  <c:v>19.260000000000002</c:v>
                </c:pt>
                <c:pt idx="8">
                  <c:v>24.5</c:v>
                </c:pt>
                <c:pt idx="9">
                  <c:v>30.15</c:v>
                </c:pt>
                <c:pt idx="10">
                  <c:v>35.94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EB9-442C-9CF8-19F938A565F0}"/>
            </c:ext>
          </c:extLst>
        </c:ser>
        <c:ser>
          <c:idx val="2"/>
          <c:order val="2"/>
          <c:tx>
            <c:strRef>
              <c:f>Sheet3!$D$4</c:f>
              <c:strCache>
                <c:ptCount val="1"/>
                <c:pt idx="0">
                  <c:v>fsw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Sheet3!$D$5:$D$15</c:f>
              <c:numCache>
                <c:formatCode>General</c:formatCode>
                <c:ptCount val="11"/>
                <c:pt idx="0">
                  <c:v>75.11</c:v>
                </c:pt>
                <c:pt idx="1">
                  <c:v>74.58</c:v>
                </c:pt>
                <c:pt idx="2">
                  <c:v>73.2</c:v>
                </c:pt>
                <c:pt idx="3">
                  <c:v>70.930000000000007</c:v>
                </c:pt>
                <c:pt idx="4">
                  <c:v>67.84</c:v>
                </c:pt>
                <c:pt idx="5">
                  <c:v>64.209999999999994</c:v>
                </c:pt>
                <c:pt idx="6">
                  <c:v>59.84</c:v>
                </c:pt>
                <c:pt idx="7">
                  <c:v>54.88</c:v>
                </c:pt>
                <c:pt idx="8">
                  <c:v>49.1</c:v>
                </c:pt>
                <c:pt idx="9">
                  <c:v>42.79</c:v>
                </c:pt>
                <c:pt idx="10">
                  <c:v>54.45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EB9-442C-9CF8-19F938A565F0}"/>
            </c:ext>
          </c:extLst>
        </c:ser>
        <c:ser>
          <c:idx val="3"/>
          <c:order val="3"/>
          <c:tx>
            <c:strRef>
              <c:f>Sheet3!$E$4</c:f>
              <c:strCache>
                <c:ptCount val="1"/>
                <c:pt idx="0">
                  <c:v>fsw+2fm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Sheet3!$E$5:$E$15</c:f>
              <c:numCache>
                <c:formatCode>General</c:formatCode>
                <c:ptCount val="11"/>
                <c:pt idx="0">
                  <c:v>0</c:v>
                </c:pt>
                <c:pt idx="1">
                  <c:v>0.67700000000000005</c:v>
                </c:pt>
                <c:pt idx="2">
                  <c:v>2.694</c:v>
                </c:pt>
                <c:pt idx="3">
                  <c:v>5.9859999999999998</c:v>
                </c:pt>
                <c:pt idx="4">
                  <c:v>10.48</c:v>
                </c:pt>
                <c:pt idx="5">
                  <c:v>15.86</c:v>
                </c:pt>
                <c:pt idx="6">
                  <c:v>22.3</c:v>
                </c:pt>
                <c:pt idx="7">
                  <c:v>29.63</c:v>
                </c:pt>
                <c:pt idx="8">
                  <c:v>37.590000000000003</c:v>
                </c:pt>
                <c:pt idx="9">
                  <c:v>45.9</c:v>
                </c:pt>
                <c:pt idx="10">
                  <c:v>36.14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EB9-442C-9CF8-19F938A565F0}"/>
            </c:ext>
          </c:extLst>
        </c:ser>
        <c:ser>
          <c:idx val="4"/>
          <c:order val="4"/>
          <c:tx>
            <c:strRef>
              <c:f>Sheet3!$F$4</c:f>
              <c:strCache>
                <c:ptCount val="1"/>
                <c:pt idx="0">
                  <c:v>Vout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Sheet3!$F$5:$F$15</c:f>
              <c:numCache>
                <c:formatCode>General</c:formatCode>
                <c:ptCount val="11"/>
                <c:pt idx="0">
                  <c:v>46.2</c:v>
                </c:pt>
                <c:pt idx="1">
                  <c:v>45.86</c:v>
                </c:pt>
                <c:pt idx="2">
                  <c:v>45.03</c:v>
                </c:pt>
                <c:pt idx="3">
                  <c:v>43.79</c:v>
                </c:pt>
                <c:pt idx="4">
                  <c:v>42.35</c:v>
                </c:pt>
                <c:pt idx="5">
                  <c:v>41.09</c:v>
                </c:pt>
                <c:pt idx="6">
                  <c:v>39.869999999999997</c:v>
                </c:pt>
                <c:pt idx="7">
                  <c:v>39.229999999999997</c:v>
                </c:pt>
                <c:pt idx="8">
                  <c:v>40.090000000000003</c:v>
                </c:pt>
                <c:pt idx="9">
                  <c:v>41.68</c:v>
                </c:pt>
                <c:pt idx="10">
                  <c:v>43.97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EB9-442C-9CF8-19F938A565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0359120"/>
        <c:axId val="672383168"/>
      </c:lineChart>
      <c:catAx>
        <c:axId val="74035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383168"/>
        <c:crosses val="autoZero"/>
        <c:auto val="1"/>
        <c:lblAlgn val="ctr"/>
        <c:lblOffset val="100"/>
        <c:noMultiLvlLbl val="0"/>
      </c:catAx>
      <c:valAx>
        <c:axId val="67238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3591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60499207103449"/>
          <c:y val="0.22263910971784479"/>
          <c:w val="0.12620578622708065"/>
          <c:h val="0.340319673162012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964208805035"/>
          <c:y val="3.9764867520369319E-2"/>
          <c:w val="0.65399067728757365"/>
          <c:h val="0.65292691342593434"/>
        </c:manualLayout>
      </c:layout>
      <c:lineChart>
        <c:grouping val="standard"/>
        <c:varyColors val="0"/>
        <c:ser>
          <c:idx val="0"/>
          <c:order val="0"/>
          <c:tx>
            <c:strRef>
              <c:f>Sheet5!$E$3</c:f>
              <c:strCache>
                <c:ptCount val="1"/>
                <c:pt idx="0">
                  <c:v>Vout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Sheet5!$A$4:$A$14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Sheet5!$E$4:$E$14</c:f>
              <c:numCache>
                <c:formatCode>General</c:formatCode>
                <c:ptCount val="11"/>
                <c:pt idx="0">
                  <c:v>11.57</c:v>
                </c:pt>
                <c:pt idx="1">
                  <c:v>11.52</c:v>
                </c:pt>
                <c:pt idx="2">
                  <c:v>11.34</c:v>
                </c:pt>
                <c:pt idx="3">
                  <c:v>11.1</c:v>
                </c:pt>
                <c:pt idx="4">
                  <c:v>10.78</c:v>
                </c:pt>
                <c:pt idx="5">
                  <c:v>10.5</c:v>
                </c:pt>
                <c:pt idx="6">
                  <c:v>10.27</c:v>
                </c:pt>
                <c:pt idx="7">
                  <c:v>10.23</c:v>
                </c:pt>
                <c:pt idx="8">
                  <c:v>10.44</c:v>
                </c:pt>
                <c:pt idx="9">
                  <c:v>10.9</c:v>
                </c:pt>
                <c:pt idx="10">
                  <c:v>11.68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2CF-4A59-B631-5663EF1ED236}"/>
            </c:ext>
          </c:extLst>
        </c:ser>
        <c:ser>
          <c:idx val="1"/>
          <c:order val="1"/>
          <c:tx>
            <c:strRef>
              <c:f>Sheet5!$G$21</c:f>
              <c:strCache>
                <c:ptCount val="1"/>
                <c:pt idx="0">
                  <c:v>analitik Vout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Sheet5!$H$22:$H$32</c:f>
              <c:numCache>
                <c:formatCode>General</c:formatCode>
                <c:ptCount val="11"/>
                <c:pt idx="0">
                  <c:v>12.3</c:v>
                </c:pt>
                <c:pt idx="1">
                  <c:v>12.2</c:v>
                </c:pt>
                <c:pt idx="2">
                  <c:v>12</c:v>
                </c:pt>
                <c:pt idx="3">
                  <c:v>11.7</c:v>
                </c:pt>
                <c:pt idx="4">
                  <c:v>11.3</c:v>
                </c:pt>
                <c:pt idx="5">
                  <c:v>10.9</c:v>
                </c:pt>
                <c:pt idx="6">
                  <c:v>10.7</c:v>
                </c:pt>
                <c:pt idx="7">
                  <c:v>10.6</c:v>
                </c:pt>
                <c:pt idx="8">
                  <c:v>10.8</c:v>
                </c:pt>
                <c:pt idx="9">
                  <c:v>11.3</c:v>
                </c:pt>
                <c:pt idx="10">
                  <c:v>12.1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2CF-4A59-B631-5663EF1ED2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0359120"/>
        <c:axId val="672383168"/>
      </c:lineChart>
      <c:catAx>
        <c:axId val="74035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383168"/>
        <c:crosses val="autoZero"/>
        <c:auto val="1"/>
        <c:lblAlgn val="ctr"/>
        <c:lblOffset val="100"/>
        <c:noMultiLvlLbl val="0"/>
      </c:catAx>
      <c:valAx>
        <c:axId val="67238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3591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60499207103449"/>
          <c:y val="0.22263910971784479"/>
          <c:w val="0.15395007928965507"/>
          <c:h val="0.136127869264805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397565</xdr:colOff>
      <xdr:row>1</xdr:row>
      <xdr:rowOff>119271</xdr:rowOff>
    </xdr:from>
    <xdr:to>
      <xdr:col>15</xdr:col>
      <xdr:colOff>576469</xdr:colOff>
      <xdr:row>18</xdr:row>
      <xdr:rowOff>159027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3D7FB56-CDC0-4A0D-AC3F-574B80A5A6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397565</xdr:colOff>
      <xdr:row>1</xdr:row>
      <xdr:rowOff>119271</xdr:rowOff>
    </xdr:from>
    <xdr:to>
      <xdr:col>15</xdr:col>
      <xdr:colOff>576469</xdr:colOff>
      <xdr:row>18</xdr:row>
      <xdr:rowOff>159027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AC053D-85EE-4D5A-9A38-E63DFC9930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350520</xdr:colOff>
      <xdr:row>22</xdr:row>
      <xdr:rowOff>152400</xdr:rowOff>
    </xdr:from>
    <xdr:to>
      <xdr:col>22</xdr:col>
      <xdr:colOff>529424</xdr:colOff>
      <xdr:row>40</xdr:row>
      <xdr:rowOff>9276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0E1DA85-2FB9-4B9A-A9C0-4F90ACADBC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449580</xdr:colOff>
      <xdr:row>42</xdr:row>
      <xdr:rowOff>38100</xdr:rowOff>
    </xdr:from>
    <xdr:to>
      <xdr:col>20</xdr:col>
      <xdr:colOff>18884</xdr:colOff>
      <xdr:row>59</xdr:row>
      <xdr:rowOff>77856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26DBFBA-3C3C-49C2-906C-D250B0F082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548640</xdr:colOff>
      <xdr:row>2</xdr:row>
      <xdr:rowOff>129540</xdr:rowOff>
    </xdr:from>
    <xdr:to>
      <xdr:col>21</xdr:col>
      <xdr:colOff>49364</xdr:colOff>
      <xdr:row>19</xdr:row>
      <xdr:rowOff>169296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0061E7-C780-424A-9BAD-2B05EC3063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510540</xdr:colOff>
      <xdr:row>2</xdr:row>
      <xdr:rowOff>121920</xdr:rowOff>
    </xdr:from>
    <xdr:to>
      <xdr:col>17</xdr:col>
      <xdr:colOff>79844</xdr:colOff>
      <xdr:row>19</xdr:row>
      <xdr:rowOff>161676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7C6E01-337F-441E-8C9F-3C195F31DF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6"/>
  <sheetViews>
    <sheetView zoomScaleNormal="100" workbookViewId="0">
      <selection activeCell="A5" sqref="A5:E16"/>
    </sheetView>
  </sheetViews>
  <sheetFormatPr defaultRowHeight="14.4" x14ac:dyDescent="0.3"/>
  <cols>
    <col min="1" max="1" width="15" bestFit="1" customWidth="1"/>
    <col min="2" max="2" width="11.21875" customWidth="1"/>
    <col min="3" max="3" width="9.6640625" bestFit="1" customWidth="1"/>
    <col min="4" max="4" width="22.6640625" bestFit="1" customWidth="1"/>
  </cols>
  <sheetData>
    <row r="1" spans="1:5" x14ac:dyDescent="0.3">
      <c r="A1" s="1" t="s">
        <v>0</v>
      </c>
      <c r="B1" s="1" t="s">
        <v>1</v>
      </c>
      <c r="C1" s="1" t="s">
        <v>4</v>
      </c>
      <c r="D1" s="1" t="s">
        <v>6</v>
      </c>
    </row>
    <row r="2" spans="1:5" x14ac:dyDescent="0.3">
      <c r="A2" s="1" t="s">
        <v>9</v>
      </c>
      <c r="B2" s="1"/>
      <c r="C2" s="1"/>
      <c r="D2" s="1"/>
    </row>
    <row r="3" spans="1:5" x14ac:dyDescent="0.3">
      <c r="A3" s="1"/>
      <c r="B3" s="1"/>
      <c r="C3" s="1"/>
      <c r="D3" s="1"/>
    </row>
    <row r="4" spans="1:5" x14ac:dyDescent="0.3">
      <c r="A4" s="1"/>
      <c r="B4" s="1"/>
      <c r="C4" s="1"/>
      <c r="D4" s="1"/>
    </row>
    <row r="5" spans="1:5" x14ac:dyDescent="0.3">
      <c r="A5" s="2" t="s">
        <v>2</v>
      </c>
      <c r="B5" s="3" t="s">
        <v>7</v>
      </c>
      <c r="C5" s="2" t="s">
        <v>3</v>
      </c>
      <c r="D5" s="2" t="s">
        <v>5</v>
      </c>
      <c r="E5" s="2" t="s">
        <v>8</v>
      </c>
    </row>
    <row r="6" spans="1:5" x14ac:dyDescent="0.3">
      <c r="A6" s="1">
        <v>0</v>
      </c>
      <c r="B6" s="1">
        <v>0</v>
      </c>
      <c r="C6" s="1">
        <v>0</v>
      </c>
      <c r="D6" s="1">
        <v>0</v>
      </c>
      <c r="E6" s="1">
        <v>0</v>
      </c>
    </row>
    <row r="7" spans="1:5" x14ac:dyDescent="0.3">
      <c r="A7" s="1">
        <v>0.1</v>
      </c>
      <c r="B7" s="1">
        <v>8.4030000000000005</v>
      </c>
      <c r="C7" s="1">
        <v>0.30570000000000003</v>
      </c>
      <c r="D7" s="1">
        <v>2E-3</v>
      </c>
      <c r="E7" s="1">
        <v>0.31780000000000003</v>
      </c>
    </row>
    <row r="8" spans="1:5" x14ac:dyDescent="0.3">
      <c r="A8" s="1">
        <v>0.2</v>
      </c>
      <c r="B8" s="1">
        <v>17.04</v>
      </c>
      <c r="C8" s="1">
        <v>1.2889999999999999</v>
      </c>
      <c r="D8" s="1">
        <v>2.15E-3</v>
      </c>
      <c r="E8" s="1">
        <v>1.2929999999999999</v>
      </c>
    </row>
    <row r="9" spans="1:5" x14ac:dyDescent="0.3">
      <c r="A9" s="1">
        <v>0.3</v>
      </c>
      <c r="B9" s="1">
        <v>25.69</v>
      </c>
      <c r="C9" s="1">
        <v>2.9239999999999999</v>
      </c>
      <c r="D9" s="1">
        <v>4.8300000000000001E-3</v>
      </c>
      <c r="E9" s="1">
        <v>2.9319999999999999</v>
      </c>
    </row>
    <row r="10" spans="1:5" x14ac:dyDescent="0.3">
      <c r="A10" s="1">
        <v>0.4</v>
      </c>
      <c r="B10" s="1">
        <v>34.32</v>
      </c>
      <c r="C10" s="1">
        <v>5.1539999999999999</v>
      </c>
      <c r="D10" s="1">
        <v>5.47E-3</v>
      </c>
      <c r="E10" s="1">
        <v>5.1639999999999997</v>
      </c>
    </row>
    <row r="11" spans="1:5" x14ac:dyDescent="0.3">
      <c r="A11" s="1">
        <v>0.5</v>
      </c>
      <c r="B11" s="1">
        <v>42.94</v>
      </c>
      <c r="C11" s="1">
        <v>7.9279999999999999</v>
      </c>
      <c r="D11" s="1">
        <v>4.8999999999999998E-3</v>
      </c>
      <c r="E11" s="1">
        <v>7.9450000000000003</v>
      </c>
    </row>
    <row r="12" spans="1:5" x14ac:dyDescent="0.3">
      <c r="A12" s="1">
        <v>0.6</v>
      </c>
      <c r="B12" s="1">
        <v>51.55</v>
      </c>
      <c r="C12" s="1">
        <v>11.19</v>
      </c>
      <c r="D12" s="1">
        <v>8.0000000000000002E-3</v>
      </c>
      <c r="E12" s="1">
        <v>11.2</v>
      </c>
    </row>
    <row r="13" spans="1:5" x14ac:dyDescent="0.3">
      <c r="A13" s="1">
        <v>0.7</v>
      </c>
      <c r="B13" s="1">
        <v>60.18</v>
      </c>
      <c r="C13" s="1">
        <v>14.88</v>
      </c>
      <c r="D13" s="1">
        <v>6.0000000000000001E-3</v>
      </c>
      <c r="E13" s="1">
        <v>14.86</v>
      </c>
    </row>
    <row r="14" spans="1:5" x14ac:dyDescent="0.3">
      <c r="A14" s="1">
        <v>0.8</v>
      </c>
      <c r="B14" s="1">
        <v>68.8</v>
      </c>
      <c r="C14" s="1">
        <v>18.84</v>
      </c>
      <c r="D14" s="1">
        <v>6.0000000000000001E-3</v>
      </c>
      <c r="E14" s="1">
        <v>18.84</v>
      </c>
    </row>
    <row r="15" spans="1:5" x14ac:dyDescent="0.3">
      <c r="A15" s="1">
        <v>0.9</v>
      </c>
      <c r="B15" s="1">
        <v>77.41</v>
      </c>
      <c r="C15" s="1">
        <v>23</v>
      </c>
      <c r="D15" s="1">
        <v>7.0000000000000001E-3</v>
      </c>
      <c r="E15" s="1">
        <v>23.01</v>
      </c>
    </row>
    <row r="16" spans="1:5" x14ac:dyDescent="0.3">
      <c r="A16" s="1">
        <v>1</v>
      </c>
      <c r="B16" s="1">
        <v>86.04</v>
      </c>
      <c r="C16" s="1">
        <v>27.3</v>
      </c>
      <c r="D16" s="1">
        <v>6.0000000000000001E-3</v>
      </c>
      <c r="E16" s="1">
        <v>27.31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4F671-CB78-4743-A587-43F6FE16E557}">
  <dimension ref="A1:L37"/>
  <sheetViews>
    <sheetView topLeftCell="A22" zoomScale="70" zoomScaleNormal="70" workbookViewId="0">
      <selection activeCell="X41" sqref="X41"/>
    </sheetView>
  </sheetViews>
  <sheetFormatPr defaultRowHeight="14.4" x14ac:dyDescent="0.3"/>
  <cols>
    <col min="1" max="1" width="15.88671875" bestFit="1" customWidth="1"/>
    <col min="11" max="11" width="12" bestFit="1" customWidth="1"/>
    <col min="12" max="12" width="13.6640625" customWidth="1"/>
  </cols>
  <sheetData>
    <row r="1" spans="1:5" x14ac:dyDescent="0.3">
      <c r="A1" s="1" t="s">
        <v>0</v>
      </c>
      <c r="B1" s="1" t="s">
        <v>1</v>
      </c>
      <c r="C1" s="1" t="s">
        <v>4</v>
      </c>
      <c r="D1" s="1" t="s">
        <v>6</v>
      </c>
    </row>
    <row r="2" spans="1:5" x14ac:dyDescent="0.3">
      <c r="A2" s="1" t="s">
        <v>10</v>
      </c>
      <c r="B2" s="1"/>
      <c r="C2" s="1"/>
      <c r="D2" s="1"/>
    </row>
    <row r="3" spans="1:5" x14ac:dyDescent="0.3">
      <c r="A3" s="1"/>
      <c r="B3" s="1"/>
      <c r="C3" s="1"/>
      <c r="D3" s="1"/>
    </row>
    <row r="4" spans="1:5" x14ac:dyDescent="0.3">
      <c r="A4" s="1"/>
      <c r="B4" s="1"/>
      <c r="C4" s="1"/>
      <c r="D4" s="1"/>
    </row>
    <row r="5" spans="1:5" x14ac:dyDescent="0.3">
      <c r="A5" s="2" t="s">
        <v>2</v>
      </c>
      <c r="B5" s="3" t="s">
        <v>7</v>
      </c>
      <c r="C5" s="2" t="s">
        <v>3</v>
      </c>
      <c r="D5" s="2" t="s">
        <v>5</v>
      </c>
      <c r="E5" s="2" t="s">
        <v>8</v>
      </c>
    </row>
    <row r="6" spans="1:5" x14ac:dyDescent="0.3">
      <c r="A6" s="1">
        <v>0</v>
      </c>
      <c r="B6" s="1">
        <v>0</v>
      </c>
      <c r="C6" s="1">
        <v>0</v>
      </c>
      <c r="D6" s="1">
        <v>110.3</v>
      </c>
      <c r="E6" s="1">
        <v>0</v>
      </c>
    </row>
    <row r="7" spans="1:5" x14ac:dyDescent="0.3">
      <c r="A7" s="1">
        <v>0.1</v>
      </c>
      <c r="B7" s="1">
        <v>8.41</v>
      </c>
      <c r="C7" s="1">
        <v>0.2727</v>
      </c>
      <c r="D7" s="1">
        <v>109.6</v>
      </c>
      <c r="E7" s="1">
        <v>0</v>
      </c>
    </row>
    <row r="8" spans="1:5" x14ac:dyDescent="0.3">
      <c r="A8" s="1">
        <v>0.2</v>
      </c>
      <c r="B8" s="1">
        <v>17.05</v>
      </c>
      <c r="C8" s="1">
        <v>1.2769999999999999</v>
      </c>
      <c r="D8" s="1">
        <v>107.6</v>
      </c>
      <c r="E8" s="1">
        <v>0</v>
      </c>
    </row>
    <row r="9" spans="1:5" x14ac:dyDescent="0.3">
      <c r="A9" s="1">
        <v>0.3</v>
      </c>
      <c r="B9" s="1">
        <v>25.68</v>
      </c>
      <c r="C9" s="1">
        <v>2.91</v>
      </c>
      <c r="D9" s="1">
        <v>104.3</v>
      </c>
      <c r="E9" s="1">
        <v>0</v>
      </c>
    </row>
    <row r="10" spans="1:5" x14ac:dyDescent="0.3">
      <c r="A10" s="1">
        <v>0.4</v>
      </c>
      <c r="B10" s="1">
        <v>34.32</v>
      </c>
      <c r="C10" s="1">
        <v>5.1509999999999998</v>
      </c>
      <c r="D10" s="1">
        <v>99.7</v>
      </c>
      <c r="E10" s="1">
        <v>0</v>
      </c>
    </row>
    <row r="11" spans="1:5" x14ac:dyDescent="0.3">
      <c r="A11" s="1">
        <v>0.5</v>
      </c>
      <c r="B11" s="1">
        <v>42.93</v>
      </c>
      <c r="C11" s="1">
        <v>7.9320000000000004</v>
      </c>
      <c r="D11" s="1">
        <v>93.97</v>
      </c>
      <c r="E11" s="1">
        <v>0</v>
      </c>
    </row>
    <row r="12" spans="1:5" x14ac:dyDescent="0.3">
      <c r="A12" s="1">
        <v>0.6</v>
      </c>
      <c r="B12" s="1">
        <v>51.56</v>
      </c>
      <c r="C12" s="1">
        <v>11.2</v>
      </c>
      <c r="D12" s="1">
        <v>87.19</v>
      </c>
      <c r="E12" s="1">
        <v>0</v>
      </c>
    </row>
    <row r="13" spans="1:5" x14ac:dyDescent="0.3">
      <c r="A13" s="1">
        <v>0.7</v>
      </c>
      <c r="B13" s="1">
        <v>60.18</v>
      </c>
      <c r="C13" s="1">
        <v>14.86</v>
      </c>
      <c r="D13" s="1">
        <v>79.48</v>
      </c>
      <c r="E13" s="1">
        <v>0</v>
      </c>
    </row>
    <row r="14" spans="1:5" x14ac:dyDescent="0.3">
      <c r="A14" s="1">
        <v>0.8</v>
      </c>
      <c r="B14" s="1">
        <v>68.81</v>
      </c>
      <c r="C14" s="1">
        <v>18.84</v>
      </c>
      <c r="D14" s="1">
        <v>70.959999999999994</v>
      </c>
      <c r="E14" s="1">
        <v>0</v>
      </c>
    </row>
    <row r="15" spans="1:5" x14ac:dyDescent="0.3">
      <c r="A15" s="1">
        <v>0.9</v>
      </c>
      <c r="B15" s="1">
        <v>77.41</v>
      </c>
      <c r="C15" s="1">
        <v>23.01</v>
      </c>
      <c r="D15" s="1">
        <v>61.81</v>
      </c>
      <c r="E15" s="1">
        <v>0</v>
      </c>
    </row>
    <row r="16" spans="1:5" x14ac:dyDescent="0.3">
      <c r="A16" s="1">
        <v>1</v>
      </c>
      <c r="B16" s="1">
        <v>86.05</v>
      </c>
      <c r="C16" s="1">
        <v>27.31</v>
      </c>
      <c r="D16" s="1">
        <v>52.17</v>
      </c>
      <c r="E16" s="1">
        <v>0</v>
      </c>
    </row>
    <row r="21" spans="1:12" x14ac:dyDescent="0.3">
      <c r="D21" t="s">
        <v>11</v>
      </c>
    </row>
    <row r="25" spans="1:12" x14ac:dyDescent="0.3">
      <c r="A25" s="1">
        <v>0.63661977236758105</v>
      </c>
      <c r="B25" s="1">
        <v>0.63269883331495103</v>
      </c>
      <c r="C25" s="1">
        <v>0.62100843848141996</v>
      </c>
      <c r="D25" s="1">
        <v>0.60176436864752902</v>
      </c>
      <c r="E25" s="1">
        <v>0.57532133649461203</v>
      </c>
      <c r="F25" s="1">
        <v>0.54216571504372302</v>
      </c>
      <c r="G25" s="1">
        <v>0.50290557766788702</v>
      </c>
      <c r="H25" s="1">
        <v>0.45825826400993602</v>
      </c>
      <c r="I25" s="1">
        <v>0.40903573914549102</v>
      </c>
      <c r="J25" s="1">
        <v>0.35612806042162698</v>
      </c>
      <c r="K25" s="1">
        <v>0.30048530653959499</v>
      </c>
    </row>
    <row r="26" spans="1:12" x14ac:dyDescent="0.3">
      <c r="A26" s="1">
        <f>SQRT(3)*100*A25</f>
        <v>110.26577908435836</v>
      </c>
      <c r="B26" s="1">
        <f t="shared" ref="B26:K26" si="0">SQRT(3)*100*B25</f>
        <v>109.58665251910473</v>
      </c>
      <c r="C26" s="1">
        <f t="shared" si="0"/>
        <v>107.56181673788309</v>
      </c>
      <c r="D26" s="1">
        <f t="shared" si="0"/>
        <v>104.22864606821283</v>
      </c>
      <c r="E26" s="1">
        <f t="shared" si="0"/>
        <v>99.64857854870985</v>
      </c>
      <c r="F26" s="1">
        <f t="shared" si="0"/>
        <v>93.905856457763818</v>
      </c>
      <c r="G26" s="1">
        <f t="shared" si="0"/>
        <v>87.10580119305564</v>
      </c>
      <c r="H26" s="1">
        <f t="shared" si="0"/>
        <v>79.372659625352142</v>
      </c>
      <c r="I26" s="1">
        <f t="shared" si="0"/>
        <v>70.847068231148029</v>
      </c>
      <c r="J26" s="1">
        <f t="shared" si="0"/>
        <v>61.683189465121693</v>
      </c>
      <c r="K26" s="1">
        <f t="shared" si="0"/>
        <v>52.045581785448711</v>
      </c>
      <c r="L26" s="3" t="s">
        <v>12</v>
      </c>
    </row>
    <row r="36" spans="1:12" x14ac:dyDescent="0.3">
      <c r="A36" s="1">
        <v>0</v>
      </c>
      <c r="B36" s="1">
        <v>1.9594612445975801E-3</v>
      </c>
      <c r="C36" s="1">
        <v>7.78958412840337E-3</v>
      </c>
      <c r="D36" s="1">
        <v>1.7346700344353601E-2</v>
      </c>
      <c r="E36" s="1">
        <v>3.0395051247095101E-2</v>
      </c>
      <c r="F36" s="1">
        <v>4.6612231609183499E-2</v>
      </c>
      <c r="G36" s="1">
        <v>6.5596634907606005E-2</v>
      </c>
      <c r="H36" s="1">
        <v>8.6876729052777005E-2</v>
      </c>
      <c r="I36" s="1">
        <v>0.10992194944007599</v>
      </c>
      <c r="J36" s="1">
        <v>0.13415495908977201</v>
      </c>
      <c r="K36" s="1">
        <v>0.15896499429986799</v>
      </c>
      <c r="L36" s="4" t="s">
        <v>13</v>
      </c>
    </row>
    <row r="37" spans="1:12" x14ac:dyDescent="0.3">
      <c r="A37" s="1">
        <f>SQRT(3)*100*A36</f>
        <v>0</v>
      </c>
      <c r="B37" s="1">
        <f t="shared" ref="B37:K37" si="1">SQRT(3)*100*B36</f>
        <v>0.33938864311051559</v>
      </c>
      <c r="C37" s="1">
        <f t="shared" si="1"/>
        <v>1.3491955480226765</v>
      </c>
      <c r="D37" s="1">
        <f t="shared" si="1"/>
        <v>3.0045366340092974</v>
      </c>
      <c r="E37" s="1">
        <f t="shared" si="1"/>
        <v>5.264577305862848</v>
      </c>
      <c r="F37" s="1">
        <f t="shared" si="1"/>
        <v>8.0734753401273824</v>
      </c>
      <c r="G37" s="1">
        <f t="shared" si="1"/>
        <v>11.361670446551978</v>
      </c>
      <c r="H37" s="1">
        <f t="shared" si="1"/>
        <v>15.047490871480495</v>
      </c>
      <c r="I37" s="1">
        <f t="shared" si="1"/>
        <v>19.039040129722892</v>
      </c>
      <c r="J37" s="1">
        <f t="shared" si="1"/>
        <v>23.236320523080931</v>
      </c>
      <c r="K37" s="1">
        <f t="shared" si="1"/>
        <v>27.533544675226832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31250-C6B7-4D06-B971-B1C9F17D5481}">
  <dimension ref="A1:H30"/>
  <sheetViews>
    <sheetView workbookViewId="0">
      <selection activeCell="G27" sqref="G27"/>
    </sheetView>
  </sheetViews>
  <sheetFormatPr defaultRowHeight="14.4" x14ac:dyDescent="0.3"/>
  <cols>
    <col min="5" max="5" width="10.44140625" bestFit="1" customWidth="1"/>
    <col min="7" max="7" width="17.77734375" customWidth="1"/>
  </cols>
  <sheetData>
    <row r="1" spans="1:8" x14ac:dyDescent="0.3">
      <c r="A1" t="s">
        <v>14</v>
      </c>
      <c r="D1" t="s">
        <v>16</v>
      </c>
    </row>
    <row r="4" spans="1:8" x14ac:dyDescent="0.3">
      <c r="A4" s="2" t="s">
        <v>2</v>
      </c>
      <c r="B4" s="3" t="s">
        <v>7</v>
      </c>
      <c r="C4" s="2" t="s">
        <v>3</v>
      </c>
      <c r="D4" s="2" t="s">
        <v>5</v>
      </c>
      <c r="E4" s="2" t="s">
        <v>8</v>
      </c>
      <c r="F4" s="2" t="s">
        <v>15</v>
      </c>
      <c r="G4" s="2" t="s">
        <v>22</v>
      </c>
      <c r="H4" s="2" t="s">
        <v>23</v>
      </c>
    </row>
    <row r="5" spans="1:8" x14ac:dyDescent="0.3">
      <c r="A5" s="1">
        <v>0</v>
      </c>
      <c r="B5" s="1">
        <v>0</v>
      </c>
      <c r="C5" s="1">
        <v>0</v>
      </c>
      <c r="D5" s="1">
        <v>75.11</v>
      </c>
      <c r="E5" s="1">
        <v>0</v>
      </c>
      <c r="F5" s="1">
        <v>46.2</v>
      </c>
      <c r="G5">
        <f>SQRT(C5*C5+D5*D5+E5*E5)</f>
        <v>75.11</v>
      </c>
      <c r="H5">
        <f>G5/F5</f>
        <v>1.6257575757575757</v>
      </c>
    </row>
    <row r="6" spans="1:8" x14ac:dyDescent="0.3">
      <c r="A6" s="1">
        <v>0.1</v>
      </c>
      <c r="B6" s="1">
        <v>15.23</v>
      </c>
      <c r="C6" s="1">
        <v>0.4385</v>
      </c>
      <c r="D6" s="1">
        <v>74.58</v>
      </c>
      <c r="E6" s="1">
        <v>0.67700000000000005</v>
      </c>
      <c r="F6" s="1">
        <v>45.86</v>
      </c>
      <c r="G6">
        <f t="shared" ref="G6:G15" si="0">SQRT(C6*C6+D6*D6+E6*E6)</f>
        <v>74.584361707062953</v>
      </c>
      <c r="H6">
        <f t="shared" ref="H6:H15" si="1">G6/F6</f>
        <v>1.6263489251431085</v>
      </c>
    </row>
    <row r="7" spans="1:8" x14ac:dyDescent="0.3">
      <c r="A7" s="1">
        <v>0.2</v>
      </c>
      <c r="B7" s="1">
        <v>30.47</v>
      </c>
      <c r="C7" s="1">
        <v>1.7210000000000001</v>
      </c>
      <c r="D7" s="1">
        <v>73.2</v>
      </c>
      <c r="E7" s="1">
        <v>2.694</v>
      </c>
      <c r="F7" s="1">
        <v>45.03</v>
      </c>
      <c r="G7">
        <f t="shared" si="0"/>
        <v>73.269771918575003</v>
      </c>
      <c r="H7">
        <f t="shared" si="1"/>
        <v>1.6271323988135689</v>
      </c>
    </row>
    <row r="8" spans="1:8" x14ac:dyDescent="0.3">
      <c r="A8" s="1">
        <v>0.3</v>
      </c>
      <c r="B8" s="1">
        <v>45.73</v>
      </c>
      <c r="C8" s="1">
        <v>3.87</v>
      </c>
      <c r="D8" s="1">
        <v>70.930000000000007</v>
      </c>
      <c r="E8" s="1">
        <v>5.9859999999999998</v>
      </c>
      <c r="F8" s="1">
        <v>43.79</v>
      </c>
      <c r="G8">
        <f t="shared" si="0"/>
        <v>71.287263911585228</v>
      </c>
      <c r="H8">
        <f t="shared" si="1"/>
        <v>1.6279347776109896</v>
      </c>
    </row>
    <row r="9" spans="1:8" x14ac:dyDescent="0.3">
      <c r="A9" s="1">
        <v>0.4</v>
      </c>
      <c r="B9" s="1">
        <v>60.95</v>
      </c>
      <c r="C9" s="1">
        <v>6.8</v>
      </c>
      <c r="D9" s="1">
        <v>67.84</v>
      </c>
      <c r="E9" s="1">
        <v>10.48</v>
      </c>
      <c r="F9" s="1">
        <v>42.35</v>
      </c>
      <c r="G9">
        <f t="shared" si="0"/>
        <v>68.980692950998986</v>
      </c>
      <c r="H9">
        <f t="shared" si="1"/>
        <v>1.6288239185595983</v>
      </c>
    </row>
    <row r="10" spans="1:8" x14ac:dyDescent="0.3">
      <c r="A10" s="1">
        <v>0.5</v>
      </c>
      <c r="B10" s="1">
        <v>75.959999999999994</v>
      </c>
      <c r="C10" s="1">
        <v>10.53</v>
      </c>
      <c r="D10" s="1">
        <v>64.209999999999994</v>
      </c>
      <c r="E10" s="1">
        <v>15.86</v>
      </c>
      <c r="F10" s="1">
        <v>41.09</v>
      </c>
      <c r="G10">
        <f t="shared" si="0"/>
        <v>66.972715339905392</v>
      </c>
      <c r="H10">
        <f t="shared" si="1"/>
        <v>1.6299030260380964</v>
      </c>
    </row>
    <row r="11" spans="1:8" x14ac:dyDescent="0.3">
      <c r="A11" s="1">
        <v>0.6</v>
      </c>
      <c r="B11" s="1">
        <v>91.07</v>
      </c>
      <c r="C11" s="1">
        <v>14.64</v>
      </c>
      <c r="D11" s="1">
        <v>59.84</v>
      </c>
      <c r="E11" s="1">
        <v>22.3</v>
      </c>
      <c r="F11" s="1">
        <v>39.869999999999997</v>
      </c>
      <c r="G11">
        <f t="shared" si="0"/>
        <v>65.516755108903254</v>
      </c>
      <c r="H11">
        <f t="shared" si="1"/>
        <v>1.6432594710033424</v>
      </c>
    </row>
    <row r="12" spans="1:8" x14ac:dyDescent="0.3">
      <c r="A12" s="1">
        <v>0.7</v>
      </c>
      <c r="B12" s="1">
        <v>106.3</v>
      </c>
      <c r="C12" s="1">
        <v>19.260000000000002</v>
      </c>
      <c r="D12" s="1">
        <v>54.88</v>
      </c>
      <c r="E12" s="1">
        <v>29.63</v>
      </c>
      <c r="F12" s="1">
        <v>39.229999999999997</v>
      </c>
      <c r="G12">
        <f t="shared" si="0"/>
        <v>65.274029291901385</v>
      </c>
      <c r="H12">
        <f t="shared" si="1"/>
        <v>1.6638804305863215</v>
      </c>
    </row>
    <row r="13" spans="1:8" x14ac:dyDescent="0.3">
      <c r="A13" s="1">
        <v>0.8</v>
      </c>
      <c r="B13" s="1">
        <v>121.6</v>
      </c>
      <c r="C13" s="1">
        <v>24.5</v>
      </c>
      <c r="D13" s="1">
        <v>49.1</v>
      </c>
      <c r="E13" s="1">
        <v>37.590000000000003</v>
      </c>
      <c r="F13" s="1">
        <v>40.090000000000003</v>
      </c>
      <c r="G13">
        <f t="shared" si="0"/>
        <v>66.51366852008691</v>
      </c>
      <c r="H13">
        <f t="shared" si="1"/>
        <v>1.6591087183858044</v>
      </c>
    </row>
    <row r="14" spans="1:8" x14ac:dyDescent="0.3">
      <c r="A14" s="1">
        <v>0.9</v>
      </c>
      <c r="B14" s="1">
        <v>136.80000000000001</v>
      </c>
      <c r="C14" s="1">
        <v>30.15</v>
      </c>
      <c r="D14" s="1">
        <v>42.79</v>
      </c>
      <c r="E14" s="1">
        <v>45.9</v>
      </c>
      <c r="F14" s="1">
        <v>41.68</v>
      </c>
      <c r="G14">
        <f t="shared" si="0"/>
        <v>69.619082154248488</v>
      </c>
      <c r="H14">
        <f t="shared" si="1"/>
        <v>1.6703234681921422</v>
      </c>
    </row>
    <row r="15" spans="1:8" x14ac:dyDescent="0.3">
      <c r="A15" s="1">
        <v>1</v>
      </c>
      <c r="B15" s="1">
        <v>152.1</v>
      </c>
      <c r="C15" s="1">
        <v>35.94</v>
      </c>
      <c r="D15" s="1">
        <v>54.45</v>
      </c>
      <c r="E15" s="1">
        <v>36.14</v>
      </c>
      <c r="F15" s="1">
        <v>43.97</v>
      </c>
      <c r="G15">
        <f t="shared" si="0"/>
        <v>74.58274398277392</v>
      </c>
      <c r="H15">
        <f t="shared" si="1"/>
        <v>1.6962188761149402</v>
      </c>
    </row>
    <row r="18" spans="1:6" x14ac:dyDescent="0.3">
      <c r="E18" t="s">
        <v>17</v>
      </c>
      <c r="F18">
        <f>MAX(F5:F15)</f>
        <v>46.2</v>
      </c>
    </row>
    <row r="19" spans="1:6" x14ac:dyDescent="0.3">
      <c r="E19" t="s">
        <v>18</v>
      </c>
      <c r="F19">
        <f>MIN(F5:F15)</f>
        <v>39.229999999999997</v>
      </c>
    </row>
    <row r="20" spans="1:6" x14ac:dyDescent="0.3">
      <c r="A20" s="1"/>
      <c r="E20" t="s">
        <v>19</v>
      </c>
      <c r="F20">
        <f>F18-F19</f>
        <v>6.970000000000006</v>
      </c>
    </row>
    <row r="21" spans="1:6" x14ac:dyDescent="0.3">
      <c r="A21" s="1"/>
      <c r="E21" t="s">
        <v>20</v>
      </c>
      <c r="F21">
        <f>AVERAGE(F5:F15)</f>
        <v>42.650909090909089</v>
      </c>
    </row>
    <row r="22" spans="1:6" x14ac:dyDescent="0.3">
      <c r="A22" s="1"/>
      <c r="E22" t="s">
        <v>21</v>
      </c>
      <c r="F22">
        <f>100*F20/F21</f>
        <v>16.341972887714228</v>
      </c>
    </row>
    <row r="23" spans="1:6" x14ac:dyDescent="0.3">
      <c r="A23" s="1"/>
    </row>
    <row r="24" spans="1:6" x14ac:dyDescent="0.3">
      <c r="A24" s="1"/>
    </row>
    <row r="25" spans="1:6" x14ac:dyDescent="0.3">
      <c r="A25" s="1"/>
    </row>
    <row r="26" spans="1:6" x14ac:dyDescent="0.3">
      <c r="A26" s="1"/>
    </row>
    <row r="27" spans="1:6" x14ac:dyDescent="0.3">
      <c r="A27" s="1"/>
    </row>
    <row r="28" spans="1:6" x14ac:dyDescent="0.3">
      <c r="A28" s="1"/>
    </row>
    <row r="29" spans="1:6" x14ac:dyDescent="0.3">
      <c r="A29" s="1"/>
    </row>
    <row r="30" spans="1:6" x14ac:dyDescent="0.3">
      <c r="A30" s="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4443A8-792B-40E6-9CA4-BD6F9E1517FD}">
  <dimension ref="A3:N24"/>
  <sheetViews>
    <sheetView zoomScaleNormal="100" workbookViewId="0">
      <selection activeCell="H13" sqref="H13"/>
    </sheetView>
  </sheetViews>
  <sheetFormatPr defaultRowHeight="14.4" x14ac:dyDescent="0.3"/>
  <sheetData>
    <row r="3" spans="1:14" x14ac:dyDescent="0.3">
      <c r="A3" s="2" t="s">
        <v>2</v>
      </c>
      <c r="B3" s="3" t="s">
        <v>7</v>
      </c>
      <c r="C3" s="2" t="s">
        <v>3</v>
      </c>
      <c r="D3" s="2" t="s">
        <v>5</v>
      </c>
      <c r="E3" s="2" t="s">
        <v>8</v>
      </c>
    </row>
    <row r="4" spans="1:14" x14ac:dyDescent="0.3">
      <c r="A4" s="1">
        <v>0</v>
      </c>
      <c r="B4">
        <f>ROUND(K4,1)</f>
        <v>0</v>
      </c>
      <c r="C4">
        <f>ROUND(L4,1)</f>
        <v>0</v>
      </c>
      <c r="D4">
        <f>ROUND(M4,1)</f>
        <v>30.8</v>
      </c>
      <c r="E4">
        <f>ROUND(N4,1)</f>
        <v>0</v>
      </c>
      <c r="K4" s="1">
        <v>0</v>
      </c>
      <c r="L4" s="1">
        <v>0</v>
      </c>
      <c r="M4" s="1">
        <v>30.792631549049201</v>
      </c>
      <c r="N4" s="1">
        <v>0</v>
      </c>
    </row>
    <row r="5" spans="1:14" x14ac:dyDescent="0.3">
      <c r="A5" s="1">
        <v>0.05</v>
      </c>
      <c r="B5">
        <f t="shared" ref="B5:B24" si="0">ROUND(K5,1)</f>
        <v>4.3</v>
      </c>
      <c r="C5">
        <f t="shared" ref="C5:C24" si="1">ROUND(L5,1)</f>
        <v>0</v>
      </c>
      <c r="D5">
        <f t="shared" ref="D5:D24" si="2">ROUND(M5,1)</f>
        <v>30.7</v>
      </c>
      <c r="E5">
        <f t="shared" ref="E5:E24" si="3">ROUND(N5,1)</f>
        <v>0.1</v>
      </c>
      <c r="K5" s="1">
        <v>4.3301270189221901</v>
      </c>
      <c r="L5" s="1">
        <v>4.4599412040141798E-2</v>
      </c>
      <c r="M5" s="1">
        <v>30.745163745196599</v>
      </c>
      <c r="N5" s="1">
        <v>6.8330263519448597E-2</v>
      </c>
    </row>
    <row r="6" spans="1:14" x14ac:dyDescent="0.3">
      <c r="A6" s="1">
        <v>0.1</v>
      </c>
      <c r="B6">
        <f t="shared" si="0"/>
        <v>8.6999999999999993</v>
      </c>
      <c r="C6">
        <f t="shared" si="1"/>
        <v>0.2</v>
      </c>
      <c r="D6">
        <f t="shared" si="2"/>
        <v>30.6</v>
      </c>
      <c r="E6">
        <f t="shared" si="3"/>
        <v>0.3</v>
      </c>
      <c r="K6" s="1">
        <v>8.6602540378443909</v>
      </c>
      <c r="L6" s="1">
        <v>0.178122660282621</v>
      </c>
      <c r="M6" s="1">
        <v>30.602979834140999</v>
      </c>
      <c r="N6" s="1">
        <v>0.27289974820614299</v>
      </c>
    </row>
    <row r="7" spans="1:14" x14ac:dyDescent="0.3">
      <c r="A7" s="1">
        <v>0.15</v>
      </c>
      <c r="B7">
        <f t="shared" si="0"/>
        <v>13</v>
      </c>
      <c r="C7">
        <f t="shared" si="1"/>
        <v>0.4</v>
      </c>
      <c r="D7">
        <f t="shared" si="2"/>
        <v>30.4</v>
      </c>
      <c r="E7">
        <f t="shared" si="3"/>
        <v>0.6</v>
      </c>
      <c r="K7" s="1">
        <v>12.9903810567666</v>
      </c>
      <c r="L7" s="1">
        <v>0.39974637058462198</v>
      </c>
      <c r="M7" s="1">
        <v>30.366737189620402</v>
      </c>
      <c r="N7" s="1">
        <v>0.61244697168665896</v>
      </c>
    </row>
    <row r="8" spans="1:14" x14ac:dyDescent="0.3">
      <c r="A8" s="5">
        <v>0.2</v>
      </c>
      <c r="B8" s="6">
        <f t="shared" si="0"/>
        <v>17.3</v>
      </c>
      <c r="C8" s="6">
        <f t="shared" si="1"/>
        <v>0.7</v>
      </c>
      <c r="D8" s="6">
        <f t="shared" si="2"/>
        <v>30</v>
      </c>
      <c r="E8" s="6">
        <f t="shared" si="3"/>
        <v>1.1000000000000001</v>
      </c>
      <c r="K8" s="1">
        <v>17.320508075688799</v>
      </c>
      <c r="L8" s="1">
        <v>0.70810354186486901</v>
      </c>
      <c r="M8" s="1">
        <v>30.0375276813858</v>
      </c>
      <c r="N8" s="1">
        <v>1.0848775667969</v>
      </c>
    </row>
    <row r="9" spans="1:14" x14ac:dyDescent="0.3">
      <c r="A9" s="1">
        <v>0.25</v>
      </c>
      <c r="B9">
        <f t="shared" si="0"/>
        <v>21.7</v>
      </c>
      <c r="C9">
        <f t="shared" si="1"/>
        <v>1.1000000000000001</v>
      </c>
      <c r="D9">
        <f t="shared" si="2"/>
        <v>29.6</v>
      </c>
      <c r="E9">
        <f t="shared" si="3"/>
        <v>1.7</v>
      </c>
      <c r="K9" s="1">
        <v>21.650635094611001</v>
      </c>
      <c r="L9" s="1">
        <v>1.10129144787831</v>
      </c>
      <c r="M9" s="1">
        <v>29.6168720667436</v>
      </c>
      <c r="N9" s="1">
        <v>1.6872763878032599</v>
      </c>
    </row>
    <row r="10" spans="1:14" x14ac:dyDescent="0.3">
      <c r="A10" s="1">
        <v>0.3</v>
      </c>
      <c r="B10">
        <f t="shared" si="0"/>
        <v>26</v>
      </c>
      <c r="C10">
        <f t="shared" si="1"/>
        <v>1.6</v>
      </c>
      <c r="D10">
        <f t="shared" si="2"/>
        <v>29.1</v>
      </c>
      <c r="E10">
        <f t="shared" si="3"/>
        <v>2.4</v>
      </c>
      <c r="K10" s="1">
        <v>25.980762113533199</v>
      </c>
      <c r="L10" s="1">
        <v>1.57688263596981</v>
      </c>
      <c r="M10" s="1">
        <v>29.106712181114101</v>
      </c>
      <c r="N10" s="1">
        <v>2.4159243614709598</v>
      </c>
    </row>
    <row r="11" spans="1:14" x14ac:dyDescent="0.3">
      <c r="A11" s="1">
        <v>0.35</v>
      </c>
      <c r="B11">
        <f t="shared" si="0"/>
        <v>30.3</v>
      </c>
      <c r="C11">
        <f t="shared" si="1"/>
        <v>2.1</v>
      </c>
      <c r="D11">
        <f t="shared" si="2"/>
        <v>28.5</v>
      </c>
      <c r="E11">
        <f t="shared" si="3"/>
        <v>3.3</v>
      </c>
      <c r="K11" s="1">
        <v>30.310889132455401</v>
      </c>
      <c r="L11" s="1">
        <v>2.1319389595182598</v>
      </c>
      <c r="M11" s="1">
        <v>28.5094009697223</v>
      </c>
      <c r="N11" s="1">
        <v>3.26631998601564</v>
      </c>
    </row>
    <row r="12" spans="1:14" x14ac:dyDescent="0.3">
      <c r="A12" s="1">
        <v>0.4</v>
      </c>
      <c r="B12">
        <f t="shared" si="0"/>
        <v>34.6</v>
      </c>
      <c r="C12">
        <f t="shared" si="1"/>
        <v>2.8</v>
      </c>
      <c r="D12">
        <f t="shared" si="2"/>
        <v>27.8</v>
      </c>
      <c r="E12">
        <f t="shared" si="3"/>
        <v>4.2</v>
      </c>
      <c r="K12" s="1">
        <v>34.641016151377499</v>
      </c>
      <c r="L12" s="1">
        <v>2.76302856332893</v>
      </c>
      <c r="M12" s="1">
        <v>27.827690414170998</v>
      </c>
      <c r="N12" s="1">
        <v>4.23320535423428</v>
      </c>
    </row>
    <row r="13" spans="1:14" x14ac:dyDescent="0.3">
      <c r="A13" s="1">
        <v>0.45</v>
      </c>
      <c r="B13">
        <f t="shared" si="0"/>
        <v>39</v>
      </c>
      <c r="C13">
        <f t="shared" si="1"/>
        <v>3.5</v>
      </c>
      <c r="D13">
        <f t="shared" si="2"/>
        <v>27.1</v>
      </c>
      <c r="E13">
        <f t="shared" si="3"/>
        <v>5.3</v>
      </c>
      <c r="K13" s="1">
        <v>38.971143170299698</v>
      </c>
      <c r="L13" s="1">
        <v>3.46624572424495</v>
      </c>
      <c r="M13" s="1">
        <v>27.064717418976699</v>
      </c>
      <c r="N13" s="1">
        <v>5.3105965510855198</v>
      </c>
    </row>
    <row r="14" spans="1:14" x14ac:dyDescent="0.3">
      <c r="A14" s="5">
        <v>0.5</v>
      </c>
      <c r="B14" s="6">
        <f t="shared" si="0"/>
        <v>43.3</v>
      </c>
      <c r="C14" s="6">
        <f t="shared" si="1"/>
        <v>4.2</v>
      </c>
      <c r="D14" s="6">
        <f t="shared" si="2"/>
        <v>26.2</v>
      </c>
      <c r="E14" s="6">
        <f t="shared" si="3"/>
        <v>6.5</v>
      </c>
      <c r="K14" s="1">
        <v>43.301270189221903</v>
      </c>
      <c r="L14" s="1">
        <v>4.2372334328268799</v>
      </c>
      <c r="M14" s="1">
        <v>26.223987734123799</v>
      </c>
      <c r="N14" s="1">
        <v>6.4918182508299704</v>
      </c>
    </row>
    <row r="15" spans="1:14" x14ac:dyDescent="0.3">
      <c r="A15" s="1">
        <v>0.55000000000000004</v>
      </c>
      <c r="B15">
        <f t="shared" si="0"/>
        <v>47.6</v>
      </c>
      <c r="C15">
        <f t="shared" si="1"/>
        <v>5.0999999999999996</v>
      </c>
      <c r="D15">
        <f t="shared" si="2"/>
        <v>25.3</v>
      </c>
      <c r="E15">
        <f t="shared" si="3"/>
        <v>7.8</v>
      </c>
      <c r="K15">
        <v>47.631397208144101</v>
      </c>
      <c r="L15">
        <v>5.0712085861865397</v>
      </c>
      <c r="M15">
        <v>25.309358000242401</v>
      </c>
      <c r="N15">
        <v>7.7695423146909004</v>
      </c>
    </row>
    <row r="16" spans="1:14" x14ac:dyDescent="0.3">
      <c r="A16" s="1">
        <v>0.6</v>
      </c>
      <c r="B16">
        <f t="shared" si="0"/>
        <v>52</v>
      </c>
      <c r="C16">
        <f t="shared" si="1"/>
        <v>6</v>
      </c>
      <c r="D16">
        <f t="shared" si="2"/>
        <v>24.3</v>
      </c>
      <c r="E16">
        <f t="shared" si="3"/>
        <v>9.1</v>
      </c>
      <c r="K16">
        <v>51.961524227066299</v>
      </c>
      <c r="L16">
        <v>5.9629896470497599</v>
      </c>
      <c r="M16">
        <v>24.3250160130866</v>
      </c>
      <c r="N16">
        <v>9.1358301669969393</v>
      </c>
    </row>
    <row r="17" spans="1:14" x14ac:dyDescent="0.3">
      <c r="A17" s="1">
        <v>0.65</v>
      </c>
      <c r="B17">
        <f t="shared" si="0"/>
        <v>56.3</v>
      </c>
      <c r="C17">
        <f t="shared" si="1"/>
        <v>6.9</v>
      </c>
      <c r="D17">
        <f t="shared" si="2"/>
        <v>23.3</v>
      </c>
      <c r="E17">
        <f t="shared" si="3"/>
        <v>10.6</v>
      </c>
      <c r="K17">
        <v>56.291651245988497</v>
      </c>
      <c r="L17">
        <v>6.9070266099481703</v>
      </c>
      <c r="M17">
        <v>23.275459313523299</v>
      </c>
      <c r="N17">
        <v>10.582178706051399</v>
      </c>
    </row>
    <row r="18" spans="1:14" x14ac:dyDescent="0.3">
      <c r="A18" s="5">
        <v>0.7</v>
      </c>
      <c r="B18" s="6">
        <f t="shared" si="0"/>
        <v>60.6</v>
      </c>
      <c r="C18" s="6">
        <f t="shared" si="1"/>
        <v>7.9</v>
      </c>
      <c r="D18" s="6">
        <f t="shared" si="2"/>
        <v>22.2</v>
      </c>
      <c r="E18" s="6">
        <f t="shared" si="3"/>
        <v>12.1</v>
      </c>
      <c r="K18">
        <v>60.621778264910702</v>
      </c>
      <c r="L18">
        <v>7.8974331021847703</v>
      </c>
      <c r="M18">
        <v>22.165472218191301</v>
      </c>
      <c r="N18">
        <v>12.099569485665</v>
      </c>
    </row>
    <row r="19" spans="1:14" x14ac:dyDescent="0.3">
      <c r="A19" s="1">
        <v>0.75</v>
      </c>
      <c r="B19">
        <f t="shared" si="0"/>
        <v>65</v>
      </c>
      <c r="C19">
        <f t="shared" si="1"/>
        <v>8.9</v>
      </c>
      <c r="D19">
        <f t="shared" si="2"/>
        <v>21</v>
      </c>
      <c r="E19">
        <f t="shared" si="3"/>
        <v>13.7</v>
      </c>
      <c r="K19">
        <v>64.9519052838329</v>
      </c>
      <c r="L19">
        <v>8.92802043495848</v>
      </c>
      <c r="M19">
        <v>21.000101414296399</v>
      </c>
      <c r="N19">
        <v>13.6785208845052</v>
      </c>
    </row>
    <row r="20" spans="1:14" x14ac:dyDescent="0.3">
      <c r="A20" s="1">
        <v>0.8</v>
      </c>
      <c r="B20">
        <f t="shared" si="0"/>
        <v>69.3</v>
      </c>
      <c r="C20">
        <f t="shared" si="1"/>
        <v>10</v>
      </c>
      <c r="D20">
        <f t="shared" si="2"/>
        <v>19.8</v>
      </c>
      <c r="E20">
        <f t="shared" si="3"/>
        <v>15.3</v>
      </c>
      <c r="K20">
        <v>69.282032302755098</v>
      </c>
      <c r="L20">
        <v>9.9923334088392401</v>
      </c>
      <c r="M20">
        <v>19.784630249636098</v>
      </c>
      <c r="N20">
        <v>15.309142963266799</v>
      </c>
    </row>
    <row r="21" spans="1:14" x14ac:dyDescent="0.3">
      <c r="A21" s="1">
        <v>0.85</v>
      </c>
      <c r="B21">
        <f t="shared" si="0"/>
        <v>73.599999999999994</v>
      </c>
      <c r="C21">
        <f t="shared" si="1"/>
        <v>11.1</v>
      </c>
      <c r="D21">
        <f t="shared" si="2"/>
        <v>18.5</v>
      </c>
      <c r="E21">
        <f t="shared" si="3"/>
        <v>17</v>
      </c>
      <c r="K21">
        <v>73.612159321677296</v>
      </c>
      <c r="L21">
        <v>11.0836876677227</v>
      </c>
      <c r="M21">
        <v>18.524551855844599</v>
      </c>
      <c r="N21">
        <v>16.9811946942506</v>
      </c>
    </row>
    <row r="22" spans="1:14" x14ac:dyDescent="0.3">
      <c r="A22" s="5">
        <v>0.9</v>
      </c>
      <c r="B22" s="6">
        <f t="shared" si="0"/>
        <v>77.900000000000006</v>
      </c>
      <c r="C22" s="6">
        <f t="shared" si="1"/>
        <v>12.2</v>
      </c>
      <c r="D22" s="6">
        <f t="shared" si="2"/>
        <v>17.2</v>
      </c>
      <c r="E22" s="6">
        <f t="shared" si="3"/>
        <v>18.7</v>
      </c>
      <c r="K22">
        <v>77.942286340599495</v>
      </c>
      <c r="L22">
        <v>12.1952083865195</v>
      </c>
      <c r="M22">
        <v>17.2255412489904</v>
      </c>
      <c r="N22">
        <v>18.6841432343425</v>
      </c>
    </row>
    <row r="23" spans="1:14" x14ac:dyDescent="0.3">
      <c r="A23" s="1">
        <v>0.95</v>
      </c>
      <c r="B23">
        <f t="shared" si="0"/>
        <v>82.3</v>
      </c>
      <c r="C23">
        <f t="shared" si="1"/>
        <v>13.3</v>
      </c>
      <c r="D23">
        <f t="shared" si="2"/>
        <v>15.9</v>
      </c>
      <c r="E23">
        <f t="shared" si="3"/>
        <v>20.399999999999999</v>
      </c>
      <c r="K23">
        <v>82.272413359521707</v>
      </c>
      <c r="L23">
        <v>13.319870070199901</v>
      </c>
      <c r="M23">
        <v>15.893426556994401</v>
      </c>
      <c r="N23">
        <v>20.407224900686799</v>
      </c>
    </row>
    <row r="24" spans="1:14" x14ac:dyDescent="0.3">
      <c r="A24" s="1">
        <v>1</v>
      </c>
      <c r="B24">
        <f t="shared" si="0"/>
        <v>86.6</v>
      </c>
      <c r="C24">
        <f t="shared" si="1"/>
        <v>14.5</v>
      </c>
      <c r="D24">
        <f t="shared" si="2"/>
        <v>14.5</v>
      </c>
      <c r="E24">
        <f t="shared" si="3"/>
        <v>22.1</v>
      </c>
      <c r="K24">
        <v>86.602540378443905</v>
      </c>
      <c r="L24">
        <v>14.450537235463001</v>
      </c>
      <c r="M24">
        <v>14.5341595278545</v>
      </c>
      <c r="N24">
        <v>22.139507498620699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709E9-033C-402D-A318-CF53CCD511C2}">
  <dimension ref="A1:H32"/>
  <sheetViews>
    <sheetView tabSelected="1" workbookViewId="0">
      <selection activeCell="T12" sqref="T12"/>
    </sheetView>
  </sheetViews>
  <sheetFormatPr defaultRowHeight="14.4" x14ac:dyDescent="0.3"/>
  <sheetData>
    <row r="1" spans="1:6" x14ac:dyDescent="0.3">
      <c r="A1" t="s">
        <v>28</v>
      </c>
      <c r="D1" t="s">
        <v>29</v>
      </c>
    </row>
    <row r="3" spans="1:6" x14ac:dyDescent="0.3">
      <c r="A3" t="s">
        <v>2</v>
      </c>
      <c r="B3" t="s">
        <v>24</v>
      </c>
      <c r="C3" t="s">
        <v>25</v>
      </c>
      <c r="D3" t="s">
        <v>26</v>
      </c>
      <c r="E3" t="s">
        <v>15</v>
      </c>
      <c r="F3" t="s">
        <v>27</v>
      </c>
    </row>
    <row r="4" spans="1:6" x14ac:dyDescent="0.3">
      <c r="A4">
        <v>0</v>
      </c>
      <c r="B4">
        <v>70.099999999999994</v>
      </c>
      <c r="C4">
        <v>0.19</v>
      </c>
      <c r="D4">
        <v>131</v>
      </c>
      <c r="E4">
        <v>11.57</v>
      </c>
      <c r="F4">
        <v>710</v>
      </c>
    </row>
    <row r="5" spans="1:6" x14ac:dyDescent="0.3">
      <c r="A5">
        <v>0.1</v>
      </c>
      <c r="B5">
        <v>70.099999999999994</v>
      </c>
      <c r="C5">
        <v>0.19</v>
      </c>
      <c r="D5">
        <v>143</v>
      </c>
      <c r="E5">
        <v>11.52</v>
      </c>
      <c r="F5">
        <v>707</v>
      </c>
    </row>
    <row r="6" spans="1:6" x14ac:dyDescent="0.3">
      <c r="A6">
        <v>0.2</v>
      </c>
      <c r="B6">
        <v>70.099999999999994</v>
      </c>
      <c r="C6">
        <v>0.18</v>
      </c>
      <c r="D6">
        <v>184</v>
      </c>
      <c r="E6">
        <v>11.34</v>
      </c>
      <c r="F6">
        <v>697</v>
      </c>
    </row>
    <row r="7" spans="1:6" x14ac:dyDescent="0.3">
      <c r="A7">
        <v>0.3</v>
      </c>
      <c r="B7">
        <v>70.099999999999994</v>
      </c>
      <c r="C7">
        <v>0.18</v>
      </c>
      <c r="D7">
        <v>197</v>
      </c>
      <c r="E7">
        <v>11.1</v>
      </c>
      <c r="F7">
        <v>684</v>
      </c>
    </row>
    <row r="8" spans="1:6" x14ac:dyDescent="0.3">
      <c r="A8">
        <v>0.4</v>
      </c>
      <c r="B8">
        <v>70.099999999999994</v>
      </c>
      <c r="C8">
        <v>0.16</v>
      </c>
      <c r="D8">
        <v>168</v>
      </c>
      <c r="E8">
        <v>10.78</v>
      </c>
      <c r="F8">
        <v>667</v>
      </c>
    </row>
    <row r="9" spans="1:6" x14ac:dyDescent="0.3">
      <c r="A9">
        <v>0.5</v>
      </c>
      <c r="B9">
        <v>70.099999999999994</v>
      </c>
      <c r="C9">
        <v>0.16</v>
      </c>
      <c r="D9">
        <v>200</v>
      </c>
      <c r="E9">
        <v>10.5</v>
      </c>
      <c r="F9">
        <v>650</v>
      </c>
    </row>
    <row r="10" spans="1:6" x14ac:dyDescent="0.3">
      <c r="A10">
        <v>0.6</v>
      </c>
      <c r="B10">
        <v>70.099999999999994</v>
      </c>
      <c r="C10">
        <v>0.15</v>
      </c>
      <c r="D10">
        <v>181</v>
      </c>
      <c r="E10">
        <v>10.27</v>
      </c>
      <c r="F10">
        <v>640</v>
      </c>
    </row>
    <row r="11" spans="1:6" x14ac:dyDescent="0.3">
      <c r="A11">
        <v>0.7</v>
      </c>
      <c r="B11">
        <v>70.099999999999994</v>
      </c>
      <c r="C11">
        <v>0.15</v>
      </c>
      <c r="D11">
        <v>210</v>
      </c>
      <c r="E11">
        <v>10.23</v>
      </c>
      <c r="F11">
        <v>637</v>
      </c>
    </row>
    <row r="12" spans="1:6" x14ac:dyDescent="0.3">
      <c r="A12">
        <v>0.8</v>
      </c>
      <c r="B12">
        <v>70.099999999999994</v>
      </c>
      <c r="C12">
        <v>0.16</v>
      </c>
      <c r="D12">
        <v>207</v>
      </c>
      <c r="E12">
        <v>10.44</v>
      </c>
      <c r="F12">
        <v>648</v>
      </c>
    </row>
    <row r="13" spans="1:6" x14ac:dyDescent="0.3">
      <c r="A13">
        <v>0.9</v>
      </c>
      <c r="B13">
        <v>70.099999999999994</v>
      </c>
      <c r="C13">
        <v>0.17</v>
      </c>
      <c r="D13">
        <v>206</v>
      </c>
      <c r="E13">
        <v>10.9</v>
      </c>
      <c r="F13">
        <v>675</v>
      </c>
    </row>
    <row r="14" spans="1:6" x14ac:dyDescent="0.3">
      <c r="A14">
        <v>1</v>
      </c>
      <c r="B14">
        <v>70.099999999999994</v>
      </c>
      <c r="C14">
        <v>0.19</v>
      </c>
      <c r="D14">
        <v>210</v>
      </c>
      <c r="E14">
        <v>11.68</v>
      </c>
      <c r="F14">
        <v>721</v>
      </c>
    </row>
    <row r="21" spans="2:8" x14ac:dyDescent="0.3">
      <c r="G21" t="s">
        <v>30</v>
      </c>
    </row>
    <row r="22" spans="2:8" x14ac:dyDescent="0.3">
      <c r="B22">
        <v>11.57</v>
      </c>
      <c r="C22">
        <v>0.43547357157823002</v>
      </c>
      <c r="D22">
        <f>B22/C22</f>
        <v>26.568776511668343</v>
      </c>
      <c r="G22">
        <v>12.303811788053601</v>
      </c>
      <c r="H22">
        <f>ROUND(G22,1)</f>
        <v>12.3</v>
      </c>
    </row>
    <row r="23" spans="2:8" x14ac:dyDescent="0.3">
      <c r="B23">
        <v>11.52</v>
      </c>
      <c r="C23">
        <v>0.43281602943595299</v>
      </c>
      <c r="D23">
        <f t="shared" ref="D23:D32" si="0">B23/C23</f>
        <v>26.616389450762473</v>
      </c>
      <c r="G23">
        <v>12.228725949390901</v>
      </c>
      <c r="H23">
        <f t="shared" ref="H23:H32" si="1">ROUND(G23,1)</f>
        <v>12.2</v>
      </c>
    </row>
    <row r="24" spans="2:8" x14ac:dyDescent="0.3">
      <c r="B24">
        <v>11.34</v>
      </c>
      <c r="C24">
        <v>0.425189708052995</v>
      </c>
      <c r="D24">
        <f t="shared" si="0"/>
        <v>26.670448002910266</v>
      </c>
      <c r="G24">
        <v>12.0132528895883</v>
      </c>
      <c r="H24">
        <f t="shared" si="1"/>
        <v>12</v>
      </c>
    </row>
    <row r="25" spans="2:8" x14ac:dyDescent="0.3">
      <c r="B25">
        <v>11.1</v>
      </c>
      <c r="C25">
        <v>0.41364814597969302</v>
      </c>
      <c r="D25">
        <f t="shared" si="0"/>
        <v>26.834400463008301</v>
      </c>
      <c r="G25">
        <v>11.6871591453103</v>
      </c>
      <c r="H25">
        <f t="shared" si="1"/>
        <v>11.7</v>
      </c>
    </row>
    <row r="26" spans="2:8" x14ac:dyDescent="0.3">
      <c r="B26">
        <v>10.78</v>
      </c>
      <c r="C26">
        <v>0.399983676716897</v>
      </c>
      <c r="D26">
        <f t="shared" si="0"/>
        <v>26.951099826080995</v>
      </c>
      <c r="G26">
        <v>11.3010850665005</v>
      </c>
      <c r="H26">
        <f t="shared" si="1"/>
        <v>11.3</v>
      </c>
    </row>
    <row r="27" spans="2:8" x14ac:dyDescent="0.3">
      <c r="B27">
        <v>10.5</v>
      </c>
      <c r="C27">
        <v>0.386728686302309</v>
      </c>
      <c r="D27">
        <f t="shared" si="0"/>
        <v>27.15081754186723</v>
      </c>
      <c r="G27">
        <v>10.9265803480569</v>
      </c>
      <c r="H27">
        <f t="shared" si="1"/>
        <v>10.9</v>
      </c>
    </row>
    <row r="28" spans="2:8" x14ac:dyDescent="0.3">
      <c r="B28">
        <v>10.27</v>
      </c>
      <c r="C28">
        <v>0.37702176128386899</v>
      </c>
      <c r="D28">
        <f t="shared" si="0"/>
        <v>27.23980696771363</v>
      </c>
      <c r="G28">
        <v>10.652322192654299</v>
      </c>
      <c r="H28">
        <f t="shared" si="1"/>
        <v>10.7</v>
      </c>
    </row>
    <row r="29" spans="2:8" x14ac:dyDescent="0.3">
      <c r="B29">
        <v>10.23</v>
      </c>
      <c r="C29">
        <v>0.374186368003253</v>
      </c>
      <c r="D29">
        <f t="shared" si="0"/>
        <v>27.339317716435531</v>
      </c>
      <c r="G29">
        <v>10.572211371822201</v>
      </c>
      <c r="H29">
        <f t="shared" si="1"/>
        <v>10.6</v>
      </c>
    </row>
    <row r="30" spans="2:8" x14ac:dyDescent="0.3">
      <c r="B30">
        <v>10.44</v>
      </c>
      <c r="C30">
        <v>0.38095883749769099</v>
      </c>
      <c r="D30">
        <f t="shared" si="0"/>
        <v>27.404535536108352</v>
      </c>
      <c r="G30">
        <v>10.7635598150765</v>
      </c>
      <c r="H30">
        <f t="shared" si="1"/>
        <v>10.8</v>
      </c>
    </row>
    <row r="31" spans="2:8" x14ac:dyDescent="0.3">
      <c r="B31">
        <v>10.9</v>
      </c>
      <c r="C31">
        <v>0.39863255946114901</v>
      </c>
      <c r="D31">
        <f t="shared" si="0"/>
        <v>27.343476445411433</v>
      </c>
      <c r="G31">
        <v>11.2629107810713</v>
      </c>
      <c r="H31">
        <f t="shared" si="1"/>
        <v>11.3</v>
      </c>
    </row>
    <row r="32" spans="2:8" x14ac:dyDescent="0.3">
      <c r="B32">
        <v>11.68</v>
      </c>
      <c r="C32">
        <v>0.42666558611074101</v>
      </c>
      <c r="D32">
        <f t="shared" si="0"/>
        <v>27.375069328812604</v>
      </c>
      <c r="G32">
        <v>12.0549521499563</v>
      </c>
      <c r="H32">
        <f t="shared" si="1"/>
        <v>12.1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2021-08-17T15:13:59Z</dcterms:modified>
</cp:coreProperties>
</file>