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90554\Desktop\EE 472\Projects\Project 2\"/>
    </mc:Choice>
  </mc:AlternateContent>
  <xr:revisionPtr revIDLastSave="0" documentId="13_ncr:1_{DCCBB76A-5DCB-46CE-BB11-5A890D277B9A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1" l="1"/>
  <c r="H27" i="1"/>
  <c r="H28" i="1"/>
  <c r="H29" i="1"/>
  <c r="H30" i="1"/>
  <c r="H31" i="1"/>
  <c r="H32" i="1"/>
  <c r="H33" i="1"/>
  <c r="H34" i="1"/>
  <c r="H35" i="1"/>
  <c r="H36" i="1"/>
  <c r="H37" i="1"/>
  <c r="H38" i="1"/>
  <c r="F34" i="1"/>
  <c r="H25" i="1"/>
  <c r="F29" i="1"/>
  <c r="F30" i="1"/>
  <c r="F31" i="1"/>
  <c r="F32" i="1"/>
  <c r="F33" i="1"/>
  <c r="F35" i="1"/>
  <c r="F36" i="1"/>
  <c r="F37" i="1"/>
  <c r="F38" i="1"/>
  <c r="F25" i="1"/>
  <c r="F26" i="1"/>
  <c r="F27" i="1"/>
  <c r="F28" i="1"/>
  <c r="F24" i="1"/>
  <c r="H24" i="1" s="1"/>
  <c r="H39" i="1" l="1"/>
  <c r="E42" i="1" s="1"/>
  <c r="F39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5" i="1"/>
  <c r="D42" i="1" l="1"/>
  <c r="R4" i="1"/>
  <c r="T4" i="1" s="1"/>
  <c r="F42" i="1" l="1"/>
  <c r="E43" i="1" s="1"/>
  <c r="D43" i="1" l="1"/>
  <c r="F43" i="1" s="1"/>
</calcChain>
</file>

<file path=xl/sharedStrings.xml><?xml version="1.0" encoding="utf-8"?>
<sst xmlns="http://schemas.openxmlformats.org/spreadsheetml/2006/main" count="147" uniqueCount="81">
  <si>
    <t>NAME</t>
  </si>
  <si>
    <t>TYPE</t>
  </si>
  <si>
    <t>NO. OF UNITS</t>
  </si>
  <si>
    <t>RATED MW/UNIT</t>
  </si>
  <si>
    <t>RATED MVA/UNIT</t>
  </si>
  <si>
    <t>ALTINKAYA</t>
  </si>
  <si>
    <t>H</t>
  </si>
  <si>
    <t>AMBARLI</t>
  </si>
  <si>
    <t>T</t>
  </si>
  <si>
    <t>GOKCEKAYA</t>
  </si>
  <si>
    <t>HASAN U.</t>
  </si>
  <si>
    <t>KARAKAYA</t>
  </si>
  <si>
    <t>KEBAN *</t>
  </si>
  <si>
    <t>OYMAPINAR</t>
  </si>
  <si>
    <t>CAYIRHAN</t>
  </si>
  <si>
    <t>ELBISTAN</t>
  </si>
  <si>
    <t>HAMITABAD</t>
  </si>
  <si>
    <t>KANGAL</t>
  </si>
  <si>
    <t>SEYITOMER</t>
  </si>
  <si>
    <t>SOMA</t>
  </si>
  <si>
    <t>TUNCBILEK</t>
  </si>
  <si>
    <t>YATAGAN</t>
  </si>
  <si>
    <r>
      <t>Q</t>
    </r>
    <r>
      <rPr>
        <b/>
        <vertAlign val="subscript"/>
        <sz val="10"/>
        <color theme="1"/>
        <rFont val="Times New Roman"/>
        <family val="1"/>
        <charset val="162"/>
      </rPr>
      <t xml:space="preserve">MIN </t>
    </r>
    <r>
      <rPr>
        <b/>
        <sz val="10"/>
        <color theme="1"/>
        <rFont val="Times New Roman"/>
        <family val="1"/>
        <charset val="162"/>
      </rPr>
      <t>MVAR/UNIT</t>
    </r>
  </si>
  <si>
    <r>
      <t>Q</t>
    </r>
    <r>
      <rPr>
        <b/>
        <vertAlign val="subscript"/>
        <sz val="10"/>
        <color theme="1"/>
        <rFont val="Times New Roman"/>
        <family val="1"/>
        <charset val="162"/>
      </rPr>
      <t xml:space="preserve">MAX </t>
    </r>
    <r>
      <rPr>
        <b/>
        <sz val="10"/>
        <color theme="1"/>
        <rFont val="Times New Roman"/>
        <family val="1"/>
        <charset val="162"/>
      </rPr>
      <t>MVAR/UNIT</t>
    </r>
  </si>
  <si>
    <t>No</t>
  </si>
  <si>
    <t>BUS NAME</t>
  </si>
  <si>
    <t>Existing</t>
  </si>
  <si>
    <t>shunt reactors (MVAr)</t>
  </si>
  <si>
    <t xml:space="preserve">  Load Profile 1  (MIN LOAD)</t>
  </si>
  <si>
    <t>MW</t>
  </si>
  <si>
    <t>MVAR</t>
  </si>
  <si>
    <t>ADAPAZARI</t>
  </si>
  <si>
    <t>ALIAGA</t>
  </si>
  <si>
    <t>ALIBEY</t>
  </si>
  <si>
    <t>AVANOS</t>
  </si>
  <si>
    <t>BALIKESIR</t>
  </si>
  <si>
    <t>BURSA</t>
  </si>
  <si>
    <t>CANKIRI</t>
  </si>
  <si>
    <t>CARSAMBA</t>
  </si>
  <si>
    <t>120 + 80</t>
  </si>
  <si>
    <t>ERZIN</t>
  </si>
  <si>
    <t>80 (at SerCap) + 60</t>
  </si>
  <si>
    <t>GOLBASI</t>
  </si>
  <si>
    <t>100 + 100</t>
  </si>
  <si>
    <t>IKITELLI</t>
  </si>
  <si>
    <t>ISIKLAR</t>
  </si>
  <si>
    <t>KAYABASI</t>
  </si>
  <si>
    <t>60 + 80 Both at SerCap</t>
  </si>
  <si>
    <t>KAYSERI</t>
  </si>
  <si>
    <t>KEBAN</t>
  </si>
  <si>
    <t>120+120+60</t>
  </si>
  <si>
    <t>OSMANCA</t>
  </si>
  <si>
    <t>SEYDISEHIR</t>
  </si>
  <si>
    <t>60 (at SerCap)</t>
  </si>
  <si>
    <t>SINCAN</t>
  </si>
  <si>
    <t>100 + 50</t>
  </si>
  <si>
    <t>SIVAS</t>
  </si>
  <si>
    <t>TEPEOREN</t>
  </si>
  <si>
    <t>UMRANIYE</t>
  </si>
  <si>
    <t>--</t>
  </si>
  <si>
    <t>TOTAL</t>
  </si>
  <si>
    <t>GENERATING STATION</t>
  </si>
  <si>
    <t xml:space="preserve">NO. </t>
  </si>
  <si>
    <t xml:space="preserve">NO. OF </t>
  </si>
  <si>
    <t xml:space="preserve">TOTAL  </t>
  </si>
  <si>
    <t xml:space="preserve">TOTAL </t>
  </si>
  <si>
    <t>VOLTAGE</t>
  </si>
  <si>
    <t>OF UNITS</t>
  </si>
  <si>
    <t>MW ASSIGNED</t>
  </si>
  <si>
    <t xml:space="preserve">QMIN </t>
  </si>
  <si>
    <t xml:space="preserve">QMAX </t>
  </si>
  <si>
    <t>ASSIGNED</t>
  </si>
  <si>
    <t>(MVAR)</t>
  </si>
  <si>
    <t>(P.U.)</t>
  </si>
  <si>
    <t>TOTAL  (MW)</t>
  </si>
  <si>
    <t>YATAĞAN</t>
  </si>
  <si>
    <t xml:space="preserve">  Load Profile of Our Design</t>
  </si>
  <si>
    <t>UNITS ASSIGNED (HYDRO)</t>
  </si>
  <si>
    <t>UNITS ASSIGNED (THERMAL)</t>
  </si>
  <si>
    <t>HYDRO</t>
  </si>
  <si>
    <t>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</si>
</sst>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vertAlign val="subscript"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sz val="14"/>
      <color theme="1"/>
      <name val="Times New Roman"/>
      <family val="1"/>
      <charset val="162"/>
    </font>
    <font>
      <b/>
      <sz val="9"/>
      <color rgb="FF000000"/>
      <name val="Times New Roman"/>
      <family val="1"/>
      <charset val="162"/>
    </font>
    <font>
      <b/>
      <sz val="8"/>
      <color rgb="FF000000"/>
      <name val="Times New Roman"/>
      <family val="1"/>
      <charset val="162"/>
    </font>
    <font>
      <sz val="11"/>
      <color rgb="FF000000"/>
      <name val="Calibri"/>
      <family val="2"/>
      <charset val="162"/>
    </font>
    <font>
      <b/>
      <sz val="11"/>
      <color rgb="FF000000"/>
      <name val="Times New Roman"/>
      <family val="1"/>
      <charset val="162"/>
    </font>
    <font>
      <b/>
      <sz val="13"/>
      <color rgb="FF000000"/>
      <name val="Times New Roman"/>
      <family val="1"/>
      <charset val="162"/>
    </font>
    <font>
      <b/>
      <sz val="12"/>
      <color rgb="FF000000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b/>
      <sz val="16"/>
      <color theme="1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gray125">
        <fgColor rgb="FF000000"/>
        <bgColor rgb="FFD2D2D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rgb="FF000000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rgb="FF000000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rgb="FF000000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top" wrapText="1"/>
    </xf>
    <xf numFmtId="0" fontId="5" fillId="0" borderId="1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0" fillId="0" borderId="11" xfId="0" applyBorder="1" applyAlignment="1">
      <alignment vertical="top" wrapText="1"/>
    </xf>
    <xf numFmtId="0" fontId="5" fillId="0" borderId="1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3" fillId="0" borderId="11" xfId="0" applyFont="1" applyBorder="1" applyAlignment="1">
      <alignment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0" fontId="6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14" fillId="0" borderId="28" xfId="0" applyFont="1" applyBorder="1" applyAlignment="1">
      <alignment horizontal="center"/>
    </xf>
    <xf numFmtId="0" fontId="14" fillId="0" borderId="28" xfId="0" applyFont="1" applyBorder="1"/>
    <xf numFmtId="0" fontId="3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5" fillId="0" borderId="29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5" fillId="0" borderId="32" xfId="0" applyFont="1" applyBorder="1" applyAlignment="1">
      <alignment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abSelected="1" topLeftCell="A19" zoomScale="70" zoomScaleNormal="70" workbookViewId="0">
      <selection activeCell="E33" sqref="E33"/>
    </sheetView>
  </sheetViews>
  <sheetFormatPr defaultRowHeight="12.75" x14ac:dyDescent="0.2"/>
  <cols>
    <col min="1" max="1" width="16.7109375" style="1" customWidth="1"/>
    <col min="2" max="3" width="9.140625" style="1"/>
    <col min="4" max="4" width="13.28515625" style="1" customWidth="1"/>
    <col min="5" max="5" width="18.85546875" style="1" bestFit="1" customWidth="1"/>
    <col min="6" max="11" width="13.28515625" style="1" customWidth="1"/>
    <col min="12" max="15" width="9.140625" style="1"/>
    <col min="16" max="16" width="21.42578125" style="1" customWidth="1"/>
    <col min="17" max="17" width="23.85546875" style="1" customWidth="1"/>
    <col min="18" max="16384" width="9.140625" style="1"/>
  </cols>
  <sheetData>
    <row r="1" spans="1:21" ht="27.75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22</v>
      </c>
      <c r="F1" s="3" t="s">
        <v>23</v>
      </c>
      <c r="G1" s="3"/>
      <c r="H1" s="3"/>
      <c r="I1" s="3"/>
      <c r="J1" s="3"/>
      <c r="K1" s="3" t="s">
        <v>4</v>
      </c>
      <c r="O1" s="4"/>
      <c r="P1" s="7"/>
      <c r="Q1" s="38" t="s">
        <v>26</v>
      </c>
      <c r="R1" s="81" t="s">
        <v>28</v>
      </c>
      <c r="S1" s="82"/>
      <c r="T1" s="85" t="s">
        <v>76</v>
      </c>
      <c r="U1" s="86"/>
    </row>
    <row r="2" spans="1:21" ht="32.25" customHeight="1" thickBot="1" x14ac:dyDescent="0.25">
      <c r="A2" s="44" t="s">
        <v>5</v>
      </c>
      <c r="B2" s="52" t="s">
        <v>6</v>
      </c>
      <c r="C2" s="52">
        <v>4</v>
      </c>
      <c r="D2" s="52">
        <v>175</v>
      </c>
      <c r="E2" s="52">
        <v>-100</v>
      </c>
      <c r="F2" s="52">
        <v>100</v>
      </c>
      <c r="G2" s="52"/>
      <c r="H2" s="52"/>
      <c r="I2" s="52"/>
      <c r="J2" s="52"/>
      <c r="K2" s="52">
        <v>190</v>
      </c>
      <c r="O2" s="5" t="s">
        <v>24</v>
      </c>
      <c r="P2" s="8" t="s">
        <v>25</v>
      </c>
      <c r="Q2" s="39" t="s">
        <v>27</v>
      </c>
      <c r="R2" s="83"/>
      <c r="S2" s="84"/>
      <c r="T2" s="87"/>
      <c r="U2" s="88"/>
    </row>
    <row r="3" spans="1:21" ht="16.5" thickBot="1" x14ac:dyDescent="0.25">
      <c r="A3" s="44" t="s">
        <v>7</v>
      </c>
      <c r="B3" s="52" t="s">
        <v>8</v>
      </c>
      <c r="C3" s="52">
        <v>2</v>
      </c>
      <c r="D3" s="52">
        <v>150</v>
      </c>
      <c r="E3" s="52">
        <v>-150</v>
      </c>
      <c r="F3" s="52">
        <v>150</v>
      </c>
      <c r="G3" s="52"/>
      <c r="H3" s="52"/>
      <c r="I3" s="52"/>
      <c r="J3" s="52"/>
      <c r="K3" s="52">
        <v>170</v>
      </c>
      <c r="O3" s="6"/>
      <c r="P3" s="9"/>
      <c r="Q3" s="40"/>
      <c r="R3" s="43" t="s">
        <v>29</v>
      </c>
      <c r="S3" s="42" t="s">
        <v>30</v>
      </c>
      <c r="T3" s="60" t="s">
        <v>29</v>
      </c>
      <c r="U3" s="61" t="s">
        <v>30</v>
      </c>
    </row>
    <row r="4" spans="1:21" ht="16.5" thickBot="1" x14ac:dyDescent="0.25">
      <c r="A4" s="44" t="s">
        <v>9</v>
      </c>
      <c r="B4" s="52" t="s">
        <v>6</v>
      </c>
      <c r="C4" s="52">
        <v>3</v>
      </c>
      <c r="D4" s="52">
        <v>93</v>
      </c>
      <c r="E4" s="52">
        <v>-45</v>
      </c>
      <c r="F4" s="52">
        <v>45</v>
      </c>
      <c r="G4" s="52"/>
      <c r="H4" s="52"/>
      <c r="I4" s="52"/>
      <c r="J4" s="52"/>
      <c r="K4" s="52">
        <v>103</v>
      </c>
      <c r="O4" s="44">
        <v>1</v>
      </c>
      <c r="P4" s="9" t="s">
        <v>5</v>
      </c>
      <c r="Q4" s="41"/>
      <c r="R4" s="45">
        <f>60</f>
        <v>60</v>
      </c>
      <c r="S4" s="46">
        <v>10</v>
      </c>
      <c r="T4" s="62">
        <f>R4*1.1</f>
        <v>66</v>
      </c>
      <c r="U4" s="63">
        <f>S4*1.1</f>
        <v>11</v>
      </c>
    </row>
    <row r="5" spans="1:21" ht="16.5" thickBot="1" x14ac:dyDescent="0.25">
      <c r="A5" s="44" t="s">
        <v>10</v>
      </c>
      <c r="B5" s="52" t="s">
        <v>6</v>
      </c>
      <c r="C5" s="52">
        <v>4</v>
      </c>
      <c r="D5" s="52">
        <v>130</v>
      </c>
      <c r="E5" s="52">
        <v>-60</v>
      </c>
      <c r="F5" s="52">
        <v>50</v>
      </c>
      <c r="G5" s="52"/>
      <c r="H5" s="52"/>
      <c r="I5" s="52"/>
      <c r="J5" s="52"/>
      <c r="K5" s="52">
        <v>145</v>
      </c>
      <c r="O5" s="44">
        <v>2</v>
      </c>
      <c r="P5" s="9" t="s">
        <v>31</v>
      </c>
      <c r="Q5" s="41"/>
      <c r="R5" s="45">
        <v>90</v>
      </c>
      <c r="S5" s="46">
        <v>35</v>
      </c>
      <c r="T5" s="62">
        <f>R5*1.1</f>
        <v>99.000000000000014</v>
      </c>
      <c r="U5" s="63">
        <f t="shared" ref="U5:U38" si="0">S5*1.1</f>
        <v>38.5</v>
      </c>
    </row>
    <row r="6" spans="1:21" ht="16.5" thickBot="1" x14ac:dyDescent="0.25">
      <c r="A6" s="44" t="s">
        <v>11</v>
      </c>
      <c r="B6" s="52" t="s">
        <v>6</v>
      </c>
      <c r="C6" s="52">
        <v>6</v>
      </c>
      <c r="D6" s="52">
        <v>300</v>
      </c>
      <c r="E6" s="52">
        <v>-100</v>
      </c>
      <c r="F6" s="52">
        <v>100</v>
      </c>
      <c r="G6" s="52"/>
      <c r="H6" s="52"/>
      <c r="I6" s="52"/>
      <c r="J6" s="52"/>
      <c r="K6" s="52">
        <v>315</v>
      </c>
      <c r="O6" s="44">
        <v>3</v>
      </c>
      <c r="P6" s="9" t="s">
        <v>32</v>
      </c>
      <c r="Q6" s="41"/>
      <c r="R6" s="45">
        <v>270</v>
      </c>
      <c r="S6" s="46">
        <v>130</v>
      </c>
      <c r="T6" s="62">
        <f t="shared" ref="T6:T39" si="1">R6*1.1</f>
        <v>297</v>
      </c>
      <c r="U6" s="63">
        <f t="shared" si="0"/>
        <v>143</v>
      </c>
    </row>
    <row r="7" spans="1:21" ht="16.5" thickBot="1" x14ac:dyDescent="0.25">
      <c r="A7" s="44" t="s">
        <v>12</v>
      </c>
      <c r="B7" s="52" t="s">
        <v>6</v>
      </c>
      <c r="C7" s="52">
        <v>8</v>
      </c>
      <c r="D7" s="52">
        <v>165</v>
      </c>
      <c r="E7" s="52">
        <v>-98</v>
      </c>
      <c r="F7" s="52">
        <v>96</v>
      </c>
      <c r="G7" s="52"/>
      <c r="H7" s="52"/>
      <c r="I7" s="52"/>
      <c r="J7" s="52"/>
      <c r="K7" s="52">
        <v>187</v>
      </c>
      <c r="O7" s="44">
        <v>4</v>
      </c>
      <c r="P7" s="9" t="s">
        <v>33</v>
      </c>
      <c r="Q7" s="41"/>
      <c r="R7" s="45">
        <v>150</v>
      </c>
      <c r="S7" s="46">
        <v>80</v>
      </c>
      <c r="T7" s="62">
        <f t="shared" si="1"/>
        <v>165</v>
      </c>
      <c r="U7" s="63">
        <f t="shared" si="0"/>
        <v>88</v>
      </c>
    </row>
    <row r="8" spans="1:21" ht="16.5" thickBot="1" x14ac:dyDescent="0.25">
      <c r="A8" s="44" t="s">
        <v>13</v>
      </c>
      <c r="B8" s="52" t="s">
        <v>6</v>
      </c>
      <c r="C8" s="52">
        <v>4</v>
      </c>
      <c r="D8" s="52">
        <v>135</v>
      </c>
      <c r="E8" s="52">
        <v>-65</v>
      </c>
      <c r="F8" s="52">
        <v>65</v>
      </c>
      <c r="G8" s="52"/>
      <c r="H8" s="52"/>
      <c r="I8" s="52"/>
      <c r="J8" s="52"/>
      <c r="K8" s="52">
        <v>150</v>
      </c>
      <c r="O8" s="44">
        <v>5</v>
      </c>
      <c r="P8" s="9" t="s">
        <v>7</v>
      </c>
      <c r="Q8" s="41"/>
      <c r="R8" s="45">
        <v>0</v>
      </c>
      <c r="S8" s="46">
        <v>0</v>
      </c>
      <c r="T8" s="62">
        <f t="shared" si="1"/>
        <v>0</v>
      </c>
      <c r="U8" s="63">
        <f t="shared" si="0"/>
        <v>0</v>
      </c>
    </row>
    <row r="9" spans="1:21" ht="16.5" thickBot="1" x14ac:dyDescent="0.25">
      <c r="A9" s="44" t="s">
        <v>14</v>
      </c>
      <c r="B9" s="52" t="s">
        <v>8</v>
      </c>
      <c r="C9" s="52">
        <v>4</v>
      </c>
      <c r="D9" s="52">
        <v>160</v>
      </c>
      <c r="E9" s="52">
        <v>-50</v>
      </c>
      <c r="F9" s="52">
        <v>110</v>
      </c>
      <c r="G9" s="52"/>
      <c r="H9" s="52"/>
      <c r="I9" s="52"/>
      <c r="J9" s="52"/>
      <c r="K9" s="52">
        <v>188</v>
      </c>
      <c r="O9" s="44">
        <v>6</v>
      </c>
      <c r="P9" s="9" t="s">
        <v>34</v>
      </c>
      <c r="Q9" s="41">
        <v>150</v>
      </c>
      <c r="R9" s="45">
        <v>0</v>
      </c>
      <c r="S9" s="46">
        <v>0</v>
      </c>
      <c r="T9" s="62">
        <f t="shared" si="1"/>
        <v>0</v>
      </c>
      <c r="U9" s="63">
        <f t="shared" si="0"/>
        <v>0</v>
      </c>
    </row>
    <row r="10" spans="1:21" ht="16.5" thickBot="1" x14ac:dyDescent="0.25">
      <c r="A10" s="44" t="s">
        <v>15</v>
      </c>
      <c r="B10" s="52" t="s">
        <v>8</v>
      </c>
      <c r="C10" s="52">
        <v>4</v>
      </c>
      <c r="D10" s="52">
        <v>340</v>
      </c>
      <c r="E10" s="52">
        <v>-150</v>
      </c>
      <c r="F10" s="52">
        <v>168</v>
      </c>
      <c r="G10" s="52"/>
      <c r="H10" s="52"/>
      <c r="I10" s="52"/>
      <c r="J10" s="52"/>
      <c r="K10" s="52">
        <v>382</v>
      </c>
      <c r="O10" s="44">
        <v>7</v>
      </c>
      <c r="P10" s="9" t="s">
        <v>35</v>
      </c>
      <c r="Q10" s="41"/>
      <c r="R10" s="45">
        <v>0</v>
      </c>
      <c r="S10" s="46">
        <v>0</v>
      </c>
      <c r="T10" s="62">
        <f t="shared" si="1"/>
        <v>0</v>
      </c>
      <c r="U10" s="63">
        <f t="shared" si="0"/>
        <v>0</v>
      </c>
    </row>
    <row r="11" spans="1:21" ht="16.5" thickBot="1" x14ac:dyDescent="0.25">
      <c r="A11" s="44" t="s">
        <v>16</v>
      </c>
      <c r="B11" s="52" t="s">
        <v>8</v>
      </c>
      <c r="C11" s="52">
        <v>6</v>
      </c>
      <c r="D11" s="52">
        <v>100</v>
      </c>
      <c r="E11" s="52">
        <v>-40</v>
      </c>
      <c r="F11" s="52">
        <v>80</v>
      </c>
      <c r="G11" s="52"/>
      <c r="H11" s="52"/>
      <c r="I11" s="52"/>
      <c r="J11" s="52"/>
      <c r="K11" s="52">
        <v>125</v>
      </c>
      <c r="O11" s="44">
        <v>8</v>
      </c>
      <c r="P11" s="9" t="s">
        <v>36</v>
      </c>
      <c r="Q11" s="41"/>
      <c r="R11" s="45">
        <v>200</v>
      </c>
      <c r="S11" s="46">
        <v>50</v>
      </c>
      <c r="T11" s="62">
        <f t="shared" si="1"/>
        <v>220.00000000000003</v>
      </c>
      <c r="U11" s="63">
        <f t="shared" si="0"/>
        <v>55.000000000000007</v>
      </c>
    </row>
    <row r="12" spans="1:21" ht="16.5" thickBot="1" x14ac:dyDescent="0.25">
      <c r="A12" s="44" t="s">
        <v>17</v>
      </c>
      <c r="B12" s="52" t="s">
        <v>8</v>
      </c>
      <c r="C12" s="52">
        <v>1</v>
      </c>
      <c r="D12" s="52">
        <v>150</v>
      </c>
      <c r="E12" s="52">
        <v>-37</v>
      </c>
      <c r="F12" s="52">
        <v>100</v>
      </c>
      <c r="G12" s="52"/>
      <c r="H12" s="52"/>
      <c r="I12" s="52"/>
      <c r="J12" s="52"/>
      <c r="K12" s="52">
        <v>180</v>
      </c>
      <c r="O12" s="44">
        <v>9</v>
      </c>
      <c r="P12" s="9" t="s">
        <v>37</v>
      </c>
      <c r="Q12" s="41"/>
      <c r="R12" s="45">
        <v>0</v>
      </c>
      <c r="S12" s="46">
        <v>0</v>
      </c>
      <c r="T12" s="62">
        <f t="shared" si="1"/>
        <v>0</v>
      </c>
      <c r="U12" s="63">
        <f t="shared" si="0"/>
        <v>0</v>
      </c>
    </row>
    <row r="13" spans="1:21" ht="16.5" thickBot="1" x14ac:dyDescent="0.25">
      <c r="A13" s="44" t="s">
        <v>18</v>
      </c>
      <c r="B13" s="52" t="s">
        <v>8</v>
      </c>
      <c r="C13" s="52">
        <v>3</v>
      </c>
      <c r="D13" s="52">
        <v>153</v>
      </c>
      <c r="E13" s="52">
        <v>-40</v>
      </c>
      <c r="F13" s="52">
        <v>95</v>
      </c>
      <c r="G13" s="52"/>
      <c r="H13" s="52"/>
      <c r="I13" s="52"/>
      <c r="J13" s="52"/>
      <c r="K13" s="52">
        <v>180</v>
      </c>
      <c r="O13" s="44">
        <v>10</v>
      </c>
      <c r="P13" s="9" t="s">
        <v>38</v>
      </c>
      <c r="Q13" s="41">
        <v>80</v>
      </c>
      <c r="R13" s="45">
        <v>60</v>
      </c>
      <c r="S13" s="46">
        <v>-10</v>
      </c>
      <c r="T13" s="62">
        <f t="shared" si="1"/>
        <v>66</v>
      </c>
      <c r="U13" s="63">
        <f t="shared" si="0"/>
        <v>-11</v>
      </c>
    </row>
    <row r="14" spans="1:21" ht="16.5" thickBot="1" x14ac:dyDescent="0.25">
      <c r="A14" s="44" t="s">
        <v>19</v>
      </c>
      <c r="B14" s="52" t="s">
        <v>8</v>
      </c>
      <c r="C14" s="52">
        <v>4</v>
      </c>
      <c r="D14" s="52">
        <v>165</v>
      </c>
      <c r="E14" s="52">
        <v>-16</v>
      </c>
      <c r="F14" s="52">
        <v>100</v>
      </c>
      <c r="G14" s="52"/>
      <c r="H14" s="52"/>
      <c r="I14" s="52"/>
      <c r="J14" s="52"/>
      <c r="K14" s="52">
        <v>194</v>
      </c>
      <c r="O14" s="44">
        <v>11</v>
      </c>
      <c r="P14" s="9" t="s">
        <v>14</v>
      </c>
      <c r="Q14" s="41"/>
      <c r="R14" s="45">
        <v>0</v>
      </c>
      <c r="S14" s="46">
        <v>0</v>
      </c>
      <c r="T14" s="62">
        <f t="shared" si="1"/>
        <v>0</v>
      </c>
      <c r="U14" s="63">
        <f t="shared" si="0"/>
        <v>0</v>
      </c>
    </row>
    <row r="15" spans="1:21" ht="16.5" thickBot="1" x14ac:dyDescent="0.25">
      <c r="A15" s="44" t="s">
        <v>20</v>
      </c>
      <c r="B15" s="52" t="s">
        <v>8</v>
      </c>
      <c r="C15" s="52">
        <v>1</v>
      </c>
      <c r="D15" s="52">
        <v>160</v>
      </c>
      <c r="E15" s="52">
        <v>-53</v>
      </c>
      <c r="F15" s="52">
        <v>110</v>
      </c>
      <c r="G15" s="52"/>
      <c r="H15" s="52"/>
      <c r="I15" s="52"/>
      <c r="J15" s="52"/>
      <c r="K15" s="52">
        <v>190</v>
      </c>
      <c r="O15" s="44">
        <v>12</v>
      </c>
      <c r="P15" s="9" t="s">
        <v>15</v>
      </c>
      <c r="Q15" s="41" t="s">
        <v>39</v>
      </c>
      <c r="R15" s="45">
        <v>140</v>
      </c>
      <c r="S15" s="46">
        <v>10</v>
      </c>
      <c r="T15" s="62">
        <f t="shared" si="1"/>
        <v>154</v>
      </c>
      <c r="U15" s="63">
        <f t="shared" si="0"/>
        <v>11</v>
      </c>
    </row>
    <row r="16" spans="1:21" ht="16.5" thickBot="1" x14ac:dyDescent="0.25">
      <c r="A16" s="44" t="s">
        <v>21</v>
      </c>
      <c r="B16" s="52" t="s">
        <v>8</v>
      </c>
      <c r="C16" s="52">
        <v>3</v>
      </c>
      <c r="D16" s="52">
        <v>210</v>
      </c>
      <c r="E16" s="52">
        <v>-20</v>
      </c>
      <c r="F16" s="52">
        <v>134</v>
      </c>
      <c r="G16" s="52"/>
      <c r="H16" s="52"/>
      <c r="I16" s="52"/>
      <c r="J16" s="52"/>
      <c r="K16" s="52">
        <v>247</v>
      </c>
      <c r="O16" s="44">
        <v>13</v>
      </c>
      <c r="P16" s="9" t="s">
        <v>40</v>
      </c>
      <c r="Q16" s="41" t="s">
        <v>41</v>
      </c>
      <c r="R16" s="45">
        <v>200</v>
      </c>
      <c r="S16" s="46">
        <v>100</v>
      </c>
      <c r="T16" s="62">
        <f t="shared" si="1"/>
        <v>220.00000000000003</v>
      </c>
      <c r="U16" s="63">
        <f t="shared" si="0"/>
        <v>110.00000000000001</v>
      </c>
    </row>
    <row r="17" spans="1:21" ht="16.5" thickBot="1" x14ac:dyDescent="0.25">
      <c r="O17" s="44">
        <v>14</v>
      </c>
      <c r="P17" s="9" t="s">
        <v>9</v>
      </c>
      <c r="Q17" s="41"/>
      <c r="R17" s="45">
        <v>0</v>
      </c>
      <c r="S17" s="46">
        <v>0</v>
      </c>
      <c r="T17" s="62">
        <f t="shared" si="1"/>
        <v>0</v>
      </c>
      <c r="U17" s="63">
        <f t="shared" si="0"/>
        <v>0</v>
      </c>
    </row>
    <row r="18" spans="1:21" ht="16.5" thickBot="1" x14ac:dyDescent="0.25">
      <c r="O18" s="44">
        <v>15</v>
      </c>
      <c r="P18" s="9" t="s">
        <v>42</v>
      </c>
      <c r="Q18" s="41" t="s">
        <v>43</v>
      </c>
      <c r="R18" s="45">
        <v>180</v>
      </c>
      <c r="S18" s="46">
        <v>80</v>
      </c>
      <c r="T18" s="62">
        <f t="shared" si="1"/>
        <v>198.00000000000003</v>
      </c>
      <c r="U18" s="63">
        <f t="shared" si="0"/>
        <v>88</v>
      </c>
    </row>
    <row r="19" spans="1:21" ht="16.5" thickBot="1" x14ac:dyDescent="0.25">
      <c r="O19" s="44">
        <v>16</v>
      </c>
      <c r="P19" s="9" t="s">
        <v>16</v>
      </c>
      <c r="Q19" s="41"/>
      <c r="R19" s="45">
        <v>-10</v>
      </c>
      <c r="S19" s="46">
        <v>60</v>
      </c>
      <c r="T19" s="62">
        <f t="shared" si="1"/>
        <v>-11</v>
      </c>
      <c r="U19" s="63">
        <f t="shared" si="0"/>
        <v>66</v>
      </c>
    </row>
    <row r="20" spans="1:21" ht="16.5" thickBot="1" x14ac:dyDescent="0.25">
      <c r="O20" s="44">
        <v>17</v>
      </c>
      <c r="P20" s="9" t="s">
        <v>10</v>
      </c>
      <c r="Q20" s="41"/>
      <c r="R20" s="45">
        <v>0</v>
      </c>
      <c r="S20" s="46">
        <v>0</v>
      </c>
      <c r="T20" s="62">
        <f t="shared" si="1"/>
        <v>0</v>
      </c>
      <c r="U20" s="63">
        <f t="shared" si="0"/>
        <v>0</v>
      </c>
    </row>
    <row r="21" spans="1:21" ht="17.25" thickTop="1" thickBot="1" x14ac:dyDescent="0.25">
      <c r="A21" s="72" t="s">
        <v>61</v>
      </c>
      <c r="B21" s="11" t="s">
        <v>62</v>
      </c>
      <c r="C21" s="12"/>
      <c r="D21" s="75" t="s">
        <v>3</v>
      </c>
      <c r="E21" s="14" t="s">
        <v>63</v>
      </c>
      <c r="F21" s="14" t="s">
        <v>64</v>
      </c>
      <c r="G21" s="14" t="s">
        <v>63</v>
      </c>
      <c r="H21" s="14" t="s">
        <v>64</v>
      </c>
      <c r="I21" s="14" t="s">
        <v>65</v>
      </c>
      <c r="J21" s="14" t="s">
        <v>65</v>
      </c>
      <c r="K21" s="13" t="s">
        <v>66</v>
      </c>
      <c r="O21" s="44">
        <v>18</v>
      </c>
      <c r="P21" s="9" t="s">
        <v>44</v>
      </c>
      <c r="Q21" s="41"/>
      <c r="R21" s="45">
        <v>120</v>
      </c>
      <c r="S21" s="46">
        <v>90</v>
      </c>
      <c r="T21" s="62">
        <f t="shared" si="1"/>
        <v>132</v>
      </c>
      <c r="U21" s="63">
        <f t="shared" si="0"/>
        <v>99.000000000000014</v>
      </c>
    </row>
    <row r="22" spans="1:21" ht="36.75" thickBot="1" x14ac:dyDescent="0.25">
      <c r="A22" s="73"/>
      <c r="B22" s="15" t="s">
        <v>67</v>
      </c>
      <c r="C22" s="16" t="s">
        <v>1</v>
      </c>
      <c r="D22" s="76"/>
      <c r="E22" s="17" t="s">
        <v>77</v>
      </c>
      <c r="F22" s="17" t="s">
        <v>68</v>
      </c>
      <c r="G22" s="17" t="s">
        <v>78</v>
      </c>
      <c r="H22" s="17" t="s">
        <v>68</v>
      </c>
      <c r="I22" s="17" t="s">
        <v>69</v>
      </c>
      <c r="J22" s="17" t="s">
        <v>70</v>
      </c>
      <c r="K22" s="18" t="s">
        <v>71</v>
      </c>
      <c r="O22" s="44">
        <v>19</v>
      </c>
      <c r="P22" s="9" t="s">
        <v>45</v>
      </c>
      <c r="Q22" s="41"/>
      <c r="R22" s="47">
        <v>190</v>
      </c>
      <c r="S22" s="10">
        <v>150</v>
      </c>
      <c r="T22" s="62">
        <f t="shared" si="1"/>
        <v>209.00000000000003</v>
      </c>
      <c r="U22" s="63">
        <f t="shared" si="0"/>
        <v>165</v>
      </c>
    </row>
    <row r="23" spans="1:21" ht="16.5" thickBot="1" x14ac:dyDescent="0.25">
      <c r="A23" s="74"/>
      <c r="B23" s="19"/>
      <c r="C23" s="19"/>
      <c r="D23" s="77"/>
      <c r="E23" s="19"/>
      <c r="F23" s="19"/>
      <c r="G23" s="19"/>
      <c r="H23" s="19"/>
      <c r="I23" s="20" t="s">
        <v>72</v>
      </c>
      <c r="J23" s="20" t="s">
        <v>72</v>
      </c>
      <c r="K23" s="21" t="s">
        <v>73</v>
      </c>
      <c r="O23" s="44">
        <v>20</v>
      </c>
      <c r="P23" s="9" t="s">
        <v>17</v>
      </c>
      <c r="Q23" s="41">
        <v>80</v>
      </c>
      <c r="R23" s="45">
        <v>0</v>
      </c>
      <c r="S23" s="46">
        <v>0</v>
      </c>
      <c r="T23" s="62">
        <f t="shared" si="1"/>
        <v>0</v>
      </c>
      <c r="U23" s="63">
        <f t="shared" si="0"/>
        <v>0</v>
      </c>
    </row>
    <row r="24" spans="1:21" ht="18" thickTop="1" thickBot="1" x14ac:dyDescent="0.25">
      <c r="A24" s="22" t="s">
        <v>5</v>
      </c>
      <c r="B24" s="23">
        <v>4</v>
      </c>
      <c r="C24" s="24" t="s">
        <v>6</v>
      </c>
      <c r="D24" s="25">
        <v>175</v>
      </c>
      <c r="E24" s="24">
        <v>1</v>
      </c>
      <c r="F24" s="24">
        <f>E24*D24</f>
        <v>175</v>
      </c>
      <c r="G24" s="24">
        <v>0</v>
      </c>
      <c r="H24" s="24">
        <f>G24*F24</f>
        <v>0</v>
      </c>
      <c r="I24" s="24"/>
      <c r="J24" s="24"/>
      <c r="K24" s="26"/>
      <c r="O24" s="44">
        <v>21</v>
      </c>
      <c r="P24" s="9" t="s">
        <v>11</v>
      </c>
      <c r="Q24" s="41">
        <v>72</v>
      </c>
      <c r="R24" s="45">
        <v>120</v>
      </c>
      <c r="S24" s="46">
        <v>5</v>
      </c>
      <c r="T24" s="62">
        <f t="shared" si="1"/>
        <v>132</v>
      </c>
      <c r="U24" s="63">
        <f t="shared" si="0"/>
        <v>5.5</v>
      </c>
    </row>
    <row r="25" spans="1:21" ht="17.25" thickBot="1" x14ac:dyDescent="0.25">
      <c r="A25" s="22" t="s">
        <v>7</v>
      </c>
      <c r="B25" s="23">
        <v>2</v>
      </c>
      <c r="C25" s="24" t="s">
        <v>8</v>
      </c>
      <c r="D25" s="25">
        <v>150</v>
      </c>
      <c r="E25" s="24">
        <v>0</v>
      </c>
      <c r="F25" s="24">
        <f t="shared" ref="F25:F38" si="2">E25*D25</f>
        <v>0</v>
      </c>
      <c r="G25" s="24">
        <v>1</v>
      </c>
      <c r="H25" s="24">
        <f>G25*D25</f>
        <v>150</v>
      </c>
      <c r="I25" s="24"/>
      <c r="J25" s="24"/>
      <c r="K25" s="26"/>
      <c r="O25" s="44">
        <v>22</v>
      </c>
      <c r="P25" s="9" t="s">
        <v>46</v>
      </c>
      <c r="Q25" s="48" t="s">
        <v>47</v>
      </c>
      <c r="R25" s="45">
        <v>70</v>
      </c>
      <c r="S25" s="46">
        <v>5</v>
      </c>
      <c r="T25" s="62">
        <f t="shared" si="1"/>
        <v>77</v>
      </c>
      <c r="U25" s="63">
        <f t="shared" si="0"/>
        <v>5.5</v>
      </c>
    </row>
    <row r="26" spans="1:21" ht="17.25" thickBot="1" x14ac:dyDescent="0.25">
      <c r="A26" s="22" t="s">
        <v>14</v>
      </c>
      <c r="B26" s="23">
        <v>4</v>
      </c>
      <c r="C26" s="24" t="s">
        <v>8</v>
      </c>
      <c r="D26" s="25">
        <v>160</v>
      </c>
      <c r="E26" s="24">
        <v>0</v>
      </c>
      <c r="F26" s="24">
        <f t="shared" si="2"/>
        <v>0</v>
      </c>
      <c r="G26" s="24">
        <v>1</v>
      </c>
      <c r="H26" s="24">
        <f t="shared" ref="H26:H38" si="3">G26*D26</f>
        <v>160</v>
      </c>
      <c r="I26" s="24"/>
      <c r="J26" s="24"/>
      <c r="K26" s="26"/>
      <c r="O26" s="44">
        <v>23</v>
      </c>
      <c r="P26" s="9" t="s">
        <v>48</v>
      </c>
      <c r="Q26" s="41"/>
      <c r="R26" s="45">
        <v>100</v>
      </c>
      <c r="S26" s="46">
        <v>40</v>
      </c>
      <c r="T26" s="62">
        <f t="shared" si="1"/>
        <v>110.00000000000001</v>
      </c>
      <c r="U26" s="63">
        <f t="shared" si="0"/>
        <v>44</v>
      </c>
    </row>
    <row r="27" spans="1:21" ht="17.25" thickBot="1" x14ac:dyDescent="0.25">
      <c r="A27" s="22" t="s">
        <v>15</v>
      </c>
      <c r="B27" s="23">
        <v>4</v>
      </c>
      <c r="C27" s="24" t="s">
        <v>8</v>
      </c>
      <c r="D27" s="25">
        <v>340</v>
      </c>
      <c r="E27" s="24">
        <v>0</v>
      </c>
      <c r="F27" s="24">
        <f t="shared" si="2"/>
        <v>0</v>
      </c>
      <c r="G27" s="24">
        <v>1</v>
      </c>
      <c r="H27" s="24">
        <f t="shared" si="3"/>
        <v>340</v>
      </c>
      <c r="I27" s="24"/>
      <c r="J27" s="24"/>
      <c r="K27" s="26"/>
      <c r="O27" s="44">
        <v>24</v>
      </c>
      <c r="P27" s="9" t="s">
        <v>49</v>
      </c>
      <c r="Q27" s="41" t="s">
        <v>50</v>
      </c>
      <c r="R27" s="45">
        <v>130</v>
      </c>
      <c r="S27" s="46">
        <v>-6</v>
      </c>
      <c r="T27" s="62">
        <f t="shared" si="1"/>
        <v>143</v>
      </c>
      <c r="U27" s="63">
        <f t="shared" si="0"/>
        <v>-6.6000000000000005</v>
      </c>
    </row>
    <row r="28" spans="1:21" ht="17.25" thickBot="1" x14ac:dyDescent="0.25">
      <c r="A28" s="22" t="s">
        <v>9</v>
      </c>
      <c r="B28" s="23">
        <v>3</v>
      </c>
      <c r="C28" s="24" t="s">
        <v>6</v>
      </c>
      <c r="D28" s="25">
        <v>93</v>
      </c>
      <c r="E28" s="24">
        <v>1</v>
      </c>
      <c r="F28" s="24">
        <f t="shared" si="2"/>
        <v>93</v>
      </c>
      <c r="G28" s="24">
        <v>0</v>
      </c>
      <c r="H28" s="24">
        <f t="shared" si="3"/>
        <v>0</v>
      </c>
      <c r="I28" s="24"/>
      <c r="J28" s="24"/>
      <c r="K28" s="26"/>
      <c r="O28" s="44">
        <v>25</v>
      </c>
      <c r="P28" s="9" t="s">
        <v>51</v>
      </c>
      <c r="Q28" s="41">
        <v>80</v>
      </c>
      <c r="R28" s="45">
        <v>130</v>
      </c>
      <c r="S28" s="46">
        <v>50</v>
      </c>
      <c r="T28" s="62">
        <f t="shared" si="1"/>
        <v>143</v>
      </c>
      <c r="U28" s="63">
        <f t="shared" si="0"/>
        <v>55.000000000000007</v>
      </c>
    </row>
    <row r="29" spans="1:21" ht="17.25" thickBot="1" x14ac:dyDescent="0.25">
      <c r="A29" s="22" t="s">
        <v>16</v>
      </c>
      <c r="B29" s="23">
        <v>6</v>
      </c>
      <c r="C29" s="24" t="s">
        <v>8</v>
      </c>
      <c r="D29" s="25">
        <v>100</v>
      </c>
      <c r="E29" s="24">
        <v>0</v>
      </c>
      <c r="F29" s="24">
        <f t="shared" si="2"/>
        <v>0</v>
      </c>
      <c r="G29" s="24">
        <v>1</v>
      </c>
      <c r="H29" s="24">
        <f t="shared" si="3"/>
        <v>100</v>
      </c>
      <c r="I29" s="24"/>
      <c r="J29" s="24"/>
      <c r="K29" s="26"/>
      <c r="O29" s="44">
        <v>26</v>
      </c>
      <c r="P29" s="9" t="s">
        <v>13</v>
      </c>
      <c r="Q29" s="41"/>
      <c r="R29" s="45">
        <v>50</v>
      </c>
      <c r="S29" s="45">
        <v>40</v>
      </c>
      <c r="T29" s="62">
        <f t="shared" si="1"/>
        <v>55.000000000000007</v>
      </c>
      <c r="U29" s="63">
        <f t="shared" si="0"/>
        <v>44</v>
      </c>
    </row>
    <row r="30" spans="1:21" ht="17.25" thickBot="1" x14ac:dyDescent="0.25">
      <c r="A30" s="22" t="s">
        <v>10</v>
      </c>
      <c r="B30" s="23">
        <v>4</v>
      </c>
      <c r="C30" s="24" t="s">
        <v>6</v>
      </c>
      <c r="D30" s="25">
        <v>130</v>
      </c>
      <c r="E30" s="24">
        <v>1</v>
      </c>
      <c r="F30" s="24">
        <f t="shared" si="2"/>
        <v>130</v>
      </c>
      <c r="G30" s="24">
        <v>0</v>
      </c>
      <c r="H30" s="24">
        <f t="shared" si="3"/>
        <v>0</v>
      </c>
      <c r="I30" s="27"/>
      <c r="J30" s="27"/>
      <c r="K30" s="28"/>
      <c r="O30" s="44">
        <v>27</v>
      </c>
      <c r="P30" s="9" t="s">
        <v>52</v>
      </c>
      <c r="Q30" s="39" t="s">
        <v>53</v>
      </c>
      <c r="R30" s="45">
        <v>180</v>
      </c>
      <c r="S30" s="46">
        <v>70</v>
      </c>
      <c r="T30" s="62">
        <f t="shared" si="1"/>
        <v>198.00000000000003</v>
      </c>
      <c r="U30" s="63">
        <f t="shared" si="0"/>
        <v>77</v>
      </c>
    </row>
    <row r="31" spans="1:21" ht="17.25" thickBot="1" x14ac:dyDescent="0.25">
      <c r="A31" s="22" t="s">
        <v>17</v>
      </c>
      <c r="B31" s="23">
        <v>1</v>
      </c>
      <c r="C31" s="24" t="s">
        <v>8</v>
      </c>
      <c r="D31" s="25">
        <v>150</v>
      </c>
      <c r="E31" s="24">
        <v>0</v>
      </c>
      <c r="F31" s="24">
        <f t="shared" si="2"/>
        <v>0</v>
      </c>
      <c r="G31" s="24">
        <v>0</v>
      </c>
      <c r="H31" s="24">
        <f t="shared" si="3"/>
        <v>0</v>
      </c>
      <c r="I31" s="24"/>
      <c r="J31" s="24"/>
      <c r="K31" s="26"/>
      <c r="O31" s="44">
        <v>28</v>
      </c>
      <c r="P31" s="9" t="s">
        <v>18</v>
      </c>
      <c r="Q31" s="49">
        <v>120</v>
      </c>
      <c r="R31" s="45">
        <v>-20</v>
      </c>
      <c r="S31" s="46">
        <v>-4</v>
      </c>
      <c r="T31" s="62">
        <f t="shared" si="1"/>
        <v>-22</v>
      </c>
      <c r="U31" s="63">
        <f t="shared" si="0"/>
        <v>-4.4000000000000004</v>
      </c>
    </row>
    <row r="32" spans="1:21" ht="17.25" thickBot="1" x14ac:dyDescent="0.25">
      <c r="A32" s="22" t="s">
        <v>11</v>
      </c>
      <c r="B32" s="23">
        <v>6</v>
      </c>
      <c r="C32" s="24" t="s">
        <v>6</v>
      </c>
      <c r="D32" s="25">
        <v>300</v>
      </c>
      <c r="E32" s="24">
        <v>2</v>
      </c>
      <c r="F32" s="24">
        <f t="shared" si="2"/>
        <v>600</v>
      </c>
      <c r="G32" s="24">
        <v>0</v>
      </c>
      <c r="H32" s="24">
        <f t="shared" si="3"/>
        <v>0</v>
      </c>
      <c r="I32" s="24"/>
      <c r="J32" s="24"/>
      <c r="K32" s="26"/>
      <c r="O32" s="44">
        <v>29</v>
      </c>
      <c r="P32" s="9" t="s">
        <v>54</v>
      </c>
      <c r="Q32" s="39" t="s">
        <v>55</v>
      </c>
      <c r="R32" s="50">
        <v>140</v>
      </c>
      <c r="S32" s="50">
        <v>40</v>
      </c>
      <c r="T32" s="62">
        <f t="shared" si="1"/>
        <v>154</v>
      </c>
      <c r="U32" s="63">
        <f t="shared" si="0"/>
        <v>44</v>
      </c>
    </row>
    <row r="33" spans="1:21" ht="17.25" thickBot="1" x14ac:dyDescent="0.25">
      <c r="A33" s="22" t="s">
        <v>49</v>
      </c>
      <c r="B33" s="23">
        <v>8</v>
      </c>
      <c r="C33" s="24" t="s">
        <v>6</v>
      </c>
      <c r="D33" s="25">
        <v>165</v>
      </c>
      <c r="E33" s="24">
        <v>6</v>
      </c>
      <c r="F33" s="24">
        <f t="shared" si="2"/>
        <v>990</v>
      </c>
      <c r="G33" s="24">
        <v>0</v>
      </c>
      <c r="H33" s="24">
        <f t="shared" si="3"/>
        <v>0</v>
      </c>
      <c r="I33" s="24"/>
      <c r="J33" s="24"/>
      <c r="K33" s="26"/>
      <c r="O33" s="44">
        <v>30</v>
      </c>
      <c r="P33" s="9" t="s">
        <v>56</v>
      </c>
      <c r="Q33" s="49"/>
      <c r="R33" s="45">
        <v>10</v>
      </c>
      <c r="S33" s="45">
        <v>6</v>
      </c>
      <c r="T33" s="62">
        <f t="shared" si="1"/>
        <v>11</v>
      </c>
      <c r="U33" s="63">
        <f t="shared" si="0"/>
        <v>6.6000000000000005</v>
      </c>
    </row>
    <row r="34" spans="1:21" ht="17.25" thickBot="1" x14ac:dyDescent="0.25">
      <c r="A34" s="22" t="s">
        <v>13</v>
      </c>
      <c r="B34" s="23">
        <v>4</v>
      </c>
      <c r="C34" s="24" t="s">
        <v>6</v>
      </c>
      <c r="D34" s="25">
        <v>135</v>
      </c>
      <c r="E34" s="24">
        <v>1</v>
      </c>
      <c r="F34" s="24">
        <f>E34*D34</f>
        <v>135</v>
      </c>
      <c r="G34" s="24">
        <v>0</v>
      </c>
      <c r="H34" s="24">
        <f t="shared" si="3"/>
        <v>0</v>
      </c>
      <c r="I34" s="24"/>
      <c r="J34" s="24"/>
      <c r="K34" s="26"/>
      <c r="O34" s="44">
        <v>31</v>
      </c>
      <c r="P34" s="9" t="s">
        <v>19</v>
      </c>
      <c r="Q34" s="49"/>
      <c r="R34" s="45">
        <v>110</v>
      </c>
      <c r="S34" s="45">
        <v>40</v>
      </c>
      <c r="T34" s="62">
        <f t="shared" si="1"/>
        <v>121.00000000000001</v>
      </c>
      <c r="U34" s="63">
        <f t="shared" si="0"/>
        <v>44</v>
      </c>
    </row>
    <row r="35" spans="1:21" ht="17.25" thickBot="1" x14ac:dyDescent="0.25">
      <c r="A35" s="22" t="s">
        <v>18</v>
      </c>
      <c r="B35" s="23">
        <v>3</v>
      </c>
      <c r="C35" s="24" t="s">
        <v>8</v>
      </c>
      <c r="D35" s="25">
        <v>153</v>
      </c>
      <c r="E35" s="24">
        <v>0</v>
      </c>
      <c r="F35" s="24">
        <f t="shared" si="2"/>
        <v>0</v>
      </c>
      <c r="G35" s="24">
        <v>1</v>
      </c>
      <c r="H35" s="24">
        <f t="shared" si="3"/>
        <v>153</v>
      </c>
      <c r="I35" s="24"/>
      <c r="J35" s="24"/>
      <c r="K35" s="26"/>
      <c r="O35" s="44">
        <v>32</v>
      </c>
      <c r="P35" s="9" t="s">
        <v>57</v>
      </c>
      <c r="Q35" s="49"/>
      <c r="R35" s="45">
        <v>170</v>
      </c>
      <c r="S35" s="45">
        <v>100</v>
      </c>
      <c r="T35" s="62">
        <f t="shared" si="1"/>
        <v>187.00000000000003</v>
      </c>
      <c r="U35" s="63">
        <f t="shared" si="0"/>
        <v>110.00000000000001</v>
      </c>
    </row>
    <row r="36" spans="1:21" ht="17.25" thickBot="1" x14ac:dyDescent="0.25">
      <c r="A36" s="22" t="s">
        <v>19</v>
      </c>
      <c r="B36" s="23">
        <v>4</v>
      </c>
      <c r="C36" s="24" t="s">
        <v>8</v>
      </c>
      <c r="D36" s="25">
        <v>165</v>
      </c>
      <c r="E36" s="24">
        <v>0</v>
      </c>
      <c r="F36" s="24">
        <f t="shared" si="2"/>
        <v>0</v>
      </c>
      <c r="G36" s="24">
        <v>1</v>
      </c>
      <c r="H36" s="24">
        <f t="shared" si="3"/>
        <v>165</v>
      </c>
      <c r="I36" s="24"/>
      <c r="J36" s="24"/>
      <c r="K36" s="26"/>
      <c r="O36" s="44">
        <v>33</v>
      </c>
      <c r="P36" s="9" t="s">
        <v>20</v>
      </c>
      <c r="Q36" s="49"/>
      <c r="R36" s="45">
        <v>0</v>
      </c>
      <c r="S36" s="45">
        <v>0</v>
      </c>
      <c r="T36" s="62">
        <f t="shared" si="1"/>
        <v>0</v>
      </c>
      <c r="U36" s="63">
        <f t="shared" si="0"/>
        <v>0</v>
      </c>
    </row>
    <row r="37" spans="1:21" ht="17.25" thickBot="1" x14ac:dyDescent="0.25">
      <c r="A37" s="22" t="s">
        <v>20</v>
      </c>
      <c r="B37" s="23">
        <v>1</v>
      </c>
      <c r="C37" s="24" t="s">
        <v>8</v>
      </c>
      <c r="D37" s="25">
        <v>160</v>
      </c>
      <c r="E37" s="24">
        <v>0</v>
      </c>
      <c r="F37" s="24">
        <f t="shared" si="2"/>
        <v>0</v>
      </c>
      <c r="G37" s="24">
        <v>1</v>
      </c>
      <c r="H37" s="24">
        <f t="shared" si="3"/>
        <v>160</v>
      </c>
      <c r="I37" s="24"/>
      <c r="J37" s="24"/>
      <c r="K37" s="26"/>
      <c r="O37" s="53">
        <v>34</v>
      </c>
      <c r="P37" s="55" t="s">
        <v>58</v>
      </c>
      <c r="Q37" s="35"/>
      <c r="R37" s="34">
        <v>140</v>
      </c>
      <c r="S37" s="34">
        <v>100</v>
      </c>
      <c r="T37" s="62">
        <f t="shared" si="1"/>
        <v>154</v>
      </c>
      <c r="U37" s="63">
        <f t="shared" si="0"/>
        <v>110.00000000000001</v>
      </c>
    </row>
    <row r="38" spans="1:21" ht="18" customHeight="1" thickBot="1" x14ac:dyDescent="0.3">
      <c r="A38" s="22" t="s">
        <v>21</v>
      </c>
      <c r="B38" s="23">
        <v>3</v>
      </c>
      <c r="C38" s="24" t="s">
        <v>8</v>
      </c>
      <c r="D38" s="25">
        <v>210</v>
      </c>
      <c r="E38" s="24">
        <v>0</v>
      </c>
      <c r="F38" s="24">
        <f t="shared" si="2"/>
        <v>0</v>
      </c>
      <c r="G38" s="24">
        <v>1</v>
      </c>
      <c r="H38" s="24">
        <f t="shared" si="3"/>
        <v>210</v>
      </c>
      <c r="I38" s="29"/>
      <c r="J38" s="29"/>
      <c r="K38" s="30"/>
      <c r="O38" s="54">
        <v>35</v>
      </c>
      <c r="P38" s="56" t="s">
        <v>75</v>
      </c>
      <c r="Q38" s="54"/>
      <c r="R38" s="58">
        <v>80</v>
      </c>
      <c r="S38" s="59">
        <v>30</v>
      </c>
      <c r="T38" s="62">
        <f t="shared" si="1"/>
        <v>88</v>
      </c>
      <c r="U38" s="64">
        <f t="shared" si="0"/>
        <v>33</v>
      </c>
    </row>
    <row r="39" spans="1:21" ht="19.5" thickBot="1" x14ac:dyDescent="0.25">
      <c r="A39" s="78" t="s">
        <v>74</v>
      </c>
      <c r="B39" s="79"/>
      <c r="C39" s="79"/>
      <c r="D39" s="79"/>
      <c r="E39" s="80"/>
      <c r="F39" s="31">
        <f>F24+F25+F26+F27+F28+F29+F30+F31+F32+F33+F34+F35+F36+F37+F38</f>
        <v>2123</v>
      </c>
      <c r="G39" s="31"/>
      <c r="H39" s="31">
        <f>H24+H25+H26+H27+H28+H29+H30+H31+H32+H33+H34+H35+H36+H37+H38</f>
        <v>1438</v>
      </c>
      <c r="I39" s="32"/>
      <c r="J39" s="32"/>
      <c r="K39" s="33"/>
      <c r="O39" s="55" t="s">
        <v>59</v>
      </c>
      <c r="P39" s="9" t="s">
        <v>60</v>
      </c>
      <c r="Q39" s="34"/>
      <c r="R39" s="57">
        <v>3060</v>
      </c>
      <c r="S39" s="51"/>
      <c r="T39" s="64">
        <f t="shared" si="1"/>
        <v>3366.0000000000005</v>
      </c>
      <c r="U39" s="65"/>
    </row>
    <row r="40" spans="1:21" ht="19.5" thickTop="1" x14ac:dyDescent="0.2">
      <c r="O40" s="66"/>
      <c r="T40" s="36"/>
      <c r="U40" s="37"/>
    </row>
    <row r="41" spans="1:21" ht="20.25" x14ac:dyDescent="0.3">
      <c r="D41" s="67" t="s">
        <v>79</v>
      </c>
      <c r="E41" s="67" t="s">
        <v>80</v>
      </c>
      <c r="F41" s="67" t="s">
        <v>60</v>
      </c>
    </row>
    <row r="42" spans="1:21" ht="20.25" x14ac:dyDescent="0.3">
      <c r="D42" s="67">
        <f>F39</f>
        <v>2123</v>
      </c>
      <c r="E42" s="67">
        <f>H39</f>
        <v>1438</v>
      </c>
      <c r="F42" s="67">
        <f>D42+E42</f>
        <v>3561</v>
      </c>
    </row>
    <row r="43" spans="1:21" ht="20.25" x14ac:dyDescent="0.3">
      <c r="D43" s="68">
        <f>(D42/F42)*100</f>
        <v>59.618084807638304</v>
      </c>
      <c r="E43" s="68">
        <f>(E42/F42)*100</f>
        <v>40.381915192361696</v>
      </c>
      <c r="F43" s="67">
        <f>D43+E43</f>
        <v>100</v>
      </c>
    </row>
    <row r="47" spans="1:21" x14ac:dyDescent="0.2">
      <c r="A47" s="69"/>
      <c r="B47" s="70"/>
      <c r="C47" s="71"/>
      <c r="D47" s="71"/>
      <c r="E47" s="71"/>
    </row>
    <row r="48" spans="1:21" x14ac:dyDescent="0.2">
      <c r="A48" s="69"/>
      <c r="B48" s="70"/>
      <c r="C48" s="71"/>
      <c r="D48" s="71"/>
      <c r="E48" s="71"/>
    </row>
  </sheetData>
  <mergeCells count="10">
    <mergeCell ref="A21:A23"/>
    <mergeCell ref="D21:D23"/>
    <mergeCell ref="A39:E39"/>
    <mergeCell ref="R1:S2"/>
    <mergeCell ref="T1:U2"/>
    <mergeCell ref="A47:A48"/>
    <mergeCell ref="B47:B48"/>
    <mergeCell ref="C47:C48"/>
    <mergeCell ref="D47:D48"/>
    <mergeCell ref="E47:E4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Berkay Uzun</dc:creator>
  <cp:lastModifiedBy>Berkay Uzun</cp:lastModifiedBy>
  <dcterms:created xsi:type="dcterms:W3CDTF">2015-06-05T18:19:34Z</dcterms:created>
  <dcterms:modified xsi:type="dcterms:W3CDTF">2021-04-28T22:56:52Z</dcterms:modified>
</cp:coreProperties>
</file>