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xcel_analysis\"/>
    </mc:Choice>
  </mc:AlternateContent>
  <xr:revisionPtr revIDLastSave="0" documentId="13_ncr:1_{53B8D260-FE1B-47A5-A49E-0A44B88BE37D}" xr6:coauthVersionLast="47" xr6:coauthVersionMax="47" xr10:uidLastSave="{00000000-0000-0000-0000-000000000000}"/>
  <bookViews>
    <workbookView xWindow="-120" yWindow="-120" windowWidth="29040" windowHeight="15720" xr2:uid="{EA9EA028-7F22-429E-B92B-826755E55349}"/>
  </bookViews>
  <sheets>
    <sheet name="Repots" sheetId="2" r:id="rId1"/>
    <sheet name="Data" sheetId="3" r:id="rId2"/>
  </sheets>
  <definedNames>
    <definedName name="_xlnm._FilterDatabase" localSheetId="1" hidden="1">Data!$A$1:$H$1</definedName>
    <definedName name="الايام">#REF!</definedName>
    <definedName name="التصنيف">#REF!</definedName>
    <definedName name="الفروع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F15" i="2"/>
  <c r="G15" i="2"/>
  <c r="H15" i="2"/>
  <c r="I15" i="2"/>
  <c r="J15" i="2"/>
  <c r="K15" i="2"/>
  <c r="L15" i="2"/>
  <c r="M15" i="2"/>
  <c r="N15" i="2"/>
  <c r="O15" i="2"/>
  <c r="P15" i="2"/>
  <c r="D15" i="2"/>
  <c r="M11" i="2"/>
  <c r="E11" i="2" a="1"/>
  <c r="E11" i="2" s="1"/>
  <c r="J11" i="2" a="1"/>
  <c r="J11" i="2" s="1"/>
  <c r="F18" i="2"/>
  <c r="G18" i="2"/>
  <c r="H18" i="2"/>
  <c r="I18" i="2"/>
  <c r="J18" i="2"/>
  <c r="K18" i="2"/>
  <c r="L18" i="2"/>
  <c r="M18" i="2"/>
  <c r="N18" i="2"/>
  <c r="O18" i="2"/>
  <c r="P18" i="2"/>
  <c r="E18" i="2"/>
  <c r="D18" i="2" l="1"/>
  <c r="F17" i="2"/>
  <c r="G17" i="2"/>
  <c r="H17" i="2"/>
  <c r="I17" i="2"/>
  <c r="J17" i="2"/>
  <c r="K17" i="2"/>
  <c r="L17" i="2"/>
  <c r="M17" i="2"/>
  <c r="N17" i="2"/>
  <c r="O17" i="2"/>
  <c r="P17" i="2"/>
  <c r="E17" i="2"/>
  <c r="D17" i="2"/>
  <c r="F16" i="2"/>
  <c r="G16" i="2"/>
  <c r="H16" i="2"/>
  <c r="I16" i="2"/>
  <c r="J16" i="2"/>
  <c r="K16" i="2"/>
  <c r="L16" i="2"/>
  <c r="M16" i="2"/>
  <c r="N16" i="2"/>
  <c r="O16" i="2"/>
  <c r="P16" i="2"/>
  <c r="E16" i="2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<sst xmlns="http://schemas.openxmlformats.org/spreadsheetml/2006/main" count="21" uniqueCount="18">
  <si>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فرع الجزيرة</t>
  </si>
  <si>
    <t>الدجاج المندي</t>
  </si>
  <si>
    <t>الأربعاء</t>
  </si>
  <si>
    <t>اليوم</t>
  </si>
  <si>
    <t>التصنيف</t>
  </si>
  <si>
    <t>الساعة</t>
  </si>
  <si>
    <t>الفرع</t>
  </si>
  <si>
    <t xml:space="preserve">كمية الأسبوع السابق </t>
  </si>
  <si>
    <t>متوسط كميات اخر 30 يوم</t>
  </si>
  <si>
    <t>الساعات</t>
  </si>
  <si>
    <t>كمية أمس</t>
  </si>
  <si>
    <t>كمية الأسبوع السابق بنفس اليوم</t>
  </si>
  <si>
    <t>متوسط كميات اخر 30 يوم لنفس اليوم</t>
  </si>
  <si>
    <t>متوسط الكميات على مدار قاعدة البيانات لنفس اليوم</t>
  </si>
  <si>
    <t>الاسم</t>
  </si>
  <si>
    <t>التاريخ</t>
  </si>
  <si>
    <t>الكمية</t>
  </si>
  <si>
    <t>الكمية الاجمالية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</si>
</sst>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65" fontId="2" fillId="0" borderId="0" xfId="1" applyNumberFormat="1"/>
    <xf numFmtId="165" fontId="0" fillId="0" borderId="0" xfId="0" applyNumberFormat="1"/>
    <xf numFmtId="49" fontId="2" fillId="0" borderId="0" xfId="1" applyNumberFormat="1"/>
    <xf numFmtId="49" fontId="0" fillId="0" borderId="0" xfId="0" applyNumberFormat="1"/>
    <xf numFmtId="2" fontId="2" fillId="0" borderId="0" xfId="1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Continuous" vertical="center"/>
    </xf>
    <xf numFmtId="0" fontId="3" fillId="0" borderId="14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16" xfId="0" applyFont="1" applyBorder="1" applyAlignment="1">
      <alignment horizontal="centerContinuous" vertical="center"/>
    </xf>
    <xf numFmtId="0" fontId="0" fillId="0" borderId="14" xfId="0" applyBorder="1" applyAlignment="1">
      <alignment horizontal="centerContinuous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Continuous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Normal 2" xfId="1" xr:uid="{92DA4746-A407-4E64-938E-22F32735D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4B4-97C8-427C-8B63-50A54E6A29F8}">
  <dimension ref="B2:S20"/>
  <sheetViews>
    <sheetView rightToLeft="1" tabSelected="1" zoomScale="98" zoomScaleNormal="130" workbookViewId="0">
      <selection activeCell="R7" sqref="R7"/>
    </sheetView>
  </sheetViews>
  <sheetFormatPr defaultRowHeight="15" x14ac:dyDescent="0.25"/>
  <cols>
    <col min="1" max="1" width="20.5703125" customWidth="1"/>
    <col min="2" max="2" width="4.7109375" customWidth="1"/>
    <col min="3" max="3" width="28" bestFit="1" customWidth="1"/>
    <col min="4" max="4" width="19.5703125" customWidth="1"/>
    <col min="5" max="5" width="9" bestFit="1" customWidth="1"/>
    <col min="6" max="7" width="8.140625" bestFit="1" customWidth="1"/>
    <col min="8" max="8" width="22.42578125" bestFit="1" customWidth="1"/>
    <col min="9" max="9" width="8.140625" bestFit="1" customWidth="1"/>
    <col min="10" max="10" width="3.5703125" bestFit="1" customWidth="1"/>
    <col min="11" max="11" width="7.140625" customWidth="1"/>
    <col min="12" max="12" width="3.7109375" customWidth="1"/>
    <col min="13" max="13" width="5.5703125" customWidth="1"/>
    <col min="14" max="14" width="3.28515625" bestFit="1" customWidth="1"/>
    <col min="15" max="15" width="4.42578125" customWidth="1"/>
    <col min="16" max="16" width="17.28515625" customWidth="1"/>
  </cols>
  <sheetData>
    <row r="2" spans="2:19" ht="15.75" thickBot="1" x14ac:dyDescent="0.3"/>
    <row r="3" spans="2:1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2:19" ht="15.75" thickBot="1" x14ac:dyDescent="0.3"/>
    <row r="5" spans="2:19" ht="32.25" customHeight="1" thickBot="1" x14ac:dyDescent="0.3">
      <c r="C5" s="10" t="s">
        <v>3</v>
      </c>
      <c r="D5" s="11" t="s">
        <v>2</v>
      </c>
      <c r="F5" s="12" t="s">
        <v>6</v>
      </c>
      <c r="G5" s="13"/>
      <c r="H5" s="14" t="s">
        <v>0</v>
      </c>
      <c r="I5" s="15"/>
      <c r="L5" s="16"/>
      <c r="M5" s="17" t="s">
        <v>4</v>
      </c>
      <c r="N5" s="12"/>
      <c r="O5" s="18"/>
      <c r="P5" s="14" t="s">
        <v>1</v>
      </c>
      <c r="Q5" s="19"/>
      <c r="R5" s="19"/>
    </row>
    <row r="6" spans="2:19" ht="24" x14ac:dyDescent="0.25">
      <c r="G6" s="19"/>
      <c r="H6" s="15"/>
      <c r="I6" s="15"/>
      <c r="K6" s="19"/>
      <c r="L6" s="19"/>
      <c r="M6" s="19"/>
      <c r="N6" s="19"/>
      <c r="O6" s="19"/>
      <c r="P6" s="19"/>
      <c r="Q6" s="19"/>
      <c r="R6" s="19"/>
    </row>
    <row r="8" spans="2:19" ht="15" customHeight="1" x14ac:dyDescent="0.25">
      <c r="G8" s="20"/>
      <c r="H8" s="20"/>
      <c r="I8" s="20"/>
      <c r="N8" s="19"/>
      <c r="O8" s="19"/>
      <c r="P8" s="19"/>
      <c r="Q8" s="19"/>
      <c r="R8" s="19"/>
    </row>
    <row r="10" spans="2:19" x14ac:dyDescent="0.25">
      <c r="B10" s="21"/>
      <c r="S10" s="22"/>
    </row>
    <row r="11" spans="2:19" ht="15.75" x14ac:dyDescent="0.25">
      <c r="B11" s="21"/>
      <c r="C11" s="23" t="s">
        <v>7</v>
      </c>
      <c r="D11" s="24"/>
      <c r="E11" s="23" cm="1">
        <f t="array" aca="1" ref="E11" ca="1">SUMIFS(Data!H:H,
   Data!H:H,"&gt;0",
   Data!C:C,IF(Repots!H5&lt;&gt;"",Repots!H5,"*"),
Data!A:A,IF(Repots!P5&lt;&gt;"",Repots!P5,"*"),
Data!F:F,IF(F8&lt;&gt;"",INDEX(الساعات,Repots!F8),"&gt;=0"),
Data!E:E,TODAY()+(MATCH(D5,{"الأحد","الاثنين","الثلاثاء","الأربعاء","الخميس","الجمعة","السبت"},0)-8)
)</f>
        <v>0</v>
      </c>
      <c r="F11" s="24"/>
      <c r="G11" s="25"/>
      <c r="H11" s="26" t="s">
        <v>8</v>
      </c>
      <c r="I11" s="27"/>
      <c r="J11" s="28" cm="1">
        <f t="array" aca="1" ref="J11" ca="1">COUNTIFS(
   Data!H:H,"&gt;0",
   Data!C:C,IF(Repots!H5&lt;&gt;"",Repots!H5,"*"),
Data!A:A,IF(Repots!P5&lt;&gt;"",Repots!P5,"*"),
Data!F:F,IF(F8&lt;&gt;"",INDEX(الساعات,Repots!F8),"&gt;=0"),
Data!E:E,"&gt;="&amp;TODAY()-30,
Data!E:E,"&lt;="&amp;TODAY()
)</f>
        <v>0</v>
      </c>
      <c r="K11" s="29"/>
      <c r="M11" s="30">
        <f ca="1">TODAY()+(MATCH($D$5,{"الأحد","الاثنين","الثلاثاء","الأربعاء","الخميس","الجمعة","السبت"},0)-5)</f>
        <v>45923</v>
      </c>
      <c r="N11" s="16"/>
      <c r="O11" s="16"/>
      <c r="S11" s="22"/>
    </row>
    <row r="12" spans="2:19" ht="15.75" customHeight="1" thickBot="1" x14ac:dyDescent="0.3">
      <c r="B12" s="21"/>
      <c r="S12" s="22"/>
    </row>
    <row r="13" spans="2:19" ht="15.75" thickBot="1" x14ac:dyDescent="0.3">
      <c r="B13" s="21"/>
      <c r="C13" s="31" t="s">
        <v>9</v>
      </c>
      <c r="D13" s="32">
        <v>11</v>
      </c>
      <c r="E13" s="32">
        <v>12</v>
      </c>
      <c r="F13" s="32">
        <v>13</v>
      </c>
      <c r="G13" s="32">
        <v>14</v>
      </c>
      <c r="H13" s="32">
        <v>15</v>
      </c>
      <c r="I13" s="32">
        <v>16</v>
      </c>
      <c r="J13" s="32">
        <v>17</v>
      </c>
      <c r="K13" s="32">
        <v>18</v>
      </c>
      <c r="L13" s="32">
        <v>19</v>
      </c>
      <c r="M13" s="32">
        <v>20</v>
      </c>
      <c r="N13" s="32">
        <v>21</v>
      </c>
      <c r="O13" s="32">
        <v>22</v>
      </c>
      <c r="P13" s="33">
        <v>23</v>
      </c>
      <c r="Q13" s="34"/>
      <c r="S13" s="22"/>
    </row>
    <row r="14" spans="2:19" ht="15.75" thickBot="1" x14ac:dyDescent="0.3">
      <c r="B14" s="21"/>
      <c r="P14" s="35"/>
      <c r="S14" s="22"/>
    </row>
    <row r="15" spans="2:19" ht="15.75" thickBot="1" x14ac:dyDescent="0.3">
      <c r="B15" s="21"/>
      <c r="C15" s="36" t="s">
        <v>10</v>
      </c>
      <c r="D15" s="32">
        <f ca="1">SUMIFS(Data!$H:$H,
   Data!H:H,"&gt;0",
   Data!$C:$C,IF(Repots!$H$5&lt;&gt;"",Repots!$H$5,"*"),
Data!$A:$A,IF(Repots!$P$5&lt;&gt;"",Repots!$P$5,"*"),
Data!$F:$F,D$13,
Data!$E:$E,TODAY()+(MATCH($D$5,{"الأحد","الاثنين","الثلاثاء","الأربعاء","الخميس","الجمعة","السبت"},0)-5)
)</f>
        <v>0</v>
      </c>
      <c r="E15" s="32">
        <f ca="1">SUMIFS(Data!$H:$H,
   Data!I:I,"&gt;0",
   Data!$C:$C,IF(Repots!$H$5&lt;&gt;"",Repots!$H$5,"*"),
Data!$A:$A,IF(Repots!$P$5&lt;&gt;"",Repots!$P$5,"*"),
Data!$F:$F,E$13,
Data!$E:$E,TODAY()+(MATCH($D$5,{"الأحد","الاثنين","الثلاثاء","الأربعاء","الخميس","الجمعة","السبت"},0)-5)
)</f>
        <v>0</v>
      </c>
      <c r="F15" s="32">
        <f ca="1">SUMIFS(Data!$H:$H,
   Data!J:J,"&gt;0",
   Data!$C:$C,IF(Repots!$H$5&lt;&gt;"",Repots!$H$5,"*"),
Data!$A:$A,IF(Repots!$P$5&lt;&gt;"",Repots!$P$5,"*"),
Data!$F:$F,F$13,
Data!$E:$E,TODAY()+(MATCH($D$5,{"الأحد","الاثنين","الثلاثاء","الأربعاء","الخميس","الجمعة","السبت"},0)-5)
)</f>
        <v>0</v>
      </c>
      <c r="G15" s="32">
        <f ca="1">SUMIFS(Data!$H:$H,
   Data!K:K,"&gt;0",
   Data!$C:$C,IF(Repots!$H$5&lt;&gt;"",Repots!$H$5,"*"),
Data!$A:$A,IF(Repots!$P$5&lt;&gt;"",Repots!$P$5,"*"),
Data!$F:$F,G$13,
Data!$E:$E,TODAY()+(MATCH($D$5,{"الأحد","الاثنين","الثلاثاء","الأربعاء","الخميس","الجمعة","السبت"},0)-5)
)</f>
        <v>0</v>
      </c>
      <c r="H15" s="32">
        <f ca="1">SUMIFS(Data!$H:$H,
   Data!L:L,"&gt;0",
   Data!$C:$C,IF(Repots!$H$5&lt;&gt;"",Repots!$H$5,"*"),
Data!$A:$A,IF(Repots!$P$5&lt;&gt;"",Repots!$P$5,"*"),
Data!$F:$F,H$13,
Data!$E:$E,TODAY()+(MATCH($D$5,{"الأحد","الاثنين","الثلاثاء","الأربعاء","الخميس","الجمعة","السبت"},0)-5)
)</f>
        <v>0</v>
      </c>
      <c r="I15" s="32">
        <f ca="1">SUMIFS(Data!$H:$H,
   Data!M:M,"&gt;0",
   Data!$C:$C,IF(Repots!$H$5&lt;&gt;"",Repots!$H$5,"*"),
Data!$A:$A,IF(Repots!$P$5&lt;&gt;"",Repots!$P$5,"*"),
Data!$F:$F,I$13,
Data!$E:$E,TODAY()+(MATCH($D$5,{"الأحد","الاثنين","الثلاثاء","الأربعاء","الخميس","الجمعة","السبت"},0)-5)
)</f>
        <v>0</v>
      </c>
      <c r="J15" s="32">
        <f ca="1">SUMIFS(Data!$H:$H,
   Data!N:N,"&gt;0",
   Data!$C:$C,IF(Repots!$H$5&lt;&gt;"",Repots!$H$5,"*"),
Data!$A:$A,IF(Repots!$P$5&lt;&gt;"",Repots!$P$5,"*"),
Data!$F:$F,J$13,
Data!$E:$E,TODAY()+(MATCH($D$5,{"الأحد","الاثنين","الثلاثاء","الأربعاء","الخميس","الجمعة","السبت"},0)-5)
)</f>
        <v>0</v>
      </c>
      <c r="K15" s="32">
        <f ca="1">SUMIFS(Data!$H:$H,
   Data!O:O,"&gt;0",
   Data!$C:$C,IF(Repots!$H$5&lt;&gt;"",Repots!$H$5,"*"),
Data!$A:$A,IF(Repots!$P$5&lt;&gt;"",Repots!$P$5,"*"),
Data!$F:$F,K$13,
Data!$E:$E,TODAY()+(MATCH($D$5,{"الأحد","الاثنين","الثلاثاء","الأربعاء","الخميس","الجمعة","السبت"},0)-5)
)</f>
        <v>0</v>
      </c>
      <c r="L15" s="32">
        <f ca="1">SUMIFS(Data!$H:$H,
   Data!P:P,"&gt;0",
   Data!$C:$C,IF(Repots!$H$5&lt;&gt;"",Repots!$H$5,"*"),
Data!$A:$A,IF(Repots!$P$5&lt;&gt;"",Repots!$P$5,"*"),
Data!$F:$F,L$13,
Data!$E:$E,TODAY()+(MATCH($D$5,{"الأحد","الاثنين","الثلاثاء","الأربعاء","الخميس","الجمعة","السبت"},0)-5)
)</f>
        <v>0</v>
      </c>
      <c r="M15" s="32">
        <f ca="1">SUMIFS(Data!$H:$H,
   Data!Q:Q,"&gt;0",
   Data!$C:$C,IF(Repots!$H$5&lt;&gt;"",Repots!$H$5,"*"),
Data!$A:$A,IF(Repots!$P$5&lt;&gt;"",Repots!$P$5,"*"),
Data!$F:$F,M$13,
Data!$E:$E,TODAY()+(MATCH($D$5,{"الأحد","الاثنين","الثلاثاء","الأربعاء","الخميس","الجمعة","السبت"},0)-5)
)</f>
        <v>0</v>
      </c>
      <c r="N15" s="32">
        <f ca="1">SUMIFS(Data!$H:$H,
   Data!R:R,"&gt;0",
   Data!$C:$C,IF(Repots!$H$5&lt;&gt;"",Repots!$H$5,"*"),
Data!$A:$A,IF(Repots!$P$5&lt;&gt;"",Repots!$P$5,"*"),
Data!$F:$F,N$13,
Data!$E:$E,TODAY()+(MATCH($D$5,{"الأحد","الاثنين","الثلاثاء","الأربعاء","الخميس","الجمعة","السبت"},0)-5)
)</f>
        <v>0</v>
      </c>
      <c r="O15" s="32">
        <f ca="1">SUMIFS(Data!$H:$H,
   Data!S:S,"&gt;0",
   Data!$C:$C,IF(Repots!$H$5&lt;&gt;"",Repots!$H$5,"*"),
Data!$A:$A,IF(Repots!$P$5&lt;&gt;"",Repots!$P$5,"*"),
Data!$F:$F,O$13,
Data!$E:$E,TODAY()+(MATCH($D$5,{"الأحد","الاثنين","الثلاثاء","الأربعاء","الخميس","الجمعة","السبت"},0)-5)
)</f>
        <v>0</v>
      </c>
      <c r="P15" s="32">
        <f ca="1">SUMIFS(Data!$H:$H,
   Data!T:T,"&gt;0",
   Data!$C:$C,IF(Repots!$H$5&lt;&gt;"",Repots!$H$5,"*"),
Data!$A:$A,IF(Repots!$P$5&lt;&gt;"",Repots!$P$5,"*"),
Data!$F:$F,P$13,
Data!$E:$E,TODAY()+(MATCH($D$5,{"الأحد","الاثنين","الثلاثاء","الأربعاء","الخميس","الجمعة","السبت"},0)-5)
)</f>
        <v>0</v>
      </c>
      <c r="S15" s="22"/>
    </row>
    <row r="16" spans="2:19" ht="15.75" thickBot="1" x14ac:dyDescent="0.3">
      <c r="B16" s="21"/>
      <c r="C16" s="36" t="s">
        <v>11</v>
      </c>
      <c r="D16" s="32">
        <f ca="1">SUMIFS(Data!$H:$H,
   Data!$H:$H,"&gt;0",
   Data!$C:$C,IF(Repots!$H$5&lt;&gt;"",Repots!$H$5,"*"),
Data!$A:$A,IF(Repots!$P$5&lt;&gt;"",Repots!$P$5,"*"),
Data!$F:$F,D$13,
Data!$E:$E,TODAY()+(MATCH($D$5,{"الأحد","الاثنين","الثلاثاء","الأربعاء","الخميس","الجمعة","السبت"},0)-8)
)</f>
        <v>0</v>
      </c>
      <c r="E16" s="32">
        <f ca="1">SUMIFS(Data!$H:$H,
   Data!$H:$H,"&gt;0",
   Data!$C:$C,IF(Repots!$H$5&lt;&gt;"",Repots!$H$5,"*"),
Data!$A:$A,IF(Repots!$P$5&lt;&gt;"",Repots!$P$5,"*"),
Data!$F:$F,E$13,
Data!$E:$E,TODAY()+(MATCH($D$5,{"الأحد","الاثنين","الثلاثاء","الأربعاء","الخميس","الجمعة","السبت"},0)-8)
)</f>
        <v>0</v>
      </c>
      <c r="F16" s="32">
        <f ca="1">SUMIFS(Data!$H:$H,
   Data!$H:$H,"&gt;0",
   Data!$C:$C,IF(Repots!$H$5&lt;&gt;"",Repots!$H$5,"*"),
Data!$A:$A,IF(Repots!$P$5&lt;&gt;"",Repots!$P$5,"*"),
Data!$F:$F,F$13,
Data!$E:$E,TODAY()+(MATCH($D$5,{"الأحد","الاثنين","الثلاثاء","الأربعاء","الخميس","الجمعة","السبت"},0)-8)
)</f>
        <v>0</v>
      </c>
      <c r="G16" s="32">
        <f ca="1">SUMIFS(Data!$H:$H,
   Data!$H:$H,"&gt;0",
   Data!$C:$C,IF(Repots!$H$5&lt;&gt;"",Repots!$H$5,"*"),
Data!$A:$A,IF(Repots!$P$5&lt;&gt;"",Repots!$P$5,"*"),
Data!$F:$F,G$13,
Data!$E:$E,TODAY()+(MATCH($D$5,{"الأحد","الاثنين","الثلاثاء","الأربعاء","الخميس","الجمعة","السبت"},0)-8)
)</f>
        <v>0</v>
      </c>
      <c r="H16" s="32">
        <f ca="1">SUMIFS(Data!$H:$H,
   Data!$H:$H,"&gt;0",
   Data!$C:$C,IF(Repots!$H$5&lt;&gt;"",Repots!$H$5,"*"),
Data!$A:$A,IF(Repots!$P$5&lt;&gt;"",Repots!$P$5,"*"),
Data!$F:$F,H$13,
Data!$E:$E,TODAY()+(MATCH($D$5,{"الأحد","الاثنين","الثلاثاء","الأربعاء","الخميس","الجمعة","السبت"},0)-8)
)</f>
        <v>0</v>
      </c>
      <c r="I16" s="32">
        <f ca="1">SUMIFS(Data!$H:$H,
   Data!$H:$H,"&gt;0",
   Data!$C:$C,IF(Repots!$H$5&lt;&gt;"",Repots!$H$5,"*"),
Data!$A:$A,IF(Repots!$P$5&lt;&gt;"",Repots!$P$5,"*"),
Data!$F:$F,I$13,
Data!$E:$E,TODAY()+(MATCH($D$5,{"الأحد","الاثنين","الثلاثاء","الأربعاء","الخميس","الجمعة","السبت"},0)-8)
)</f>
        <v>0</v>
      </c>
      <c r="J16" s="32">
        <f ca="1">SUMIFS(Data!$H:$H,
   Data!$H:$H,"&gt;0",
   Data!$C:$C,IF(Repots!$H$5&lt;&gt;"",Repots!$H$5,"*"),
Data!$A:$A,IF(Repots!$P$5&lt;&gt;"",Repots!$P$5,"*"),
Data!$F:$F,J$13,
Data!$E:$E,TODAY()+(MATCH($D$5,{"الأحد","الاثنين","الثلاثاء","الأربعاء","الخميس","الجمعة","السبت"},0)-8)
)</f>
        <v>0</v>
      </c>
      <c r="K16" s="32">
        <f ca="1">SUMIFS(Data!$H:$H,
   Data!$H:$H,"&gt;0",
   Data!$C:$C,IF(Repots!$H$5&lt;&gt;"",Repots!$H$5,"*"),
Data!$A:$A,IF(Repots!$P$5&lt;&gt;"",Repots!$P$5,"*"),
Data!$F:$F,K$13,
Data!$E:$E,TODAY()+(MATCH($D$5,{"الأحد","الاثنين","الثلاثاء","الأربعاء","الخميس","الجمعة","السبت"},0)-8)
)</f>
        <v>0</v>
      </c>
      <c r="L16" s="32">
        <f ca="1">SUMIFS(Data!$H:$H,
   Data!$H:$H,"&gt;0",
   Data!$C:$C,IF(Repots!$H$5&lt;&gt;"",Repots!$H$5,"*"),
Data!$A:$A,IF(Repots!$P$5&lt;&gt;"",Repots!$P$5,"*"),
Data!$F:$F,L$13,
Data!$E:$E,TODAY()+(MATCH($D$5,{"الأحد","الاثنين","الثلاثاء","الأربعاء","الخميس","الجمعة","السبت"},0)-8)
)</f>
        <v>0</v>
      </c>
      <c r="M16" s="32">
        <f ca="1">SUMIFS(Data!$H:$H,
   Data!$H:$H,"&gt;0",
   Data!$C:$C,IF(Repots!$H$5&lt;&gt;"",Repots!$H$5,"*"),
Data!$A:$A,IF(Repots!$P$5&lt;&gt;"",Repots!$P$5,"*"),
Data!$F:$F,M$13,
Data!$E:$E,TODAY()+(MATCH($D$5,{"الأحد","الاثنين","الثلاثاء","الأربعاء","الخميس","الجمعة","السبت"},0)-8)
)</f>
        <v>0</v>
      </c>
      <c r="N16" s="32">
        <f ca="1">SUMIFS(Data!$H:$H,
   Data!$H:$H,"&gt;0",
   Data!$C:$C,IF(Repots!$H$5&lt;&gt;"",Repots!$H$5,"*"),
Data!$A:$A,IF(Repots!$P$5&lt;&gt;"",Repots!$P$5,"*"),
Data!$F:$F,N$13,
Data!$E:$E,TODAY()+(MATCH($D$5,{"الأحد","الاثنين","الثلاثاء","الأربعاء","الخميس","الجمعة","السبت"},0)-8)
)</f>
        <v>0</v>
      </c>
      <c r="O16" s="32">
        <f ca="1">SUMIFS(Data!$H:$H,
   Data!$H:$H,"&gt;0",
   Data!$C:$C,IF(Repots!$H$5&lt;&gt;"",Repots!$H$5,"*"),
Data!$A:$A,IF(Repots!$P$5&lt;&gt;"",Repots!$P$5,"*"),
Data!$F:$F,O$13,
Data!$E:$E,TODAY()+(MATCH($D$5,{"الأحد","الاثنين","الثلاثاء","الأربعاء","الخميس","الجمعة","السبت"},0)-8)
)</f>
        <v>0</v>
      </c>
      <c r="P16" s="37">
        <f ca="1">SUMIFS(Data!$H:$H,
   Data!$H:$H,"&gt;0",
   Data!$C:$C,IF(Repots!$H$5&lt;&gt;"",Repots!$H$5,"*"),
Data!$A:$A,IF(Repots!$P$5&lt;&gt;"",Repots!$P$5,"*"),
Data!$F:$F,P$13,
Data!$E:$E,TODAY()+(MATCH($D$5,{"الأحد","الاثنين","الثلاثاء","الأربعاء","الخميس","الجمعة","السبت"},0)-8)
)</f>
        <v>0</v>
      </c>
      <c r="S16" s="22"/>
    </row>
    <row r="17" spans="2:19" ht="15.75" thickBot="1" x14ac:dyDescent="0.3">
      <c r="B17" s="21"/>
      <c r="C17" s="36" t="s">
        <v>12</v>
      </c>
      <c r="D17" s="32">
        <f ca="1">COUNTIFS(
   Data!$H:$H,"&gt;0",
   Data!$C:$C,IF(Repots!$H$5&lt;&gt;"",Repots!$H$5,"*"),
Data!$A:$A,IF(Repots!$P$5&lt;&gt;"",Repots!$P$5,"*"),
Data!$F:$F,D$13,
Data!$E:$E,"&gt;="&amp;TODAY()-30,
Data!$E:$E,"&lt;="&amp;TODAY(),Data!$D:$D,Repots!$D$5)</f>
        <v>0</v>
      </c>
      <c r="E17" s="32">
        <f ca="1">COUNTIFS(
   Data!$H:$H,"&gt;0",
   Data!$C:$C,IF(Repots!$H$5&lt;&gt;"",Repots!$H$5,"*"),
Data!$A:$A,IF(Repots!$P$5&lt;&gt;"",Repots!$P$5,"*"),
Data!$F:$F,E$13,
Data!$E:$E,"&gt;="&amp;TODAY()-30,
Data!$E:$E,"&lt;="&amp;TODAY(),Data!$D:$D,Repots!$D$5)</f>
        <v>0</v>
      </c>
      <c r="F17" s="32">
        <f ca="1">COUNTIFS(
   Data!$H:$H,"&gt;0",
   Data!$C:$C,IF(Repots!$H$5&lt;&gt;"",Repots!$H$5,"*"),
Data!$A:$A,IF(Repots!$P$5&lt;&gt;"",Repots!$P$5,"*"),
Data!$F:$F,F$13,
Data!$E:$E,"&gt;="&amp;TODAY()-30,
Data!$E:$E,"&lt;="&amp;TODAY(),Data!$D:$D,Repots!$D$5)</f>
        <v>0</v>
      </c>
      <c r="G17" s="32">
        <f ca="1">COUNTIFS(
   Data!$H:$H,"&gt;0",
   Data!$C:$C,IF(Repots!$H$5&lt;&gt;"",Repots!$H$5,"*"),
Data!$A:$A,IF(Repots!$P$5&lt;&gt;"",Repots!$P$5,"*"),
Data!$F:$F,G$13,
Data!$E:$E,"&gt;="&amp;TODAY()-30,
Data!$E:$E,"&lt;="&amp;TODAY(),Data!$D:$D,Repots!$D$5)</f>
        <v>0</v>
      </c>
      <c r="H17" s="32">
        <f ca="1">COUNTIFS(
   Data!$H:$H,"&gt;0",
   Data!$C:$C,IF(Repots!$H$5&lt;&gt;"",Repots!$H$5,"*"),
Data!$A:$A,IF(Repots!$P$5&lt;&gt;"",Repots!$P$5,"*"),
Data!$F:$F,H$13,
Data!$E:$E,"&gt;="&amp;TODAY()-30,
Data!$E:$E,"&lt;="&amp;TODAY(),Data!$D:$D,Repots!$D$5)</f>
        <v>0</v>
      </c>
      <c r="I17" s="32">
        <f ca="1">COUNTIFS(
   Data!$H:$H,"&gt;0",
   Data!$C:$C,IF(Repots!$H$5&lt;&gt;"",Repots!$H$5,"*"),
Data!$A:$A,IF(Repots!$P$5&lt;&gt;"",Repots!$P$5,"*"),
Data!$F:$F,I$13,
Data!$E:$E,"&gt;="&amp;TODAY()-30,
Data!$E:$E,"&lt;="&amp;TODAY(),Data!$D:$D,Repots!$D$5)</f>
        <v>0</v>
      </c>
      <c r="J17" s="32">
        <f ca="1">COUNTIFS(
   Data!$H:$H,"&gt;0",
   Data!$C:$C,IF(Repots!$H$5&lt;&gt;"",Repots!$H$5,"*"),
Data!$A:$A,IF(Repots!$P$5&lt;&gt;"",Repots!$P$5,"*"),
Data!$F:$F,J$13,
Data!$E:$E,"&gt;="&amp;TODAY()-30,
Data!$E:$E,"&lt;="&amp;TODAY(),Data!$D:$D,Repots!$D$5)</f>
        <v>0</v>
      </c>
      <c r="K17" s="32">
        <f ca="1">COUNTIFS(
   Data!$H:$H,"&gt;0",
   Data!$C:$C,IF(Repots!$H$5&lt;&gt;"",Repots!$H$5,"*"),
Data!$A:$A,IF(Repots!$P$5&lt;&gt;"",Repots!$P$5,"*"),
Data!$F:$F,K$13,
Data!$E:$E,"&gt;="&amp;TODAY()-30,
Data!$E:$E,"&lt;="&amp;TODAY(),Data!$D:$D,Repots!$D$5)</f>
        <v>0</v>
      </c>
      <c r="L17" s="32">
        <f ca="1">COUNTIFS(
   Data!$H:$H,"&gt;0",
   Data!$C:$C,IF(Repots!$H$5&lt;&gt;"",Repots!$H$5,"*"),
Data!$A:$A,IF(Repots!$P$5&lt;&gt;"",Repots!$P$5,"*"),
Data!$F:$F,L$13,
Data!$E:$E,"&gt;="&amp;TODAY()-30,
Data!$E:$E,"&lt;="&amp;TODAY(),Data!$D:$D,Repots!$D$5)</f>
        <v>0</v>
      </c>
      <c r="M17" s="32">
        <f ca="1">COUNTIFS(
   Data!$H:$H,"&gt;0",
   Data!$C:$C,IF(Repots!$H$5&lt;&gt;"",Repots!$H$5,"*"),
Data!$A:$A,IF(Repots!$P$5&lt;&gt;"",Repots!$P$5,"*"),
Data!$F:$F,M$13,
Data!$E:$E,"&gt;="&amp;TODAY()-30,
Data!$E:$E,"&lt;="&amp;TODAY(),Data!$D:$D,Repots!$D$5)</f>
        <v>0</v>
      </c>
      <c r="N17" s="32">
        <f ca="1">COUNTIFS(
   Data!$H:$H,"&gt;0",
   Data!$C:$C,IF(Repots!$H$5&lt;&gt;"",Repots!$H$5,"*"),
Data!$A:$A,IF(Repots!$P$5&lt;&gt;"",Repots!$P$5,"*"),
Data!$F:$F,N$13,
Data!$E:$E,"&gt;="&amp;TODAY()-30,
Data!$E:$E,"&lt;="&amp;TODAY(),Data!$D:$D,Repots!$D$5)</f>
        <v>0</v>
      </c>
      <c r="O17" s="32">
        <f ca="1">COUNTIFS(
   Data!$H:$H,"&gt;0",
   Data!$C:$C,IF(Repots!$H$5&lt;&gt;"",Repots!$H$5,"*"),
Data!$A:$A,IF(Repots!$P$5&lt;&gt;"",Repots!$P$5,"*"),
Data!$F:$F,O$13,
Data!$E:$E,"&gt;="&amp;TODAY()-30,
Data!$E:$E,"&lt;="&amp;TODAY(),Data!$D:$D,Repots!$D$5)</f>
        <v>0</v>
      </c>
      <c r="P17" s="37">
        <f ca="1">COUNTIFS(
   Data!$H:$H,"&gt;0",
   Data!$C:$C,IF(Repots!$H$5&lt;&gt;"",Repots!$H$5,"*"),
Data!$A:$A,IF(Repots!$P$5&lt;&gt;"",Repots!$P$5,"*"),
Data!$F:$F,P$13,
Data!$E:$E,"&gt;="&amp;TODAY()-30,
Data!$E:$E,"&lt;="&amp;TODAY(),Data!$D:$D,Repots!$D$5)</f>
        <v>0</v>
      </c>
      <c r="S17" s="22"/>
    </row>
    <row r="18" spans="2:19" ht="30.75" thickBot="1" x14ac:dyDescent="0.3">
      <c r="B18" s="21"/>
      <c r="C18" s="36" t="s">
        <v>13</v>
      </c>
      <c r="D18" s="32">
        <f>COUNTIFS(
   Data!$H:$H,"&gt;0",
   Data!$C:$C,IF(Repots!$H$5&lt;&gt;"",Repots!$H$5,"*"),
Data!$A:$A,IF(Repots!$P$5&lt;&gt;"",Repots!$P$5,"*"),
Data!$F:$F,D$13,
Data!$D:$D,Repots!$D$5
)</f>
        <v>0</v>
      </c>
      <c r="E18" s="32">
        <f>COUNTIFS(
   Data!$H:$H,"&gt;0",
   Data!$C:$C,IF(Repots!$H$5&lt;&gt;"",Repots!$H$5,"*"),
Data!$A:$A,IF(Repots!$P$5&lt;&gt;"",Repots!$P$5,"*"),
Data!$F:$F,E$13,
Data!$D:$D,Repots!$D$5
)</f>
        <v>0</v>
      </c>
      <c r="F18" s="32">
        <f>COUNTIFS(
   Data!$H:$H,"&gt;0",
   Data!$C:$C,IF(Repots!$H$5&lt;&gt;"",Repots!$H$5,"*"),
Data!$A:$A,IF(Repots!$P$5&lt;&gt;"",Repots!$P$5,"*"),
Data!$F:$F,F$13,
Data!$D:$D,Repots!$D$5
)</f>
        <v>0</v>
      </c>
      <c r="G18" s="32">
        <f>COUNTIFS(
   Data!$H:$H,"&gt;0",
   Data!$C:$C,IF(Repots!$H$5&lt;&gt;"",Repots!$H$5,"*"),
Data!$A:$A,IF(Repots!$P$5&lt;&gt;"",Repots!$P$5,"*"),
Data!$F:$F,G$13,
Data!$D:$D,Repots!$D$5
)</f>
        <v>0</v>
      </c>
      <c r="H18" s="32">
        <f>COUNTIFS(
   Data!$H:$H,"&gt;0",
   Data!$C:$C,IF(Repots!$H$5&lt;&gt;"",Repots!$H$5,"*"),
Data!$A:$A,IF(Repots!$P$5&lt;&gt;"",Repots!$P$5,"*"),
Data!$F:$F,H$13,
Data!$D:$D,Repots!$D$5
)</f>
        <v>0</v>
      </c>
      <c r="I18" s="32">
        <f>COUNTIFS(
   Data!$H:$H,"&gt;0",
   Data!$C:$C,IF(Repots!$H$5&lt;&gt;"",Repots!$H$5,"*"),
Data!$A:$A,IF(Repots!$P$5&lt;&gt;"",Repots!$P$5,"*"),
Data!$F:$F,I$13,
Data!$D:$D,Repots!$D$5
)</f>
        <v>0</v>
      </c>
      <c r="J18" s="32">
        <f>COUNTIFS(
   Data!$H:$H,"&gt;0",
   Data!$C:$C,IF(Repots!$H$5&lt;&gt;"",Repots!$H$5,"*"),
Data!$A:$A,IF(Repots!$P$5&lt;&gt;"",Repots!$P$5,"*"),
Data!$F:$F,J$13,
Data!$D:$D,Repots!$D$5
)</f>
        <v>0</v>
      </c>
      <c r="K18" s="32">
        <f>COUNTIFS(
   Data!$H:$H,"&gt;0",
   Data!$C:$C,IF(Repots!$H$5&lt;&gt;"",Repots!$H$5,"*"),
Data!$A:$A,IF(Repots!$P$5&lt;&gt;"",Repots!$P$5,"*"),
Data!$F:$F,K$13,
Data!$D:$D,Repots!$D$5
)</f>
        <v>0</v>
      </c>
      <c r="L18" s="32">
        <f>COUNTIFS(
   Data!$H:$H,"&gt;0",
   Data!$C:$C,IF(Repots!$H$5&lt;&gt;"",Repots!$H$5,"*"),
Data!$A:$A,IF(Repots!$P$5&lt;&gt;"",Repots!$P$5,"*"),
Data!$F:$F,L$13,
Data!$D:$D,Repots!$D$5
)</f>
        <v>0</v>
      </c>
      <c r="M18" s="32">
        <f>COUNTIFS(
   Data!$H:$H,"&gt;0",
   Data!$C:$C,IF(Repots!$H$5&lt;&gt;"",Repots!$H$5,"*"),
Data!$A:$A,IF(Repots!$P$5&lt;&gt;"",Repots!$P$5,"*"),
Data!$F:$F,M$13,
Data!$D:$D,Repots!$D$5
)</f>
        <v>0</v>
      </c>
      <c r="N18" s="32">
        <f>COUNTIFS(
   Data!$H:$H,"&gt;0",
   Data!$C:$C,IF(Repots!$H$5&lt;&gt;"",Repots!$H$5,"*"),
Data!$A:$A,IF(Repots!$P$5&lt;&gt;"",Repots!$P$5,"*"),
Data!$F:$F,N$13,
Data!$D:$D,Repots!$D$5
)</f>
        <v>0</v>
      </c>
      <c r="O18" s="32">
        <f>COUNTIFS(
   Data!$H:$H,"&gt;0",
   Data!$C:$C,IF(Repots!$H$5&lt;&gt;"",Repots!$H$5,"*"),
Data!$A:$A,IF(Repots!$P$5&lt;&gt;"",Repots!$P$5,"*"),
Data!$F:$F,O$13,
Data!$D:$D,Repots!$D$5
)</f>
        <v>0</v>
      </c>
      <c r="P18" s="37">
        <f>COUNTIFS(
   Data!$H:$H,"&gt;0",
   Data!$C:$C,IF(Repots!$H$5&lt;&gt;"",Repots!$H$5,"*"),
Data!$A:$A,IF(Repots!$P$5&lt;&gt;"",Repots!$P$5,"*"),
Data!$F:$F,P$13,
Data!$D:$D,Repots!$D$5
)</f>
        <v>0</v>
      </c>
      <c r="S18" s="22"/>
    </row>
    <row r="19" spans="2:19" x14ac:dyDescent="0.25">
      <c r="B19" s="21"/>
      <c r="S19" s="22"/>
    </row>
    <row r="20" spans="2:19" x14ac:dyDescent="0.25">
      <c r="B20" s="21"/>
      <c r="S20" s="22"/>
    </row>
  </sheetData>
  <dataConsolidate/>
  <dataValidations count="3">
    <dataValidation type="list" allowBlank="1" showInputMessage="1" showErrorMessage="1" sqref="D5" xr:uid="{5DB5CAF3-071F-4D11-8314-00F766BB23D8}">
      <formula1>"الأحد, الاثنين, الثلاثاء, الأربعاء, الخميس, الجمعة, السبت"</formula1>
    </dataValidation>
    <dataValidation type="list" allowBlank="1" showInputMessage="1" showErrorMessage="1" sqref="P5" xr:uid="{FA35F978-6407-43CA-95E9-5DAE66367C30}">
      <formula1>"الدجاج الباربكيو, الدجاج الشواية, الدجاج المندي, اللحم الزبدة, اللحم المندي"</formula1>
    </dataValidation>
    <dataValidation type="list" allowBlank="1" showInputMessage="1" showErrorMessage="1" sqref="H5" xr:uid="{C00CB344-F936-45B3-915A-0DD8630F6707}">
      <formula1>"فرع القيروان, فرع الشهداء, فرع الجزيرة, فرع العليا, فرع المونسية"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75A9-9B12-4210-8337-F89A1A90DC65}">
  <dimension ref="A1:H1"/>
  <sheetViews>
    <sheetView rightToLeft="1" workbookViewId="0">
      <selection activeCell="H17" sqref="H17"/>
    </sheetView>
  </sheetViews>
  <sheetFormatPr defaultRowHeight="15" x14ac:dyDescent="0.25"/>
  <cols>
    <col min="1" max="4" width="14" style="4" customWidth="1"/>
    <col min="5" max="5" width="14" style="2" customWidth="1"/>
    <col min="6" max="6" width="17.7109375" style="6" customWidth="1"/>
    <col min="7" max="7" width="21" style="6" customWidth="1"/>
    <col min="8" max="8" width="14" style="6" customWidth="1"/>
  </cols>
  <sheetData>
    <row r="1" spans="1:8" x14ac:dyDescent="0.25">
      <c r="A1" s="3" t="s">
        <v>4</v>
      </c>
      <c r="B1" s="3" t="s">
        <v>14</v>
      </c>
      <c r="C1" s="3" t="s">
        <v>6</v>
      </c>
      <c r="D1" s="3" t="s">
        <v>3</v>
      </c>
      <c r="E1" s="1" t="s">
        <v>15</v>
      </c>
      <c r="F1" s="5" t="s">
        <v>5</v>
      </c>
      <c r="G1" s="5" t="s">
        <v>16</v>
      </c>
      <c r="H1" s="5" t="s">
        <v>17</v>
      </c>
    </row>
  </sheetData>
  <autoFilter ref="A1:H1" xr:uid="{42C775A9-9B12-4210-8337-F89A1A90DC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Omar</dc:creator>
  <cp:lastModifiedBy>Alaa Hamed</cp:lastModifiedBy>
  <dcterms:created xsi:type="dcterms:W3CDTF">2025-09-22T21:20:00Z</dcterms:created>
  <dcterms:modified xsi:type="dcterms:W3CDTF">2025-09-24T18:35:22Z</dcterms:modified>
</cp:coreProperties>
</file>